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Diciembre/12-12-2025/"/>
    </mc:Choice>
  </mc:AlternateContent>
  <xr:revisionPtr revIDLastSave="312" documentId="13_ncr:1_{03A422B5-56AD-470F-8D29-05E913FAD94C}" xr6:coauthVersionLast="47" xr6:coauthVersionMax="47" xr10:uidLastSave="{9D68C00F-62E0-4A87-A1B6-DCF57404BC88}"/>
  <bookViews>
    <workbookView xWindow="28680" yWindow="-120" windowWidth="29040" windowHeight="15720" tabRatio="876" activeTab="8" xr2:uid="{00000000-000D-0000-FFFF-FFFF00000000}"/>
  </bookViews>
  <sheets>
    <sheet name="Dinámica" sheetId="157"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6" i="130" l="1"/>
  <c r="E13" i="141"/>
  <c r="G16" i="141"/>
  <c r="G15" i="141"/>
  <c r="G13" i="141"/>
  <c r="G18" i="141"/>
  <c r="H31" i="141"/>
  <c r="H19" i="141"/>
  <c r="H20" i="141"/>
  <c r="H21" i="141"/>
  <c r="H22" i="141"/>
  <c r="H23" i="141"/>
  <c r="H24" i="141"/>
  <c r="H25" i="141"/>
  <c r="H26" i="141"/>
  <c r="H27" i="141"/>
  <c r="H18" i="141"/>
  <c r="H13" i="141"/>
  <c r="F13" i="141"/>
  <c r="G14" i="141"/>
  <c r="F16" i="141"/>
  <c r="F14" i="141"/>
  <c r="G26" i="149"/>
  <c r="H26" i="149"/>
  <c r="D29" i="149"/>
  <c r="E29" i="149"/>
  <c r="E22" i="130" l="1"/>
  <c r="D22" i="130"/>
  <c r="D45" i="4"/>
  <c r="D23" i="149" l="1"/>
  <c r="E23" i="149"/>
  <c r="G29" i="141" l="1"/>
  <c r="D13" i="141" l="1"/>
  <c r="G17" i="141"/>
  <c r="D24" i="141" l="1"/>
  <c r="D23" i="141"/>
  <c r="D48" i="149"/>
  <c r="D37" i="149"/>
  <c r="D34" i="149"/>
  <c r="D31" i="149"/>
  <c r="D20" i="149"/>
  <c r="D17" i="149"/>
  <c r="D16" i="149" s="1"/>
  <c r="E78" i="131"/>
  <c r="E76" i="131"/>
  <c r="E70" i="131"/>
  <c r="E66" i="131"/>
  <c r="E56" i="131"/>
  <c r="E49" i="131"/>
  <c r="E40" i="131"/>
  <c r="E30" i="131"/>
  <c r="E20" i="131"/>
  <c r="E14" i="131"/>
  <c r="E155" i="130"/>
  <c r="E154" i="130" s="1"/>
  <c r="D155" i="130"/>
  <c r="D154" i="130" s="1"/>
  <c r="C155" i="130"/>
  <c r="C154" i="130" s="1"/>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15" i="130"/>
  <c r="D58" i="4"/>
  <c r="D57" i="4" s="1"/>
  <c r="D55" i="4"/>
  <c r="D53" i="4"/>
  <c r="D51" i="4"/>
  <c r="D49" i="4"/>
  <c r="D47" i="4"/>
  <c r="D43" i="4"/>
  <c r="D17" i="4"/>
  <c r="D14" i="4"/>
  <c r="E28" i="148"/>
  <c r="E26" i="148"/>
  <c r="E24" i="148"/>
  <c r="E21" i="148"/>
  <c r="E20" i="148" s="1"/>
  <c r="E18" i="148"/>
  <c r="E16" i="148"/>
  <c r="D14" i="3"/>
  <c r="D153" i="130" l="1"/>
  <c r="E75" i="131"/>
  <c r="E23" i="141"/>
  <c r="D33" i="149"/>
  <c r="D19" i="149"/>
  <c r="E15" i="148"/>
  <c r="E13" i="131"/>
  <c r="D104" i="130"/>
  <c r="D74" i="130"/>
  <c r="D38" i="130"/>
  <c r="D14" i="130"/>
  <c r="D13" i="4"/>
  <c r="D64" i="4" s="1"/>
  <c r="E23" i="148"/>
  <c r="D29" i="3"/>
  <c r="D21" i="3"/>
  <c r="E80" i="131" l="1"/>
  <c r="D28" i="3"/>
  <c r="E27" i="141"/>
  <c r="D13" i="3"/>
  <c r="D57" i="149"/>
  <c r="E33" i="148"/>
  <c r="D13" i="130"/>
  <c r="D160" i="130" s="1"/>
  <c r="E31" i="149"/>
  <c r="E17" i="149"/>
  <c r="E16" i="149" s="1"/>
  <c r="H16" i="149" s="1"/>
  <c r="F18" i="149"/>
  <c r="E43" i="4"/>
  <c r="E45" i="4"/>
  <c r="E47" i="4"/>
  <c r="E49" i="4"/>
  <c r="E51" i="4"/>
  <c r="E53" i="4"/>
  <c r="E55" i="4"/>
  <c r="E58" i="4"/>
  <c r="E57" i="4" s="1"/>
  <c r="D27" i="141"/>
  <c r="E51" i="130"/>
  <c r="D33" i="3" l="1"/>
  <c r="E24" i="141"/>
  <c r="E18" i="141"/>
  <c r="G20" i="141"/>
  <c r="E110" i="130"/>
  <c r="E25" i="141" l="1"/>
  <c r="E26" i="141"/>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30" i="149"/>
  <c r="G29" i="149" s="1"/>
  <c r="H56" i="149"/>
  <c r="F56" i="149"/>
  <c r="H55" i="149"/>
  <c r="F55" i="149"/>
  <c r="H54" i="149"/>
  <c r="F54" i="149"/>
  <c r="H53" i="149"/>
  <c r="F53" i="149"/>
  <c r="H52" i="149"/>
  <c r="F52" i="149"/>
  <c r="H51" i="149"/>
  <c r="F51" i="149"/>
  <c r="H50" i="149"/>
  <c r="F50" i="149"/>
  <c r="H49" i="149"/>
  <c r="F49" i="149"/>
  <c r="G48" i="149"/>
  <c r="E48" i="149"/>
  <c r="H48" i="149" s="1"/>
  <c r="C48" i="149"/>
  <c r="H47" i="149"/>
  <c r="F47" i="149"/>
  <c r="H46" i="149"/>
  <c r="F46" i="149"/>
  <c r="H45" i="149"/>
  <c r="G45" i="149"/>
  <c r="G37" i="149" s="1"/>
  <c r="H44" i="149"/>
  <c r="F44" i="149"/>
  <c r="H43" i="149"/>
  <c r="F43" i="149"/>
  <c r="H42" i="149"/>
  <c r="F42" i="149"/>
  <c r="H41" i="149"/>
  <c r="F41" i="149"/>
  <c r="H40" i="149"/>
  <c r="F40" i="149"/>
  <c r="H39" i="149"/>
  <c r="F39" i="149"/>
  <c r="H38" i="149"/>
  <c r="F38" i="149"/>
  <c r="E37" i="149"/>
  <c r="C37" i="149"/>
  <c r="H36" i="149"/>
  <c r="F36" i="149"/>
  <c r="H35" i="149"/>
  <c r="F35" i="149"/>
  <c r="G34" i="149"/>
  <c r="E34" i="149"/>
  <c r="C34" i="149"/>
  <c r="H32" i="149"/>
  <c r="F32" i="149"/>
  <c r="F31" i="149" s="1"/>
  <c r="G31" i="149"/>
  <c r="H31" i="149"/>
  <c r="C31" i="149"/>
  <c r="H30" i="149"/>
  <c r="F29" i="149"/>
  <c r="H29" i="149"/>
  <c r="C29" i="149"/>
  <c r="H28" i="149"/>
  <c r="F28" i="149"/>
  <c r="H27" i="149"/>
  <c r="F27"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3" i="149"/>
  <c r="E33" i="149"/>
  <c r="H33" i="149" s="1"/>
  <c r="G33" i="149"/>
  <c r="H37" i="149"/>
  <c r="F34" i="149"/>
  <c r="F23" i="149"/>
  <c r="F48" i="149"/>
  <c r="H20" i="149"/>
  <c r="H19" i="149"/>
  <c r="F37" i="149"/>
  <c r="F23" i="148"/>
  <c r="H17" i="149"/>
  <c r="G23" i="149"/>
  <c r="G19" i="149" s="1"/>
  <c r="F15" i="148"/>
  <c r="D33" i="148"/>
  <c r="C57" i="149"/>
  <c r="H34" i="149"/>
  <c r="F19" i="149" l="1"/>
  <c r="F33" i="149"/>
  <c r="E57" i="149"/>
  <c r="H57" i="149" s="1"/>
  <c r="G57" i="149"/>
  <c r="F33" i="148"/>
  <c r="E14" i="130"/>
  <c r="D18" i="141"/>
  <c r="E158" i="130"/>
  <c r="F57" i="149" l="1"/>
  <c r="D25" i="141"/>
  <c r="D26" i="141"/>
  <c r="E157" i="130"/>
  <c r="E153" i="130" s="1"/>
  <c r="H29" i="141" l="1"/>
  <c r="H17" i="141"/>
  <c r="H16" i="141"/>
  <c r="H15" i="141"/>
  <c r="H14" i="141"/>
  <c r="D70" i="131" l="1"/>
  <c r="D66" i="131"/>
  <c r="D56" i="131"/>
  <c r="D49" i="131"/>
  <c r="D40" i="131"/>
  <c r="D30" i="131"/>
  <c r="D14" i="131"/>
  <c r="D13" i="131" l="1"/>
  <c r="E13" i="130"/>
  <c r="E160" i="130" s="1"/>
  <c r="C15" i="130"/>
  <c r="F70" i="131"/>
  <c r="C51" i="130"/>
  <c r="F14" i="131" l="1"/>
  <c r="E14" i="3" l="1"/>
  <c r="F23" i="141" s="1"/>
  <c r="E21" i="3"/>
  <c r="F24" i="141" s="1"/>
  <c r="E29" i="3"/>
  <c r="G21" i="141" l="1"/>
  <c r="G24" i="141"/>
  <c r="G19" i="141"/>
  <c r="G23" i="141"/>
  <c r="G31" i="141"/>
  <c r="E28" i="3"/>
  <c r="F18" i="141"/>
  <c r="E13" i="3"/>
  <c r="F25" i="141" l="1"/>
  <c r="G25" i="141" s="1"/>
  <c r="F26" i="141"/>
  <c r="G26" i="141" s="1"/>
  <c r="F27" i="141"/>
  <c r="G27" i="141" s="1"/>
  <c r="F78" i="131"/>
  <c r="F76" i="131"/>
  <c r="F66" i="131"/>
  <c r="F56" i="131"/>
  <c r="F49" i="131"/>
  <c r="E14" i="4"/>
  <c r="F75" i="131" l="1"/>
  <c r="F13" i="131"/>
  <c r="F80" i="131" l="1"/>
  <c r="E13" i="4" l="1"/>
  <c r="E64" i="4" s="1"/>
  <c r="E33" i="3"/>
  <c r="D78" i="131" l="1"/>
  <c r="D76" i="131"/>
  <c r="D75" i="131" s="1"/>
  <c r="C158" i="130"/>
  <c r="C157"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<sst xmlns="http://schemas.openxmlformats.org/spreadsheetml/2006/main" count="2401" uniqueCount="2025">
  <si>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</si>
  <si>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</si>
  <si>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</si>
  <si>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</si>
  <si>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</si>
  <si>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</si>
  <si>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</si>
  <si>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</si>
  <si>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</si>
  <si>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</si>
  <si>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</si>
  <si>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</si>
  <si>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</si>
  <si>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</si>
  <si>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</si>
  <si>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</si>
  <si>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</si>
  <si>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</si>
  <si>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</si>
  <si>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</si>
  <si>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</si>
  <si>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</si>
  <si>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</si>
  <si>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</si>
  <si>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</si>
  <si>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</si>
  <si>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</si>
  <si>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</si>
  <si>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</si>
  <si>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</si>
  <si>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</si>
  <si>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</si>
  <si>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</si>
  <si>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</si>
  <si>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</si>
  <si>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</si>
  <si>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</si>
  <si>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</si>
  <si>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</si>
  <si>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</si>
  <si>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</si>
  <si>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</si>
  <si>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</si>
  <si>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</si>
  <si>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</si>
  <si>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</si>
  <si>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</si>
  <si>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</si>
  <si>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</si>
  <si>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</si>
  <si>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</si>
  <si>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</si>
  <si>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</si>
  <si>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</si>
  <si>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</si>
  <si>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</si>
  <si>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</si>
  <si>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</si>
  <si>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</si>
  <si>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</si>
  <si>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</si>
  <si>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</si>
  <si>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</si>
  <si>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</si>
  <si>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</si>
  <si>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</si>
  <si>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</si>
  <si>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</si>
  <si>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</si>
  <si>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</si>
  <si>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</si>
  <si>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</si>
  <si>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</si>
  <si>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</si>
  <si>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</si>
  <si>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</si>
  <si>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</si>
  <si>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</si>
  <si>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</si>
  <si>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</si>
  <si>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</si>
  <si>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</si>
  <si>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</si>
  <si>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</si>
  <si>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</si>
  <si>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</si>
  <si>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</si>
  <si>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</si>
  <si>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</si>
  <si>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</si>
  <si>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</si>
  <si>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</si>
  <si>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</si>
  <si>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</si>
  <si>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</si>
  <si>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</si>
  <si>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</si>
  <si>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</si>
  <si>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</si>
  <si>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</si>
  <si>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</si>
  <si>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</si>
  <si>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</si>
  <si>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</si>
  <si>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</si>
  <si>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</si>
  <si>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</si>
  <si>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</si>
  <si>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</si>
  <si>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</si>
  <si>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</si>
  <si>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</si>
  <si>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</si>
  <si>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</si>
  <si>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</si>
  <si>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</si>
  <si>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</si>
  <si>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</si>
  <si>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</si>
  <si>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</si>
  <si>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</si>
  <si>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</si>
  <si>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</si>
  <si>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</si>
  <si>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</si>
  <si>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</si>
  <si>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</si>
  <si>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</si>
  <si>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</si>
  <si>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</si>
  <si>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</si>
  <si>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</si>
  <si>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</si>
  <si>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</si>
  <si>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</si>
  <si>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</si>
  <si>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</si>
  <si>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</si>
  <si>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</si>
  <si>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</si>
  <si>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</si>
  <si>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</si>
  <si>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</si>
  <si>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</si>
  <si>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</si>
  <si>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</si>
  <si>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</si>
  <si>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</si>
  <si>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</si>
  <si>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</si>
  <si>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</si>
  <si>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</si>
  <si>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</si>
  <si>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</si>
  <si>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</si>
  <si>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</si>
  <si>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</si>
  <si>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</si>
  <si>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</si>
  <si>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</si>
  <si>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</si>
  <si>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</si>
  <si>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</si>
  <si>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</si>
  <si>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</si>
  <si>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</si>
  <si>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</si>
  <si>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</si>
  <si>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</si>
  <si>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</si>
  <si>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</si>
  <si>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</si>
  <si>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</si>
  <si>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</si>
  <si>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</si>
  <si>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</si>
  <si>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</si>
  <si>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</si>
  <si>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</si>
  <si>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</si>
  <si>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</si>
  <si>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</si>
  <si>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</si>
  <si>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</si>
  <si>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</si>
  <si>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</si>
  <si>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</si>
  <si>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</si>
  <si>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</si>
  <si>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</si>
  <si>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</si>
  <si>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</si>
  <si>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</si>
  <si>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</si>
  <si>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</si>
  <si>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</si>
  <si>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</si>
  <si>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</si>
  <si>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</si>
  <si>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</si>
  <si>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</si>
  <si>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</si>
  <si>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</si>
  <si>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</si>
  <si>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</si>
  <si>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</si>
  <si>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</si>
  <si>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</si>
  <si>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</si>
  <si>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</si>
  <si>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</si>
  <si>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</si>
  <si>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</si>
  <si>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</si>
  <si>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</si>
  <si>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</si>
  <si>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</si>
  <si>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</si>
  <si>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</si>
  <si>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</si>
  <si>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</si>
  <si>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</si>
  <si>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</si>
  <si>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</si>
  <si>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</si>
  <si>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</si>
  <si>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</si>
  <si>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</si>
  <si>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</si>
  <si>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</si>
  <si>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</si>
  <si>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</si>
  <si>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</si>
  <si>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</si>
  <si>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</si>
  <si>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</si>
  <si>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</si>
  <si>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</si>
  <si>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</si>
  <si>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</si>
  <si>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</si>
  <si>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</si>
  <si>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</si>
  <si>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</si>
  <si>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</si>
  <si>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</si>
  <si>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</si>
  <si>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</si>
  <si>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</si>
  <si>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</si>
  <si>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</si>
  <si>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</si>
  <si>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</si>
  <si>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</si>
  <si>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</si>
  <si>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</si>
  <si>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</si>
  <si>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</si>
  <si>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</si>
  <si>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</si>
  <si>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</si>
  <si>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</si>
  <si>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</si>
  <si>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</si>
  <si>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</si>
  <si>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</si>
  <si>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</si>
  <si>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</si>
  <si>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</si>
  <si>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</si>
  <si>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</si>
  <si>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</si>
  <si>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</si>
  <si>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</si>
  <si>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</si>
  <si>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</si>
  <si>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</si>
  <si>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</si>
  <si>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</si>
  <si>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</si>
  <si>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</si>
  <si>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</si>
  <si>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</si>
  <si>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</si>
  <si>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</si>
  <si>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</si>
  <si>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</si>
  <si>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</si>
  <si>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</si>
  <si>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</si>
  <si>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</si>
  <si>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</si>
  <si>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</si>
  <si>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</si>
  <si>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</si>
  <si>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</si>
  <si>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</si>
  <si>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</si>
  <si>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</si>
  <si>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</si>
  <si>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</si>
  <si>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</si>
  <si>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</si>
  <si>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</si>
  <si>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</si>
  <si>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</si>
  <si>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</si>
  <si>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</si>
  <si>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</si>
  <si>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</si>
  <si>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</si>
  <si>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</si>
  <si>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</si>
  <si>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</si>
  <si>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</si>
  <si>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</si>
  <si>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</si>
  <si>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</si>
  <si>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</si>
  <si>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01-DISTRITO NACIONAL</t>
  </si>
  <si>
    <t>02-AZUA</t>
  </si>
  <si>
    <t>03-BAHORUCO</t>
  </si>
  <si>
    <t>04-BARAHONA</t>
  </si>
  <si>
    <t>05-DAJABON</t>
  </si>
  <si>
    <t>06-DUARTE</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</si>
  <si>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</si>
  <si>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</si>
  <si>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</si>
  <si>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</si>
  <si>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</si>
  <si>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</si>
  <si>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</si>
  <si>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</si>
  <si>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</si>
  <si>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</si>
  <si>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</si>
  <si>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</si>
  <si>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</si>
  <si>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</si>
  <si>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</si>
  <si>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</si>
  <si>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</si>
  <si>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</si>
  <si>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</si>
  <si>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</si>
  <si>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</si>
  <si>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</si>
  <si>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</si>
  <si>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</si>
  <si>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</si>
  <si>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</si>
  <si>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</si>
  <si>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</si>
  <si>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</si>
  <si>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</si>
  <si>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</si>
  <si>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</si>
  <si>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</si>
  <si>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</si>
  <si>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</si>
  <si>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</si>
  <si>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</si>
  <si>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</si>
  <si>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</si>
  <si>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</si>
  <si>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</si>
  <si>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</si>
  <si>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</si>
  <si>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</si>
  <si>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</si>
  <si>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</si>
  <si>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</si>
  <si>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</si>
  <si>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</si>
  <si>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</si>
  <si>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</si>
  <si>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</si>
  <si>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</si>
  <si>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</si>
  <si>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</si>
  <si>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</si>
  <si>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</si>
  <si>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</si>
  <si>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</si>
  <si>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</si>
  <si>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</si>
  <si>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</si>
  <si>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</si>
  <si>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</si>
  <si>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</si>
  <si>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</si>
  <si>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</si>
  <si>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</si>
  <si>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</si>
  <si>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</si>
  <si>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</si>
  <si>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</si>
  <si>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</si>
  <si>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</si>
  <si>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</si>
  <si>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</si>
  <si>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</si>
  <si>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</si>
  <si>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</si>
  <si>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</si>
  <si>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</si>
  <si>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</si>
  <si>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</si>
  <si>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</si>
  <si>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</si>
  <si>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</si>
  <si>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</si>
  <si>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</si>
  <si>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</si>
  <si>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</si>
  <si>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</si>
  <si>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</si>
  <si>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</si>
  <si>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</si>
  <si>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</si>
  <si>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</si>
  <si>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</si>
  <si>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</si>
  <si>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</si>
  <si>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</si>
  <si>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</si>
  <si>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</si>
  <si>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</si>
  <si>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</si>
  <si>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</si>
  <si>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</si>
  <si>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</si>
  <si>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</si>
  <si>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</si>
  <si>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</si>
  <si>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</si>
  <si>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</si>
  <si>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</si>
  <si>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</si>
  <si>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</si>
  <si>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</si>
  <si>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</si>
  <si>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</si>
  <si>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</si>
  <si>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</si>
  <si>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</si>
  <si>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</si>
  <si>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</si>
  <si>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</si>
  <si>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</si>
  <si>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</si>
  <si>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</si>
  <si>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</si>
  <si>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</si>
  <si>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</si>
  <si>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</si>
  <si>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</si>
  <si>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</si>
  <si>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</si>
  <si>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</si>
  <si>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</si>
  <si>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</si>
  <si>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</si>
  <si>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</si>
  <si>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</si>
  <si>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</si>
  <si>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</si>
  <si>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</si>
  <si>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</si>
  <si>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</si>
  <si>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</si>
  <si>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</si>
  <si>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</si>
  <si>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</si>
  <si>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</si>
  <si>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</si>
  <si>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</si>
  <si>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</si>
  <si>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</si>
  <si>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</si>
  <si>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</si>
  <si>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</si>
  <si>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</si>
  <si>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</si>
  <si>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</si>
  <si>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</si>
  <si>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</si>
  <si>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</si>
  <si>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</si>
  <si>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</si>
  <si>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</si>
  <si>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</si>
  <si>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</si>
  <si>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</si>
  <si>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</si>
  <si>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</si>
  <si>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</si>
  <si>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</si>
  <si>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</si>
  <si>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</si>
  <si>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</si>
  <si>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</si>
  <si>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</si>
  <si>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</si>
  <si>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</si>
  <si>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</si>
  <si>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</si>
  <si>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</si>
  <si>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</si>
  <si>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</si>
  <si>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</si>
  <si>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</si>
  <si>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</si>
  <si>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</si>
  <si>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</si>
  <si>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</si>
  <si>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</si>
  <si>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</si>
  <si>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</si>
  <si>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</si>
  <si>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</si>
  <si>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</si>
  <si>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</si>
  <si>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</si>
  <si>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</si>
  <si>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</si>
  <si>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</si>
  <si>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</si>
  <si>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</si>
  <si>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</si>
  <si>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</si>
  <si>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</si>
  <si>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</si>
  <si>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</si>
  <si>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</si>
  <si>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</si>
  <si>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</si>
  <si>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</si>
  <si>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</si>
  <si>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</si>
  <si>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</si>
  <si>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</si>
  <si>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</si>
  <si>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</si>
  <si>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</si>
  <si>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</si>
  <si>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</si>
  <si>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</si>
  <si>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</si>
  <si>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</si>
  <si>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</si>
  <si>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</si>
  <si>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</si>
  <si>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</si>
  <si>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</si>
  <si>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</si>
  <si>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</si>
  <si>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</si>
  <si>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</si>
  <si>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</si>
  <si>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</si>
  <si>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</si>
  <si>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</si>
  <si>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</si>
  <si>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</si>
  <si>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</si>
  <si>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</si>
  <si>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</si>
  <si>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</si>
  <si>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</si>
  <si>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</si>
  <si>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</si>
  <si>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</si>
  <si>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</si>
  <si>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</si>
  <si>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</si>
  <si>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</si>
  <si>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</si>
  <si>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</si>
  <si>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</si>
  <si>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</si>
  <si>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</si>
  <si>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</si>
  <si>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</si>
  <si>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</si>
  <si>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</si>
  <si>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</si>
  <si>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</si>
  <si>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</si>
  <si>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</si>
  <si>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</si>
  <si>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</si>
  <si>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</si>
  <si>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</si>
  <si>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</si>
  <si>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</si>
  <si>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</si>
  <si>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</si>
  <si>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</si>
  <si>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</si>
  <si>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</si>
  <si>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</si>
  <si>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</si>
  <si>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</si>
  <si>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</si>
  <si>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</si>
  <si>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</si>
  <si>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</si>
  <si>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</si>
  <si>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</si>
  <si>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</si>
  <si>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</si>
  <si>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</si>
  <si>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</si>
  <si>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</si>
  <si>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</si>
  <si>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</si>
  <si>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</si>
  <si>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</si>
  <si>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</si>
  <si>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</si>
  <si>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</si>
  <si>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</si>
  <si>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</si>
  <si>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</si>
  <si>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</si>
  <si>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</si>
  <si>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</si>
  <si>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</si>
  <si>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</si>
  <si>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</si>
  <si>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</si>
  <si>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</si>
  <si>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</si>
  <si>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</si>
  <si>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</si>
  <si>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</si>
  <si>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</si>
  <si>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</si>
  <si>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</si>
  <si>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</si>
  <si>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</si>
  <si>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</si>
  <si>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</si>
  <si>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</si>
  <si>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</si>
  <si>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</si>
  <si>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</si>
  <si>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</si>
  <si>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</si>
  <si>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</si>
  <si>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</si>
  <si>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</si>
  <si>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</si>
  <si>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</si>
  <si>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</si>
  <si>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</si>
  <si>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</si>
  <si>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</si>
  <si>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</si>
  <si>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</si>
  <si>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</si>
  <si>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</si>
  <si>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</si>
  <si>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</si>
  <si>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</si>
  <si>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</si>
  <si>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</si>
  <si>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</si>
  <si>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</si>
  <si>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</si>
  <si>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</si>
  <si>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</si>
  <si>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</si>
  <si>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</si>
  <si>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</si>
  <si>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</si>
  <si>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</si>
  <si>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</si>
  <si>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</si>
  <si>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</si>
  <si>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</si>
  <si>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</si>
  <si>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</si>
  <si>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</si>
  <si>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</si>
  <si>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</si>
  <si>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</si>
  <si>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</si>
  <si>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</si>
  <si>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</si>
  <si>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</si>
  <si>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</si>
  <si>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</si>
  <si>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</si>
  <si>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</si>
  <si>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</si>
  <si>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</si>
  <si>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</si>
  <si>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</si>
  <si>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</si>
  <si>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</si>
  <si>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</si>
  <si>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</si>
  <si>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</si>
  <si>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</si>
  <si>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</si>
  <si>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</si>
  <si>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</si>
  <si>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</si>
  <si>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</si>
  <si>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</si>
  <si>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</si>
  <si>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</si>
  <si>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</si>
  <si>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</si>
  <si>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</si>
  <si>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</si>
  <si>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</si>
  <si>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</si>
  <si>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</si>
  <si>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</si>
  <si>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</si>
  <si>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</si>
  <si>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</si>
  <si>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</si>
  <si>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</si>
  <si>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</si>
  <si>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</si>
  <si>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</si>
  <si>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</si>
  <si>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</si>
  <si>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</si>
  <si>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</si>
  <si>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</si>
  <si>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</si>
  <si>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</si>
  <si>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</si>
  <si>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</si>
  <si>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</si>
  <si>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</si>
  <si>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</si>
  <si>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</si>
  <si>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</si>
  <si>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</si>
  <si>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</si>
  <si>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</si>
  <si>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</si>
  <si>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</si>
  <si>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</si>
  <si>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</si>
  <si>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</si>
  <si>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</si>
  <si>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</si>
  <si>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</si>
  <si>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</si>
  <si>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</si>
  <si>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</si>
  <si>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</si>
  <si>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</si>
  <si>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</si>
  <si>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</si>
  <si>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</si>
  <si>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</si>
  <si>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</si>
  <si>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</si>
  <si>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</si>
  <si>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</si>
  <si>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</si>
  <si>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</si>
  <si>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</si>
  <si>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</si>
  <si>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</si>
  <si>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</si>
  <si>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</si>
  <si>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</si>
  <si>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</si>
  <si>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</si>
  <si>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</si>
  <si>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</si>
  <si>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</si>
  <si>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</si>
  <si>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</si>
  <si>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</si>
  <si>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</si>
  <si>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</si>
  <si>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</si>
  <si>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</si>
  <si>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</si>
  <si>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</si>
  <si>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</si>
  <si>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</si>
  <si>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</si>
  <si>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</si>
  <si>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</si>
  <si>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</si>
  <si>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</si>
  <si>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</si>
  <si>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</si>
  <si>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</si>
  <si>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</si>
  <si>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</si>
  <si>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</si>
  <si>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</si>
  <si>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</si>
  <si>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</si>
  <si>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</si>
  <si>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</si>
  <si>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</si>
  <si>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</si>
  <si>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</si>
  <si>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</si>
  <si>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</si>
  <si>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</si>
  <si>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</si>
  <si>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</si>
  <si>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</si>
  <si>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</si>
  <si>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</si>
  <si>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</si>
  <si>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</si>
  <si>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</si>
  <si>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</si>
  <si>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</si>
  <si>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</si>
  <si>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</si>
  <si>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</si>
  <si>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</si>
  <si>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</si>
  <si>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</si>
  <si>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</si>
  <si>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</si>
  <si>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</si>
  <si>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</si>
  <si>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</si>
  <si>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</si>
  <si>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</si>
  <si>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</si>
  <si>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</si>
  <si>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</si>
  <si>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</si>
  <si>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</si>
  <si>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</si>
  <si>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</si>
  <si>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</si>
  <si>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</si>
  <si>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</si>
  <si>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</si>
  <si>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</si>
  <si>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</si>
  <si>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</si>
  <si>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</si>
  <si>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</si>
  <si>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</si>
  <si>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</si>
  <si>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</si>
  <si>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</si>
  <si>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</si>
  <si>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</si>
  <si>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</si>
  <si>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</si>
  <si>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</si>
  <si>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</si>
  <si>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</si>
  <si>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</si>
  <si>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</si>
  <si>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</si>
  <si>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</si>
  <si>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</si>
  <si>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</si>
  <si>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</si>
  <si>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</si>
  <si>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</si>
  <si>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</si>
  <si>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</si>
  <si>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</si>
  <si>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</si>
  <si>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</si>
  <si>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</si>
  <si>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</si>
  <si>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</si>
  <si>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</si>
  <si>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</si>
  <si>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</si>
  <si>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</si>
  <si>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</si>
  <si>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</si>
  <si>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</si>
  <si>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</si>
  <si>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</si>
  <si>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</si>
  <si>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</si>
  <si>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</si>
  <si>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</si>
  <si>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</si>
  <si>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</si>
  <si>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</si>
  <si>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</si>
  <si>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</si>
  <si>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</si>
  <si>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</si>
  <si>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</si>
  <si>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</si>
  <si>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</si>
  <si>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</si>
  <si>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</si>
  <si>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</si>
  <si>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</si>
  <si>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</si>
  <si>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</si>
  <si>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</si>
  <si>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</si>
  <si>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</si>
  <si>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</si>
  <si>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</si>
  <si>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</si>
  <si>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</si>
  <si>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</si>
  <si>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</si>
  <si>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</si>
  <si>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</si>
  <si>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</si>
  <si>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</si>
  <si>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</si>
  <si>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</si>
  <si>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</si>
  <si>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</si>
  <si>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</si>
  <si>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</si>
  <si>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</si>
  <si>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</si>
  <si>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</si>
  <si>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</si>
  <si>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</si>
  <si>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</si>
  <si>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</si>
  <si>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</si>
  <si>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</si>
  <si>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</si>
  <si>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</si>
  <si>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</si>
  <si>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</si>
  <si>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</si>
  <si>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</si>
  <si>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</si>
  <si>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</si>
  <si>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</si>
  <si>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</si>
  <si>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</si>
  <si>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</si>
  <si>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</si>
  <si>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</si>
  <si>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</si>
  <si>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</si>
  <si>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</si>
  <si>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</si>
  <si>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</si>
  <si>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</si>
  <si>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</si>
  <si>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</si>
  <si>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</si>
  <si>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</si>
  <si>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</si>
  <si>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</si>
  <si>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</si>
  <si>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</si>
  <si>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</si>
  <si>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</si>
  <si>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</si>
  <si>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</si>
  <si>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</si>
  <si>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</si>
  <si>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</si>
  <si>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</si>
  <si>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</si>
  <si>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</si>
  <si>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</si>
  <si>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</si>
  <si>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</si>
  <si>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</si>
  <si>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</si>
  <si>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</si>
  <si>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</si>
  <si>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</si>
  <si>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</si>
  <si>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</si>
  <si>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</si>
  <si>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</si>
  <si>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</si>
  <si>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</si>
  <si>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</si>
  <si>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</si>
  <si>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</si>
  <si>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</si>
  <si>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</si>
  <si>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</si>
  <si>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</si>
  <si>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</si>
  <si>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</si>
  <si>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</si>
  <si>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</si>
  <si>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</si>
  <si>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</si>
  <si>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</si>
  <si>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</si>
  <si>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</si>
  <si>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</si>
  <si>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</si>
  <si>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</si>
  <si>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</si>
  <si>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</si>
  <si>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</si>
  <si>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</si>
  <si>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</si>
  <si>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</si>
  <si>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</si>
  <si>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</si>
  <si>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</si>
  <si>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</si>
  <si>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</si>
  <si>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</si>
  <si>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</si>
  <si>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</si>
  <si>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</si>
  <si>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</si>
  <si>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</si>
  <si>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</si>
  <si>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</si>
  <si>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</si>
  <si>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</si>
  <si>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</si>
  <si>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</si>
  <si>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</si>
  <si>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</si>
  <si>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</si>
  <si>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</si>
  <si>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</si>
  <si>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</si>
  <si>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</si>
  <si>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</si>
  <si>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</si>
  <si>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</si>
  <si>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</si>
  <si>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</si>
  <si>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</si>
  <si>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</si>
  <si>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</si>
  <si>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</si>
  <si>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</si>
  <si>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</si>
  <si>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</si>
  <si>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</si>
  <si>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</si>
  <si>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</si>
  <si>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</si>
  <si>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</si>
  <si>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</si>
  <si>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</si>
  <si>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</si>
  <si>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</si>
  <si>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</si>
  <si>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</si>
  <si>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</si>
  <si>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</si>
  <si>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</si>
  <si>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</si>
  <si>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</si>
  <si>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</si>
  <si>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</si>
  <si>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</si>
  <si>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</si>
  <si>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</si>
  <si>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</si>
  <si>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</si>
  <si>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</si>
  <si>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</si>
  <si>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</si>
  <si>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</si>
  <si>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</si>
  <si>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</si>
  <si>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</si>
  <si>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</si>
  <si>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</si>
  <si>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</si>
  <si>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</si>
  <si>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</si>
  <si>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</si>
  <si>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</si>
  <si>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</si>
  <si>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</si>
  <si>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</si>
  <si>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</si>
  <si>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</si>
  <si>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</si>
  <si>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</si>
  <si>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</si>
  <si>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</si>
  <si>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</si>
  <si>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</si>
  <si>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</si>
  <si>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</si>
  <si>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</si>
  <si>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</si>
  <si>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</si>
  <si>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</si>
  <si>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</si>
  <si>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</si>
  <si>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</si>
  <si>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</si>
  <si>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</si>
  <si>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</si>
  <si>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</si>
  <si>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</si>
  <si>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</si>
  <si>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</si>
  <si>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</si>
  <si>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</si>
  <si>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</si>
  <si>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</si>
  <si>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</si>
  <si>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</si>
  <si>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</si>
  <si>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</si>
  <si>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</si>
  <si>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</si>
  <si>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</si>
  <si>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</si>
  <si>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</si>
  <si>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</si>
  <si>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</si>
  <si>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</si>
  <si>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</si>
  <si>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</si>
  <si>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</si>
  <si>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</si>
  <si>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</si>
  <si>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</si>
  <si>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</si>
  <si>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</si>
  <si>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</si>
  <si>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</si>
  <si>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</si>
  <si>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</si>
  <si>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</si>
  <si>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</si>
  <si>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</si>
  <si>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</si>
  <si>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</si>
  <si>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</si>
  <si>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</si>
  <si>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</si>
  <si>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</si>
  <si>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</si>
  <si>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</si>
  <si>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</si>
  <si>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</si>
  <si>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</si>
  <si>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</si>
  <si>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</si>
  <si>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</si>
  <si>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</si>
  <si>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</si>
  <si>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</si>
  <si>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</si>
  <si>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</si>
  <si>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</si>
  <si>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</si>
  <si>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</si>
  <si>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</si>
  <si>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</si>
  <si>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</si>
  <si>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</si>
  <si>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</si>
  <si>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</si>
  <si>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</si>
  <si>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</si>
  <si>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</si>
  <si>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</si>
  <si>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</si>
  <si>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</si>
  <si>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</si>
  <si>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</si>
  <si>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</si>
  <si>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</si>
  <si>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</si>
  <si>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</si>
  <si>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</si>
  <si>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</si>
  <si>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</si>
  <si>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</si>
  <si>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</si>
  <si>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</si>
  <si>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</si>
  <si>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</si>
  <si>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</si>
  <si>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</si>
  <si>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</si>
  <si>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</si>
  <si>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</si>
  <si>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</si>
  <si>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</si>
  <si>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</si>
  <si>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</si>
  <si>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</si>
  <si>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</si>
  <si>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</si>
  <si>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</si>
  <si>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</si>
  <si>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</si>
  <si>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</si>
  <si>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</si>
  <si>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</si>
  <si>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</si>
  <si>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</si>
  <si>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</si>
  <si>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</si>
  <si>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</si>
  <si>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</si>
  <si>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</si>
  <si>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</si>
  <si>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</si>
  <si>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</si>
  <si>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</si>
  <si>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</si>
  <si>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</si>
  <si>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</si>
  <si>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</si>
  <si>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</si>
  <si>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</si>
  <si>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</si>
  <si>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</si>
  <si>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</si>
  <si>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</si>
  <si>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</si>
  <si>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</si>
  <si>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</si>
  <si>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</si>
  <si>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</si>
  <si>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</si>
  <si>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</si>
  <si>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</si>
  <si>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</si>
  <si>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</si>
  <si>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</si>
  <si>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</si>
  <si>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</si>
  <si>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</si>
  <si>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</si>
  <si>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</si>
  <si>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</si>
  <si>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</si>
  <si>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</si>
  <si>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</si>
  <si>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</si>
  <si>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</si>
  <si>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</si>
  <si>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</si>
  <si>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</si>
  <si>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</si>
  <si>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</si>
  <si>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</si>
  <si>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</si>
  <si>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</si>
  <si>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</si>
  <si>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</si>
  <si>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</si>
  <si>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</si>
  <si>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</si>
  <si>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</si>
  <si>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</si>
  <si>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</si>
  <si>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</si>
  <si>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</si>
  <si>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</si>
  <si>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</si>
  <si>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</si>
  <si>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</si>
  <si>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</si>
  <si>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</si>
  <si>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</si>
  <si>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</si>
  <si>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</si>
  <si>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</si>
  <si>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</si>
  <si>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</si>
  <si>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</si>
  <si>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</si>
  <si>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</si>
  <si>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</si>
  <si>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</si>
  <si>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</si>
  <si>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</si>
  <si>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</si>
  <si>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</si>
  <si>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</si>
  <si>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</si>
  <si>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</si>
  <si>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</si>
  <si>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</si>
  <si>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</si>
  <si>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</si>
  <si>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</si>
  <si>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</si>
  <si>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</si>
  <si>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</si>
  <si>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</si>
  <si>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</si>
  <si>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</si>
  <si>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</si>
  <si>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</si>
  <si>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</si>
  <si>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</si>
  <si>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</si>
  <si>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</si>
  <si>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</si>
  <si>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</si>
  <si>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</si>
  <si>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</si>
  <si>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</si>
  <si>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</si>
  <si>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</si>
  <si>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</si>
  <si>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</si>
  <si>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</si>
  <si>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</si>
  <si>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</si>
  <si>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</si>
  <si>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</si>
  <si>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</si>
  <si>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</si>
  <si>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</si>
  <si>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</si>
  <si>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</si>
  <si>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</si>
  <si>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</si>
  <si>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</si>
  <si>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</si>
  <si>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</si>
  <si>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</si>
  <si>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</si>
  <si>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</si>
  <si>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</si>
  <si>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</si>
  <si>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</si>
  <si>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</si>
  <si>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</si>
  <si>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</si>
  <si>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</si>
  <si>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</si>
  <si>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</si>
  <si>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</si>
  <si>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</si>
  <si>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</si>
  <si>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</si>
  <si>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</si>
  <si>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</si>
  <si>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</si>
  <si>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</si>
  <si>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</si>
  <si>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</si>
  <si>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</si>
  <si>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</si>
  <si>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</si>
  <si>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</si>
  <si>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</si>
  <si>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</si>
  <si>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</si>
  <si>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</si>
  <si>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</si>
  <si>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</si>
  <si>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</si>
  <si>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</si>
  <si>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</si>
  <si>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</si>
  <si>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</si>
  <si>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</si>
  <si>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</si>
  <si>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</si>
  <si>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</si>
  <si>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</si>
  <si>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</si>
  <si>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</si>
  <si>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</si>
  <si>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</si>
  <si>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</si>
  <si>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</si>
  <si>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</si>
  <si>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</si>
  <si>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</si>
  <si>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</si>
  <si>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</si>
  <si>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</si>
  <si>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</si>
  <si>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</si>
  <si>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</si>
  <si>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</si>
  <si>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</si>
  <si>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</si>
  <si>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</si>
  <si>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</si>
  <si>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</si>
  <si>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</si>
  <si>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</si>
  <si>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</si>
  <si>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</si>
  <si>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</si>
  <si>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</si>
  <si>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</si>
  <si>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</si>
  <si>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</si>
  <si>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</si>
  <si>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</si>
  <si>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</si>
  <si>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</si>
  <si>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</si>
  <si>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</si>
  <si>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</si>
  <si>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</si>
  <si>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</si>
  <si>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</si>
  <si>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</si>
  <si>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</si>
  <si>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</si>
  <si>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</si>
  <si>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</si>
  <si>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</si>
  <si>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</si>
  <si>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</si>
  <si>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</si>
  <si>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</si>
  <si>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</si>
  <si>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</si>
  <si>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</si>
  <si>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</si>
  <si>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</si>
  <si>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</si>
  <si>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</si>
  <si>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</si>
  <si>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</si>
  <si>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</si>
  <si>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</si>
  <si>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</si>
  <si>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</si>
  <si>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</si>
  <si>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</si>
  <si>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</si>
  <si>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</si>
  <si>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</si>
  <si>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</si>
  <si>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</si>
  <si>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</si>
  <si>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</si>
  <si>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</si>
  <si>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</si>
  <si>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</si>
  <si>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</si>
  <si>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</si>
  <si>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</si>
  <si>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</si>
  <si>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</si>
  <si>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</si>
  <si>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</si>
  <si>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</si>
  <si>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</si>
  <si>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</si>
  <si>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</si>
  <si>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</si>
  <si>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</si>
  <si>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</si>
  <si>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</si>
  <si>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</si>
  <si>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</si>
  <si>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</si>
  <si>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</si>
  <si>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</si>
  <si>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</si>
  <si>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</si>
  <si>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</si>
  <si>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</si>
  <si>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</si>
  <si>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</si>
  <si>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</si>
  <si>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</si>
  <si>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</si>
  <si>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</si>
  <si>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</si>
  <si>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</si>
  <si>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</si>
  <si>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</si>
  <si>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</si>
  <si>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</si>
  <si>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</si>
  <si>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</si>
  <si>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</si>
  <si>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</si>
  <si>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</si>
  <si>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</si>
  <si>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</si>
  <si>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</si>
  <si>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</si>
  <si>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</si>
  <si>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</si>
  <si>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</si>
  <si>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</si>
  <si>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</si>
  <si>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</si>
  <si>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</si>
  <si>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</si>
  <si>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</si>
  <si>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</si>
  <si>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</si>
  <si>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</si>
  <si>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</si>
  <si>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</si>
  <si>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</si>
  <si>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</si>
  <si>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</si>
  <si>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</si>
  <si>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</si>
  <si>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</si>
  <si>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</si>
  <si>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</si>
  <si>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</si>
  <si>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</si>
  <si>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</si>
  <si>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</si>
  <si>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</si>
  <si>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</si>
  <si>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</si>
  <si>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</si>
  <si>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</si>
  <si>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</si>
  <si>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</si>
  <si>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</si>
  <si>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</si>
  <si>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</si>
  <si>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</si>
  <si>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</si>
  <si>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</si>
  <si>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</si>
  <si>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</si>
  <si>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</si>
  <si>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</si>
  <si>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</si>
  <si>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</si>
  <si>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</si>
  <si>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</si>
  <si>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</si>
  <si>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</si>
  <si>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</si>
  <si>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</si>
  <si>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</si>
  <si>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</si>
  <si>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</si>
  <si>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</si>
  <si>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</si>
  <si>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</si>
  <si>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</si>
  <si>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</si>
  <si>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</si>
  <si>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</si>
  <si>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</si>
  <si>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</si>
  <si>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</si>
  <si>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</si>
  <si>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</si>
  <si>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</si>
  <si>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</si>
  <si>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</si>
  <si>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</si>
  <si>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</si>
  <si>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</si>
  <si>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</si>
  <si>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</si>
  <si>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</si>
  <si>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</si>
  <si>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</si>
  <si>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</si>
  <si>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</si>
  <si>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</si>
  <si>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</si>
  <si>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</si>
  <si>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</si>
  <si>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</si>
  <si>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</si>
  <si>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</si>
  <si>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</si>
  <si>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</si>
  <si>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</si>
  <si>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</si>
  <si>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</si>
  <si>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</si>
  <si>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</si>
  <si>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</si>
  <si>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</si>
  <si>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</si>
  <si>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</si>
  <si>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</si>
  <si>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</si>
  <si>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</si>
  <si>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</si>
  <si>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</si>
  <si>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</si>
  <si>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</si>
  <si>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</si>
  <si>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</si>
  <si>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</si>
  <si>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</si>
  <si>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</si>
  <si>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</si>
  <si>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</si>
  <si>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</si>
  <si>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</si>
  <si>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</si>
  <si>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</si>
  <si>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</si>
  <si>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</si>
  <si>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</si>
  <si>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</si>
  <si>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</si>
  <si>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</si>
  <si>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</si>
  <si>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</si>
  <si>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</si>
  <si>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</si>
  <si>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</si>
  <si>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</si>
  <si>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</si>
  <si>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</si>
  <si>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</si>
  <si>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</si>
  <si>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</si>
  <si>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</si>
  <si>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</si>
  <si>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</si>
  <si>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</si>
  <si>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</si>
  <si>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</si>
  <si>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</si>
  <si>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</si>
  <si>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</si>
  <si>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</si>
  <si>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</si>
  <si>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</si>
  <si>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</si>
  <si>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</si>
  <si>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</si>
  <si>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</si>
  <si>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</si>
  <si>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</si>
  <si>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</si>
  <si>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</si>
  <si>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</si>
  <si>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</si>
  <si>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</si>
  <si>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</si>
  <si>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</si>
  <si>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</si>
  <si>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</si>
  <si>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</si>
  <si>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</si>
  <si>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</si>
  <si>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</si>
  <si>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</si>
  <si>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</si>
  <si>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</si>
  <si>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</si>
  <si>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</si>
  <si>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</si>
  <si>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</si>
  <si>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</si>
  <si>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</si>
  <si>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</si>
  <si>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</si>
  <si>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</si>
  <si>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</si>
  <si>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</si>
  <si>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</si>
  <si>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</si>
  <si>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</si>
  <si>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</si>
  <si>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</si>
  <si>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</si>
  <si>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</si>
  <si>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</si>
  <si>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</si>
  <si>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</si>
  <si>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</si>
  <si>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</si>
  <si>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</si>
  <si>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</si>
  <si>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</si>
  <si>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</si>
  <si>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</si>
  <si>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</si>
  <si>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</si>
  <si>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</si>
  <si>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</si>
  <si>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</si>
  <si>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</si>
  <si>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</si>
  <si>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</si>
  <si>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</si>
  <si>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</si>
  <si>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</si>
  <si>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</si>
  <si>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</si>
  <si>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</si>
  <si>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</si>
  <si>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</si>
  <si>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</si>
  <si>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</si>
  <si>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</si>
  <si>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</si>
  <si>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</si>
  <si>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</si>
  <si>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</si>
  <si>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</si>
  <si>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</si>
  <si>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</si>
  <si>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</si>
  <si>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</si>
  <si>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</si>
  <si>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</si>
  <si>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</si>
  <si>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</si>
  <si>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</si>
  <si>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</si>
  <si>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</si>
  <si>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</si>
  <si>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</si>
  <si>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</si>
  <si>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</si>
  <si>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</si>
  <si>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</si>
  <si>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</si>
  <si>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</si>
  <si>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</si>
  <si>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</si>
  <si>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</si>
  <si>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</si>
  <si>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</si>
  <si>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</si>
  <si>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</si>
  <si>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</si>
  <si>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</si>
  <si>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</si>
  <si>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</si>
  <si>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</si>
  <si>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</si>
  <si>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</si>
  <si>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</si>
  <si>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</si>
  <si>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</si>
  <si>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</si>
  <si>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</si>
  <si>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</si>
  <si>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</si>
  <si>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</si>
  <si>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</si>
  <si>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</si>
  <si>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</si>
  <si>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</si>
  <si>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</si>
  <si>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</si>
  <si>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</si>
  <si>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</si>
  <si>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</si>
  <si>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</si>
  <si>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</si>
  <si>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</si>
  <si>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</si>
  <si>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</si>
  <si>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</si>
  <si>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</si>
  <si>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</si>
  <si>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</si>
  <si>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</si>
  <si>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</si>
  <si>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</si>
  <si>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</si>
  <si>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</si>
  <si>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</si>
  <si>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</si>
  <si>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</si>
  <si>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</si>
  <si>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</si>
  <si>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</si>
  <si>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</si>
  <si>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</si>
  <si>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</si>
  <si>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</si>
  <si>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</si>
  <si>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</si>
  <si>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</si>
  <si>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</si>
  <si>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</si>
  <si>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</si>
  <si>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</si>
  <si>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</si>
  <si>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</si>
  <si>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</si>
  <si>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</si>
  <si>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</si>
  <si>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</si>
  <si>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</si>
  <si>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</si>
  <si>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</si>
  <si>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</si>
  <si>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</si>
  <si>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</si>
  <si>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</si>
  <si>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</si>
  <si>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</si>
  <si>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</si>
  <si>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</si>
  <si>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</si>
  <si>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</si>
  <si>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</si>
  <si>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</si>
  <si>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</si>
  <si>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</si>
  <si>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</si>
  <si>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</si>
  <si>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</si>
  <si>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</si>
  <si>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</si>
  <si>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</si>
  <si>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</si>
  <si>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</si>
  <si>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</si>
  <si>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</si>
  <si>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</si>
  <si>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</si>
  <si>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</si>
  <si>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</si>
  <si>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</si>
  <si>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</si>
  <si>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</si>
  <si>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</si>
  <si>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</si>
  <si>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</si>
  <si>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</si>
  <si>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</si>
  <si>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</si>
  <si>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</si>
  <si>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</si>
  <si>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</si>
  <si>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</si>
  <si>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</si>
  <si>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</si>
  <si>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</si>
  <si>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</si>
  <si>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</si>
  <si>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</si>
  <si>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</si>
  <si>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</si>
  <si>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</si>
  <si>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</si>
  <si>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</si>
  <si>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</si>
  <si>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</si>
  <si>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</si>
  <si>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</si>
  <si>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</si>
  <si>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</si>
  <si>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</si>
  <si>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</si>
  <si>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</si>
  <si>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</si>
  <si>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</si>
  <si>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</si>
  <si>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</si>
  <si>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</si>
  <si>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</si>
  <si>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</si>
  <si>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</si>
  <si>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</si>
  <si>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</si>
  <si>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</si>
  <si>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</si>
  <si>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</si>
  <si>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</si>
  <si>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</si>
  <si>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</si>
  <si>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</si>
  <si>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</si>
  <si>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</si>
  <si>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</si>
  <si>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</si>
  <si>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</si>
  <si>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</si>
  <si>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</si>
  <si>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</si>
  <si>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</si>
  <si>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</si>
  <si>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</si>
  <si>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</si>
  <si>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</si>
  <si>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</si>
  <si>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</si>
  <si>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</si>
  <si>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</si>
  <si>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</si>
  <si>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</si>
  <si>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</si>
  <si>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</si>
  <si>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</si>
  <si>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</si>
  <si>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</si>
  <si>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</si>
  <si>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</si>
  <si>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</si>
  <si>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</si>
  <si>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</si>
  <si>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</si>
  <si>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</si>
  <si>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</si>
  <si>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</si>
  <si>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</si>
  <si>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</si>
  <si>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</si>
  <si>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</si>
  <si>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</si>
  <si>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</si>
  <si>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</si>
  <si>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</si>
  <si>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</si>
  <si>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</si>
  <si>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</si>
  <si>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</si>
  <si>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</si>
  <si>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</si>
  <si>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</si>
  <si>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</si>
  <si>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</si>
  <si>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</si>
  <si>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</si>
  <si>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</si>
  <si>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</si>
  <si>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</si>
  <si>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</si>
  <si>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</si>
  <si>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</si>
  <si>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</si>
  <si>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</si>
  <si>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</si>
  <si>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</si>
  <si>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</si>
  <si>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</si>
  <si>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</si>
  <si>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</si>
  <si>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</si>
  <si>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</si>
  <si>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</si>
  <si>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</si>
  <si>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</si>
  <si>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</si>
  <si>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</si>
  <si>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</si>
  <si>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</si>
  <si>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</si>
  <si>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</si>
  <si>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</si>
  <si>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</si>
  <si>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</si>
  <si>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</si>
  <si>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</si>
  <si>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</si>
  <si>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</si>
  <si>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</si>
  <si>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</si>
  <si>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</si>
  <si>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</si>
  <si>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</si>
  <si>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</si>
  <si>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</si>
  <si>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</si>
  <si>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</si>
  <si>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</si>
  <si>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</si>
  <si>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80-MEJORAMIENTO ENTORNO DE LA PLAYA EL FARO, MUNICIPIO SAN PEDRO, PROVINCIA SAN PEDRO DE MACORIS.</t>
  </si>
  <si>
    <t>82-CONSTRUCCIÓN DE 1 ESTANCIAS INFANTILES EN LA PROVINCIA DE MOSEÑOR NOUEL (FASE 3)</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</si>
  <si>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</si>
  <si>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</si>
  <si>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</si>
  <si>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MINISTERIO DE HACIENDA</t>
  </si>
  <si>
    <t>Etiquetas de fila</t>
  </si>
  <si>
    <t>Ejecución 1ro de enero - 05 de diciembre de 2025*</t>
  </si>
  <si>
    <t>Proyectos de Inversión</t>
  </si>
  <si>
    <t>81-RECONSTRUCCIÓN DEL CAMINO DE ACCESO A PLAYA UVERO ALTO DESDE EL DISTRITO MUNICIPAL LAS LAGUNAS DE NISIBON, PROVINCIA LA ALTAGRACIA</t>
  </si>
  <si>
    <t>49-RECONSTRUCCIÓN CARRETERA LA PALMITA-LA JAIBA-GUALETE-ESTERO HONDO, MUNICIPIO VILLA ISABELA, PROVINVCIA PUERTO PLATA</t>
  </si>
  <si>
    <t>17-RECONSTRUCCIÓN CAMINO VECINAL CRUCE TENARES-LOS CANETES-LOS CACAOS, MUNICIPIO TENARES, PROVINCIA HERMANAS MIRABAL</t>
  </si>
  <si>
    <t>46-RECONSTRUCCIÓN CARRETERA VILLA TAPIA CRUCE DEL HOSPITAL-PALMAR SALCEDO, MUNICIPIO VILLA TAPIA PROVINCIA HERMANAS MIRABAL</t>
  </si>
  <si>
    <t>96-CONSTRUCCIÓN PUENTE PEATONAL Y MOTORIZADO EN LA AUTOPISTA JUAN PABLO DUARTE, MUNICIPIO VILLA ALTAGRACIA, PROVINCIA SAN CRISTÓBAL.</t>
  </si>
  <si>
    <t>* Fecha de imputación al 12 de diciembre de 2025 y fecha de registro al 15 de diciembre de 2025. La fecha de imputación representa los gastos o ingresos en el momento de su ejecución, mientras que la fecha de registro representa el momento de su registro en el sistema, en la medida que se van regularizando los pagos.</t>
  </si>
  <si>
    <t>Ejecución 1ro de enero - 12 de diciembre de 2025*</t>
  </si>
  <si>
    <t>2.4.06-Energía eléctrica de fuentes solares</t>
  </si>
  <si>
    <t>33-CONSTRUCCIÓN  DE 8 ESTANCIAS INFANTILES DE LA PROVINCIA DISTRITO NACIONAL (FASE 2)</t>
  </si>
  <si>
    <t>37-RECONSTRUCCIÓN  CANCHA CLUB DEPORTIVO Y CULTURAL ANACAONA, D.M. CENOVI, MUNICIPIO SAN FRANCISCO DE MACORIS.</t>
  </si>
  <si>
    <t>55-CONSTRUCCIÓN  DE 1 ESTANCIA INFANTIL EN LA PROVINCIA DE EL SEIBO (FASE 2)</t>
  </si>
  <si>
    <t>36-REMODELACIÓN AREA DE ENTRENAMIENTO  COMPLEJO DEPORTIVO DE LA VEGA</t>
  </si>
  <si>
    <t>34-REPARACIÓN 
ESTADIO MUNICIPAL DE BEISBOL LUIS MARIA HERRERA, MUNICIPIO BANI, PROVINCIA PERAVIA</t>
  </si>
  <si>
    <t>05-AMPLIACIÓN DEL PLANTEL EDUCATIVO PARA INICIAL EL RANCHITO, MUNICIPIO VILLA TAPIA, PROVINCIA HERMANAS MIRABAL.</t>
  </si>
  <si>
    <t>29-AMPLIACIÓN DEL PLANTEL EDUCATIVO PARA INICIAL ACTIVO 20 - 30, MUNICIPIO LAS MATAS DE FARFÁN, PROVINCIA SAN JUAN.</t>
  </si>
  <si>
    <t>57-AMPLIACIÓN DEL PLANTEL EDUCATIVO PARA INICIAL FRAY ANTÓN DE MONTESINOS, MUNICIPIO QUISQUEYA, PROVINCIA SAN PEDRO DE MACORÍS.</t>
  </si>
  <si>
    <t>58-AMPLIACIÓN DEL PLANTEL EDUCATIVO PARA INICIAL LOS MONTONES, MUNICIPIO QUISQUEYA, PROVINCIA SAN PEDRO DE MACORÍS.</t>
  </si>
  <si>
    <t>35-REMODELACIÓN MULTIUSO PUEBLO NUEVO, MUNICIPIO SANTIAGO DE LOS CABALLEROS, PROVINCIA  SANTIAGO</t>
  </si>
  <si>
    <t>25-CONSTRUCCIÓN DE 1 ESTANCIA INFANTIL EN LA PROVINCIA DE SANTIAGO RODRIGUEZ</t>
  </si>
  <si>
    <t>41-AMPLIACIÓN DEL PLANTEL EDUCATIVO PARA INICIAL LAS PAJAS, MUNICIPIO HATO MAYOR, PROVINCIA HATO MAYOR.</t>
  </si>
  <si>
    <t>42-AMPLIACIÓN DEL PLANTEL EDUCATIVO PARA INICIAL SUDADERO, MUNICIPIO HATO MAYOR, PROVINCIA HATO MAYOR.</t>
  </si>
  <si>
    <t>43-AMPLIACIÓN DEL PLANTEL EDUCATIVO PARA INICIAL LAS CAÑITAS, MUNICIPIO SABANA DE LA MAR, PROVINCIA HATO MAYOR.</t>
  </si>
  <si>
    <t xml:space="preserve">      Ejecución 1ro de enero -  12 de diciembre de 2025 (fecha de imputación)</t>
  </si>
  <si>
    <t>Ejecución 1ro de enero -  15 de diciembre de 2025 (fecha de registro)</t>
  </si>
  <si>
    <t xml:space="preserve"> INICIAL</t>
  </si>
  <si>
    <t>Sum of Sum of VIGENTE</t>
  </si>
  <si>
    <t xml:space="preserve"> DEVENGADO</t>
  </si>
  <si>
    <t>1.1.1.1.1 - Administración central</t>
  </si>
  <si>
    <t>4 - Aplicaciones financieras</t>
  </si>
  <si>
    <t>3.2.3 - Disminución de fondos de terceros</t>
  </si>
  <si>
    <t>10-FONDO GENERAL</t>
  </si>
  <si>
    <t>20-FONDOS CON DESTINO ESPECÍFICO</t>
  </si>
  <si>
    <t>50-CRÉDITO INTERNO</t>
  </si>
  <si>
    <t>60-CREDITO EXTERNO</t>
  </si>
  <si>
    <t>70-DONACION EXTERNA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</si>
</sst>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 numFmtId="180" formatCode="#,##0.000"/>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b/>
      <sz val="11"/>
      <color theme="1"/>
      <name val="Calibri"/>
      <family val="2"/>
      <scheme val="minor"/>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
      <patternFill patternType="solid">
        <fgColor theme="4" tint="0.79998168889431442"/>
        <bgColor theme="4" tint="0.79998168889431442"/>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5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0" fontId="50" fillId="2" borderId="0" xfId="0" applyFont="1" applyFill="1" applyAlignment="1">
      <alignment horizontal="left" indent="1"/>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4"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75" fontId="52" fillId="43"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175" fontId="51" fillId="0" borderId="0" xfId="0" applyNumberFormat="1" applyFont="1" applyAlignment="1">
      <alignment horizontal="center" vertical="center"/>
    </xf>
    <xf numFmtId="165" fontId="51" fillId="0" borderId="0" xfId="1" applyNumberFormat="1" applyFont="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176" fontId="0" fillId="0" borderId="0" xfId="0" applyNumberFormat="1" applyAlignment="1">
      <alignment horizontal="center" vertical="center"/>
    </xf>
    <xf numFmtId="176" fontId="50" fillId="4" borderId="0" xfId="1" applyNumberFormat="1" applyFont="1" applyFill="1" applyBorder="1" applyAlignment="1">
      <alignment horizontal="right" vertical="center"/>
    </xf>
    <xf numFmtId="176" fontId="51" fillId="2" borderId="0" xfId="1" applyNumberFormat="1" applyFont="1" applyFill="1" applyBorder="1" applyAlignment="1">
      <alignment horizontal="right" vertical="center" wrapText="1"/>
    </xf>
    <xf numFmtId="176" fontId="53" fillId="3" borderId="0" xfId="1" applyNumberFormat="1" applyFont="1" applyFill="1" applyBorder="1" applyAlignment="1">
      <alignment horizontal="right" vertical="center" wrapText="1"/>
    </xf>
    <xf numFmtId="176" fontId="50" fillId="4" borderId="0" xfId="1" applyNumberFormat="1" applyFont="1" applyFill="1" applyBorder="1" applyAlignment="1">
      <alignment horizontal="center" vertical="center"/>
    </xf>
    <xf numFmtId="176" fontId="59" fillId="2" borderId="0" xfId="1" applyNumberFormat="1" applyFont="1" applyFill="1" applyBorder="1" applyAlignment="1">
      <alignment horizontal="center" vertical="center"/>
    </xf>
    <xf numFmtId="176" fontId="51" fillId="2" borderId="0" xfId="1" applyNumberFormat="1" applyFont="1" applyFill="1" applyBorder="1" applyAlignment="1">
      <alignment horizontal="center" vertical="center"/>
    </xf>
    <xf numFmtId="176" fontId="51" fillId="2" borderId="0" xfId="1" applyNumberFormat="1" applyFont="1" applyFill="1" applyBorder="1" applyAlignment="1">
      <alignment horizontal="center" vertical="center" wrapText="1"/>
    </xf>
    <xf numFmtId="176" fontId="53" fillId="3" borderId="0" xfId="1" applyNumberFormat="1" applyFont="1" applyFill="1" applyBorder="1" applyAlignment="1">
      <alignment horizontal="center" vertical="center" wrapText="1"/>
    </xf>
    <xf numFmtId="166" fontId="50" fillId="4" borderId="0" xfId="1" applyNumberFormat="1" applyFont="1" applyFill="1" applyBorder="1" applyAlignment="1">
      <alignment horizontal="center" vertical="center"/>
    </xf>
    <xf numFmtId="166" fontId="59" fillId="2" borderId="0" xfId="1" applyNumberFormat="1" applyFont="1" applyFill="1" applyBorder="1" applyAlignment="1">
      <alignment horizontal="center" vertical="center"/>
    </xf>
    <xf numFmtId="166" fontId="51" fillId="2" borderId="0" xfId="1" applyNumberFormat="1" applyFont="1" applyFill="1" applyBorder="1" applyAlignment="1">
      <alignment horizontal="center" vertical="center"/>
    </xf>
    <xf numFmtId="165" fontId="51" fillId="2" borderId="0" xfId="1" applyNumberFormat="1" applyFont="1" applyFill="1" applyBorder="1" applyAlignment="1">
      <alignment horizontal="center" vertical="center" wrapText="1"/>
    </xf>
    <xf numFmtId="165" fontId="51" fillId="2" borderId="0" xfId="1" applyNumberFormat="1" applyFont="1" applyFill="1" applyBorder="1" applyAlignment="1">
      <alignment horizontal="center" vertical="center"/>
    </xf>
    <xf numFmtId="166" fontId="53" fillId="3" borderId="0" xfId="1" applyNumberFormat="1" applyFont="1" applyFill="1" applyBorder="1" applyAlignment="1">
      <alignment horizontal="center" vertical="center" wrapText="1"/>
    </xf>
    <xf numFmtId="176" fontId="50" fillId="4" borderId="0" xfId="1" applyNumberFormat="1" applyFont="1" applyFill="1" applyBorder="1" applyAlignment="1">
      <alignment horizontal="right" vertical="center" wrapText="1"/>
    </xf>
    <xf numFmtId="176" fontId="51" fillId="0" borderId="0" xfId="1" applyNumberFormat="1" applyFont="1" applyFill="1" applyBorder="1" applyAlignment="1">
      <alignment horizontal="right" vertical="center" wrapText="1"/>
    </xf>
    <xf numFmtId="166" fontId="50" fillId="5" borderId="0" xfId="1" applyNumberFormat="1" applyFont="1" applyFill="1" applyBorder="1" applyAlignment="1">
      <alignment horizontal="center" vertical="center" wrapText="1"/>
    </xf>
    <xf numFmtId="176" fontId="50" fillId="5" borderId="0" xfId="1" applyNumberFormat="1" applyFont="1" applyFill="1" applyBorder="1" applyAlignment="1">
      <alignment horizontal="center" vertical="center" wrapText="1"/>
    </xf>
    <xf numFmtId="176" fontId="50" fillId="4" borderId="0" xfId="1" applyNumberFormat="1" applyFont="1" applyFill="1" applyBorder="1" applyAlignment="1">
      <alignment horizontal="center" vertical="center" wrapText="1"/>
    </xf>
    <xf numFmtId="176" fontId="51" fillId="0" borderId="0" xfId="1" applyNumberFormat="1" applyFont="1" applyFill="1" applyBorder="1" applyAlignment="1">
      <alignment horizontal="center" vertical="center" wrapText="1"/>
    </xf>
    <xf numFmtId="166" fontId="50" fillId="4" borderId="0" xfId="1" applyNumberFormat="1" applyFont="1" applyFill="1" applyBorder="1" applyAlignment="1">
      <alignment horizontal="center" vertical="center" wrapText="1"/>
    </xf>
    <xf numFmtId="166" fontId="51" fillId="2" borderId="0" xfId="1" applyNumberFormat="1" applyFont="1" applyFill="1" applyBorder="1" applyAlignment="1">
      <alignment horizontal="center" vertical="center" wrapText="1"/>
    </xf>
    <xf numFmtId="166" fontId="51" fillId="0" borderId="0" xfId="1" applyNumberFormat="1" applyFont="1" applyFill="1" applyBorder="1" applyAlignment="1">
      <alignment horizontal="center" vertical="center" wrapText="1"/>
    </xf>
    <xf numFmtId="176" fontId="50" fillId="0" borderId="0" xfId="1" applyNumberFormat="1" applyFont="1"/>
    <xf numFmtId="176" fontId="51" fillId="0" borderId="0" xfId="1" applyNumberFormat="1" applyFont="1"/>
    <xf numFmtId="176" fontId="51" fillId="0" borderId="0" xfId="1" applyNumberFormat="1" applyFont="1" applyAlignment="1">
      <alignment vertical="center"/>
    </xf>
    <xf numFmtId="176" fontId="51" fillId="0" borderId="0" xfId="1" applyNumberFormat="1" applyFont="1" applyAlignment="1"/>
    <xf numFmtId="176" fontId="50" fillId="41" borderId="0" xfId="1" applyNumberFormat="1" applyFont="1" applyFill="1" applyAlignment="1">
      <alignment horizontal="center"/>
    </xf>
    <xf numFmtId="176" fontId="50" fillId="0" borderId="0" xfId="1" applyNumberFormat="1" applyFont="1" applyAlignment="1">
      <alignment horizontal="center"/>
    </xf>
    <xf numFmtId="176" fontId="51" fillId="0" borderId="0" xfId="1" applyNumberFormat="1" applyFont="1" applyAlignment="1">
      <alignment horizontal="center"/>
    </xf>
    <xf numFmtId="176" fontId="51" fillId="0" borderId="0" xfId="1" applyNumberFormat="1" applyFont="1" applyAlignment="1">
      <alignment horizontal="center" vertical="center"/>
    </xf>
    <xf numFmtId="165" fontId="51" fillId="0" borderId="0" xfId="1" applyNumberFormat="1" applyFont="1" applyAlignment="1">
      <alignment horizontal="center" vertical="center"/>
    </xf>
    <xf numFmtId="176" fontId="53" fillId="3" borderId="0" xfId="1" applyNumberFormat="1" applyFont="1" applyFill="1" applyBorder="1" applyAlignment="1">
      <alignment horizontal="center" wrapText="1"/>
    </xf>
    <xf numFmtId="180" fontId="40" fillId="0" borderId="0" xfId="0" applyNumberFormat="1" applyFont="1"/>
    <xf numFmtId="176" fontId="50" fillId="0" borderId="0" xfId="1" applyNumberFormat="1" applyFont="1" applyFill="1" applyBorder="1" applyAlignment="1">
      <alignment horizontal="right" vertical="center" wrapText="1"/>
    </xf>
    <xf numFmtId="176" fontId="50" fillId="2" borderId="0" xfId="1" applyNumberFormat="1" applyFont="1" applyFill="1" applyBorder="1" applyAlignment="1">
      <alignment horizontal="right" vertical="center" wrapText="1"/>
    </xf>
    <xf numFmtId="0" fontId="62" fillId="0" borderId="20" xfId="0" applyFont="1" applyBorder="1" applyAlignment="1">
      <alignment horizontal="left"/>
    </xf>
    <xf numFmtId="176" fontId="62" fillId="0" borderId="20" xfId="0" applyNumberFormat="1" applyFont="1" applyBorder="1" applyAlignment="1">
      <alignment horizontal="center" vertical="center"/>
    </xf>
    <xf numFmtId="176" fontId="50" fillId="0" borderId="0" xfId="1" applyNumberFormat="1" applyFont="1" applyFill="1" applyBorder="1" applyAlignment="1">
      <alignment horizontal="center" vertical="center" wrapText="1"/>
    </xf>
    <xf numFmtId="176" fontId="52" fillId="3" borderId="0" xfId="0" applyNumberFormat="1" applyFont="1" applyFill="1" applyAlignment="1">
      <alignment horizontal="center" vertical="center" wrapText="1"/>
    </xf>
    <xf numFmtId="176" fontId="52" fillId="2" borderId="0" xfId="0" applyNumberFormat="1" applyFont="1" applyFill="1" applyAlignment="1">
      <alignment horizontal="center" vertical="center" wrapText="1"/>
    </xf>
    <xf numFmtId="176" fontId="51" fillId="0" borderId="0" xfId="0" applyNumberFormat="1" applyFont="1" applyAlignment="1">
      <alignment horizontal="center" vertical="center"/>
    </xf>
    <xf numFmtId="166" fontId="50" fillId="0" borderId="0" xfId="1" applyNumberFormat="1" applyFont="1" applyFill="1" applyBorder="1" applyAlignment="1">
      <alignment horizontal="center" vertical="center" wrapText="1"/>
    </xf>
    <xf numFmtId="0" fontId="52" fillId="3" borderId="0" xfId="0" applyFont="1" applyFill="1" applyAlignment="1">
      <alignment horizontal="center" vertical="center" wrapText="1"/>
    </xf>
    <xf numFmtId="166" fontId="52" fillId="3" borderId="0" xfId="0" applyNumberFormat="1" applyFont="1" applyFill="1" applyAlignment="1">
      <alignment horizontal="center" vertical="center" wrapText="1"/>
    </xf>
    <xf numFmtId="0" fontId="52" fillId="2" borderId="0" xfId="0" applyFont="1" applyFill="1" applyAlignment="1">
      <alignment horizontal="center" vertical="center" wrapText="1"/>
    </xf>
    <xf numFmtId="0" fontId="51" fillId="0" borderId="0" xfId="0" applyFont="1" applyAlignment="1">
      <alignment horizontal="center" vertical="center"/>
    </xf>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xf numFmtId="0" fontId="63"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62" fillId="0" borderId="0" xfId="0" applyFont="1" applyAlignment="1">
      <alignment horizontal="left" indent="1"/>
    </xf>
    <xf numFmtId="176" fontId="62" fillId="0" borderId="0" xfId="0" applyNumberFormat="1" applyFont="1" applyAlignment="1">
      <alignment horizontal="center" vertical="center"/>
    </xf>
    <xf numFmtId="0" fontId="0" fillId="0" borderId="0" xfId="0" applyAlignment="1">
      <alignment horizontal="left" indent="2"/>
    </xf>
    <xf numFmtId="0" fontId="0" fillId="0" borderId="0" xfId="0" applyAlignment="1">
      <alignment horizontal="left" indent="3"/>
    </xf>
    <xf numFmtId="0" fontId="62" fillId="45" borderId="30" xfId="0" applyFont="1" applyFill="1" applyBorder="1" applyAlignment="1">
      <alignment horizontal="left"/>
    </xf>
    <xf numFmtId="176" fontId="62" fillId="45" borderId="30" xfId="0" applyNumberFormat="1" applyFont="1" applyFill="1" applyBorder="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322530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840972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683453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1006420</xdr:colOff>
      <xdr:row>7</xdr:row>
      <xdr:rowOff>20955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Alfonso Paulino Rodriguez" refreshedDate="46007.569126504626" createdVersion="8" refreshedVersion="8" minRefreshableVersion="3" recordCount="10378" xr:uid="{724C6A59-AC69-414C-86CA-68309E9D680C}">
  <cacheSource type="worksheet">
    <worksheetSource ref="A1:U10379"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69"/>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6.5565109175214076E-9" maxValue="91255769712.069992"/>
    </cacheField>
    <cacheField name="Suma de DEVENGADO" numFmtId="0">
      <sharedItems containsSemiMixedTypes="0" containsString="0" containsNumber="1" minValue="0" maxValue="84089532036.7999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78">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3177085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222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31226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3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41094578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869000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5300000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3407600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670000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3858737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10765000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4260000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7417500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55000000"/>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310000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920000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6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405000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352500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4109543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370000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68405514.3299999"/>
    <n v="2168405514.32999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35849751"/>
    <n v="13584975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20723990"/>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323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5293609"/>
    <n v="595293608.99999988"/>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76533271.170000002"/>
    <n v="76533271.17000000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85365937.99999997"/>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218000000.0000001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20280430"/>
    <n v="20280430"/>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45620854.999999993"/>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333125468"/>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64218202.0000000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20080454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8000000"/>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2300000"/>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10823000"/>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10000000"/>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10600000"/>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33074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116324750"/>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5600000.0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44186947"/>
    <n v="516034380.720000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5693937.67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461854.5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70792000.450000003"/>
    <n v="67792216.61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71562140.7799999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0480000"/>
    <n v="10133277.40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1500000"/>
    <n v="449651.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809667.53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6632000"/>
    <n v="33263403.2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5164000"/>
    <n v="13214472.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5340000"/>
    <n v="10396653.85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4919232"/>
    <n v="5646951.5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3510791.550000001"/>
    <n v="952865.7399999997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350000"/>
    <n v="2267669.93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140000"/>
    <n v="1255744.84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200000"/>
    <n v="1199559.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465000"/>
    <n v="249775.72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62604.4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615000"/>
    <n v="3296073.8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8370200"/>
    <n v="10711309.16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400001"/>
    <n v="1686099261.35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03245214.79999995"/>
    <n v="282923145.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6000003"/>
    <n v="229994829.31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3702970.83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256243"/>
    <n v="20095190.44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1674868.300000001"/>
    <n v="16267009.3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480515.04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6087259"/>
    <n v="29873511.32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015694.399999999"/>
    <n v="25160089.1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3676911.309999999"/>
    <n v="8284635.65999999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58150418.939999998"/>
    <n v="37796684.23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11974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39517358.759999998"/>
    <n v="30637047.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4536841.5"/>
    <n v="2791685.5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2962358.5"/>
    <n v="67935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3293748.8"/>
    <n v="2251913.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57321.3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224021.69"/>
    <n v="187258.810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5887238.719999999"/>
    <n v="23753374.42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7088854.399999999"/>
    <n v="9424734.449999995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10717.199999999997"/>
    <n v="9554.7000000000007"/>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61949.5"/>
    <n v="58365.16"/>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207662.3"/>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328418.1100000001"/>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1645316.8199999998"/>
    <n v="1216258.1599999999"/>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65328609.93000001"/>
    <n v="334994266.01000011"/>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83988678.410000011"/>
    <n v="82023612.29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547025.219999999"/>
    <n v="46258116.73999998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275001"/>
    <n v="12996092.97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0144476.100000001"/>
    <n v="10326040.4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4556654.8600000003"/>
    <n v="4133333.1"/>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547000"/>
    <n v="6650521.6400000006"/>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7533549.98"/>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719593.800000001"/>
    <n v="10716062.1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4192000"/>
    <n v="1770577.320000000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2618887"/>
    <n v="54989476.200000003"/>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7403694.8599999994"/>
    <n v="2996334.9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2130368.19"/>
    <n v="1443280.72"/>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0720226.83"/>
    <n v="8351339.969999998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892837.25999999978"/>
    <n v="574995.51"/>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032403"/>
    <n v="185858.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156843.5"/>
    <n v="1029334.26"/>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643671.490000001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9025780.959999999"/>
    <n v="6890233.819999999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14412672.22000003"/>
    <n v="466754705.50000012"/>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26069314.08"/>
    <n v="123427762.65000001"/>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69141946.660000011"/>
    <n v="63298091.20000005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5421954"/>
    <n v="63077208.549999982"/>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843119"/>
    <n v="7072133.390000001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8186560"/>
    <n v="16989419.69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232500"/>
    <n v="858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3197883"/>
    <n v="1339525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4865000"/>
    <n v="14260449.000000002"/>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5223224.57"/>
    <n v="7481665.9799999986"/>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6698663.560000002"/>
    <n v="25707064.74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983900"/>
    <n v="9802081.1500000004"/>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499450"/>
    <n v="2259899.399999999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654681"/>
    <n v="873178.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222250"/>
    <n v="2156104.1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240190"/>
    <n v="32965.550000000003"/>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694900"/>
    <n v="851549.0400000001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038558"/>
    <n v="1443395.58"/>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62531"/>
    <n v="12798122.42"/>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25554559"/>
    <n v="15605015.46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6824362.450000003"/>
    <n v="36823779.12000000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4062230"/>
    <n v="44061499.980000004"/>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8076000"/>
    <n v="6853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0636745.18"/>
    <n v="8410963.87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39988.209999999"/>
    <n v="5139749.210000000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142788.6399999997"/>
    <n v="6142474.959999999"/>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78224.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542188.269999996"/>
    <n v="28142125.349999994"/>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44405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448000"/>
    <n v="447279"/>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8316.01"/>
    <n v="1042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0000.0299999998"/>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193843.979999999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632950"/>
    <n v="293893.56"/>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2625.60000000001"/>
    <n v="10266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974642"/>
    <n v="74603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455579.98"/>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316333.59999999998"/>
    <n v="216317.6"/>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25 - SANTIAGO"/>
    <n v="0"/>
    <n v="126867.24"/>
    <n v="0"/>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32 - SANTO DOMINGO"/>
    <n v="0"/>
    <n v="13466.76"/>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499.99999999999272"/>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2867.3999999999996"/>
    <n v="2867.4"/>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0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832789.76"/>
    <n v="230769.75999999998"/>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903785"/>
    <n v="20058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143462.71"/>
    <n v="748776.1199999998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451649.3800000013"/>
    <n v="817221.9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218000"/>
    <n v="708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5426854.3099999996"/>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1200000.0000000005"/>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23216383.07999998"/>
    <n v="298743765.72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6070821.3200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79130382.099999994"/>
    <n v="69660805.67000003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43582680"/>
    <n v="39294553.04999999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392926"/>
    <n v="13934575.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3600000"/>
    <n v="3074266.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1408393.6"/>
    <n v="10064357.9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884493"/>
    <n v="2618411.82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3337873"/>
    <n v="25325780.4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40474073"/>
    <n v="39176481.07000000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433994"/>
    <n v="7035029.7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0503052.40000001"/>
    <n v="79488781.7199999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096000.359999999"/>
    <n v="18038063.3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897204.1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104299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754000"/>
    <n v="271612.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301000"/>
    <n v="526812.7100000000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21803.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594523"/>
    <n v="18518938.1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0866622"/>
    <n v="13131330.94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450000"/>
    <n v="398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299999999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17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885000"/>
    <n v="532260.70000000007"/>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746231"/>
    <n v="359309"/>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096849"/>
    <n v="623851.439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7535560.31999993"/>
    <n v="656411446.7200001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5969347.70999998"/>
    <n v="115152153.88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7556846"/>
    <n v="87819212.2900000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780761"/>
    <n v="107276796.71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3547429.73"/>
    <n v="15684423.4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69122368.63999999"/>
    <n v="246917113.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52568900"/>
    <n v="237972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3466169.039999992"/>
    <n v="56315740.44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05066182.28"/>
    <n v="102136044.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57356506.32"/>
    <n v="30180280.48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06032754.53999996"/>
    <n v="307404498.6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73652473.719999999"/>
    <n v="50327072.03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81221854.99000001"/>
    <n v="79321739.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4465744.7799999993"/>
    <n v="3822013.01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5592850.7400000002"/>
    <n v="4060558.6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62532574.47"/>
    <n v="160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8145000"/>
    <n v="27010703.4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5288827.480000004"/>
    <n v="33348313.6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39485442.31"/>
    <n v="12097391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14177671.80999991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79165653.97999996"/>
    <n v="298850523.87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596790.609999999"/>
    <n v="27045841.98"/>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4078210.39"/>
    <n v="3654126.5400000005"/>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8600151.410000000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5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832840"/>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1725568.8"/>
    <n v="1236805.2000000002"/>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36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0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300615.77"/>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7114357.53999996"/>
    <n v="291043422.71999985"/>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6497136.460000001"/>
    <n v="53660073.419999994"/>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27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5149588.63999999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23838854.410000004"/>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8889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00000000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45075347.80000004"/>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30001900.84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8188407.639999999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55276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10786222.629999999"/>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2903321593.6300006"/>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525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38133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1996006"/>
    <n v="66730846.019999996"/>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7909040"/>
    <n v="353891796.14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49463978"/>
    <n v="446628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690374"/>
    <n v="36059491.76000000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393102.439999999"/>
    <n v="9047682.5900000017"/>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1018686.9199999999"/>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160000"/>
    <n v="18639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390334.199999999"/>
    <n v="24144141.88000000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5103663"/>
    <n v="5103660.63"/>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170695.2699999996"/>
    <n v="5458646.36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490398.34"/>
    <n v="23482221.7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3549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1374330.520000003"/>
    <n v="13097114.190000001"/>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048576.5"/>
    <n v="2298638.8199999998"/>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815708.67999999993"/>
    <n v="751354.37"/>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40315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973107.719999999"/>
    <n v="75372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8954427.509999998"/>
    <n v="15580988.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49950861.65000001"/>
    <n v="74029007.480000004"/>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70680105.36999989"/>
    <n v="845192407.42999971"/>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03191344.63000005"/>
    <n v="484490935.68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20498350"/>
    <n v="114183314.8099999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87171000"/>
    <n v="185890921.4899999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4078800"/>
    <n v="27748264.12000000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02604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782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20065000"/>
    <n v="10950616.050000003"/>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74755000"/>
    <n v="173463623.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51050000"/>
    <n v="150615364.6100000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0804965"/>
    <n v="576195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74890000"/>
    <n v="152582344.6699999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60747000"/>
    <n v="53143733.74999999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41045000"/>
    <n v="25296123.30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0742000"/>
    <n v="9536352.12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21460000"/>
    <n v="188286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4832000"/>
    <n v="275005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40000"/>
    <n v="3306593.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52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1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302400"/>
    <n v="2150554.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6078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3013000"/>
    <n v="670844.0199999999"/>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48133200"/>
    <n v="36751059.22000000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7638000"/>
    <n v="10533758.02999999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3511191"/>
    <n v="19522379.4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8459058.010000005"/>
    <n v="44824438.63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25000"/>
    <n v="253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6635161.5899999999"/>
    <n v="608454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836450"/>
    <n v="2415716.96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519694.289999999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478899"/>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4079058.57"/>
    <n v="2214887.56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120467.6"/>
    <n v="118617.900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5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9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4"/>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0.3"/>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876455.7799999993"/>
    <n v="4350139.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7345858.5299999993"/>
    <n v="3449052.6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36805944"/>
    <n v="113698780.2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3144214"/>
    <n v="16826241.64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637166"/>
    <n v="15494035.74999999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7934000"/>
    <n v="7794206.64999999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2028564"/>
    <n v="1053686.89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323460.02"/>
    <n v="83753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33239.98"/>
    <n v="332743.790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28581040.600000001"/>
    <n v="9349681.29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352731.049999997"/>
    <n v="1200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8389271.270000003"/>
    <n v="9596065.66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437401.66"/>
    <n v="131213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1010156"/>
    <n v="57134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104155.87999999989"/>
    <n v="610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02813.49000000022"/>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805004.80000000005"/>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53945.4"/>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271202"/>
    <n v="57249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3086161.2099999995"/>
    <n v="2131008.250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50525773.049999997"/>
    <n v="46274505.10999999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7301607.949999999"/>
    <n v="16834764.24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6168519.18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700000"/>
    <n v="6154166.139999997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182306.1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4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9393698.25"/>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453469"/>
    <n v="6640202.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2710"/>
    <n v="218794.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0"/>
    <n v="2196"/>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410427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5291065.75"/>
    <n v="5849076.319999999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51638923"/>
    <n v="2061045710.509999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273002358.02999997"/>
    <n v="250510215.78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3908661"/>
    <n v="266005384.51999998"/>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68247533.06999999"/>
    <n v="143813558.1200000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4900000"/>
    <n v="10642072.61999999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79450000"/>
    <n v="62730088.33999998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186603.91"/>
    <n v="5031871.720000000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90176477.129999995"/>
    <n v="46756992.0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50150000"/>
    <n v="43731885.83999998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9918200"/>
    <n v="12947779.309999999"/>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85457758.99000001"/>
    <n v="601417884.7800002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7296979.84"/>
    <n v="7410126.8900000015"/>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41302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2006931.799999997"/>
    <n v="26833255.759999998"/>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644809.16"/>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790714.6399999997"/>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2220974.6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2056376.03"/>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4848969.04"/>
    <n v="3307191.4299999997"/>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160891.019999996"/>
    <n v="59011844.24999998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972678.629999995"/>
    <n v="26627507.97000001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45703000"/>
    <n v="35469611.10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7462000"/>
    <n v="3257196.40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225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6295198"/>
    <n v="4899630.40999999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3190947.8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870512.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1041431.8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219300.5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100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15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283780"/>
    <n v="184933.1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120496.8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7829548.32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716121"/>
    <n v="1035283.0599999999"/>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112353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1823443.11"/>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4478000.45"/>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6396113.119999999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4101682.010000000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
    <n v="265236.23000000004"/>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96187333"/>
    <n v="230616670.5800000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9995666"/>
    <n v="54437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9958275"/>
    <n v="30402278.52"/>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50298440"/>
    <n v="44920345.66000001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1527693.2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2895451.1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567200"/>
    <n v="13077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30360659"/>
    <n v="15828229.98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7996560"/>
    <n v="7375620.4099999983"/>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9361837"/>
    <n v="7834178.520000001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1769267"/>
    <n v="8196091.9699999997"/>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3756600"/>
    <n v="290649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66122.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003940"/>
    <n v="510468"/>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30921.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212462"/>
    <n v="3602711.4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49404968.42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46350000"/>
    <n v="26853485.60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2787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20286644.35999997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7166871.72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625463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1147556"/>
    <n v="5092269.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6177990"/>
    <n v="2576949.86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1970184"/>
    <n v="2083625.45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346881.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75039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8550491.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29323020"/>
    <n v="12333128.2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521358.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695500"/>
    <n v="555890.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304369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7978450"/>
    <n v="6643557.7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66493878"/>
    <n v="339819139.77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5675412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47383181.64000000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202984"/>
    <n v="7557742.390000000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16874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2232341.97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1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8935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23531.5999999996"/>
    <n v="602630.299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544874.15999999992"/>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8022.24"/>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3198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13616451.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4799950"/>
    <n v="2280033.90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6433065"/>
    <n v="738268949.6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2536845"/>
    <n v="89505295.06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690000"/>
    <n v="207388.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2409718"/>
    <n v="100735797.57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7776800"/>
    <n v="11422485.38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8138000"/>
    <n v="15105040.78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9500000"/>
    <n v="39286737.16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12500000"/>
    <n v="11262080.5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795599.1"/>
    <n v="24911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36175744"/>
    <n v="28756879.37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578000"/>
    <n v="21577247.4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250000"/>
    <n v="13517428.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84955107"/>
    <n v="76355270.20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5850000"/>
    <n v="29082719.9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4112673"/>
    <n v="43765599.59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269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692100"/>
    <n v="3272646.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50000"/>
    <n v="747288.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51717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en blanco)"/>
    <s v="99 - MULTIPROVINCIAL"/>
    <n v="0"/>
    <n v="13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217282"/>
    <n v="1461528.89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0925000"/>
    <n v="2199973.4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8490000"/>
    <n v="37713170.36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70557000"/>
    <n v="62676467.3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2149688.480000004"/>
    <n v="32104797.38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311384.870000001"/>
    <n v="15579188.9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1460117.399999999"/>
    <n v="10182931.21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680378.950000001"/>
    <n v="13497033.61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1425865.560000002"/>
    <n v="16834938.8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59999998"/>
    <n v="9912868.08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2"/>
    <n v="11567461.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10944911.93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8766299.63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72780131.900000006"/>
    <n v="60982994.86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80376188.75"/>
    <n v="431655357.6800002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654884.2000000002"/>
    <n v="5465875.669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2147804.17"/>
    <n v="2058845.8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616033.27"/>
    <n v="1611701.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2071698.82"/>
    <n v="2071616.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862415.52"/>
    <n v="2802928.14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1193677.1499999999"/>
    <n v="1193677.149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25580.7"/>
    <n v="2012235.739999999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669082.74"/>
    <n v="1659245.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773740.09"/>
    <n v="750406.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9428598.7599999998"/>
    <n v="9313081.49000000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80531722.549999997"/>
    <n v="74210678.80999997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93"/>
    <n v="4345289.33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
    <n v="2161464.71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900000001"/>
    <n v="1424494.81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5"/>
    <n v="1888951.69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336069.1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366320.5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9"/>
    <n v="1604769.90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0999999999"/>
    <n v="1517288.7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7"/>
    <n v="1222062.39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20000001"/>
    <n v="8537672.13999999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7190400.719999999"/>
    <n v="59841523.72000004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7219867.380000003"/>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4230000"/>
    <n v="2645073.8699999996"/>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7012393.2100000009"/>
    <n v="3358013.6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895456.2999999999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739784"/>
    <n v="11723212.98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1500000"/>
    <n v="10695434.209999999"/>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7245945"/>
    <n v="4538630.0600000005"/>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5647911"/>
    <n v="5859758.7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7498999.990000000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25803305.27999999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491064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68691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5627174"/>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3454185.5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0801946.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1038756.69"/>
    <n v="258184"/>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1110228.02"/>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62772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321248.67"/>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5187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2922951.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4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192500"/>
    <n v="4192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599461.7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351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9539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630000"/>
    <n v="363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68"/>
    <n v="507253.25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4718232.999999993"/>
    <n v="52946498.73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8960500"/>
    <n v="8313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380384.5800000001"/>
    <n v="7283539.75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3241604.8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95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819174.11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769489.41"/>
    <n v="1032650.1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19897308.350000001"/>
    <n v="1374775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5629679.44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35072.04"/>
    <n v="437376.7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5605440"/>
    <n v="31674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00000001"/>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5381474.66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105931.8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05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63433.66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138239.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70566.52"/>
    <n v="631477.6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92815987"/>
    <n v="255228338.21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5959874"/>
    <n v="47125911.6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5167718.38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5100228.6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2570501"/>
    <n v="1456259.2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24160513.9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28438897.010000002"/>
    <n v="18330897.48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10045499.13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9892664.5999999996"/>
    <n v="6009580.699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7966938.400000006"/>
    <n v="4865079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19650595.629999999"/>
    <n v="13344219.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303510"/>
    <n v="1593517.5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4177945"/>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100686"/>
    <n v="1019459.01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45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50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274679"/>
    <n v="214745.83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152117"/>
    <n v="11557579.22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1067790"/>
    <n v="9126351.8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7322669"/>
    <n v="126193336.33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2491220"/>
    <n v="29543824.78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7108510"/>
    <n v="16683382.41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20118862.10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07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832700"/>
    <n v="1107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913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972433"/>
    <n v="21378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2280841"/>
    <n v="1486462.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1171017"/>
    <n v="930215.3999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1087641"/>
    <n v="566012.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41811"/>
    <n v="15102.1899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56058"/>
    <n v="414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083587"/>
    <n v="1929281.73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199558"/>
    <n v="2272416.2199999997"/>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8218"/>
    <n v="328217.5"/>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394669"/>
    <n v="248930.09"/>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54507975.48000002"/>
    <n v="581090087.2899997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69559750.06"/>
    <n v="111390539.87"/>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90032128.810000002"/>
    <n v="78951801.30999995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8101017.38999998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54535.8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6300000"/>
    <n v="15013824.7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450000"/>
    <n v="3104586.01"/>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6512000"/>
    <n v="27204074.500000004"/>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7500000"/>
    <n v="4303542.7999999989"/>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1634181.550000001"/>
    <n v="472189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000000002"/>
    <n v="717074.09"/>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20771300"/>
    <n v="6330096.3200000003"/>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13383202.9899998"/>
    <n v="1028002356.820000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615417653"/>
    <n v="903287974.08000004"/>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43849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en blanco)"/>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101000"/>
    <n v="2399244.9699999997"/>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74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2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4863163.55"/>
    <n v="20885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32546900"/>
    <n v="2794150.3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830915"/>
    <n v="1171447.07"/>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en blanco)"/>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00331756"/>
    <n v="63441058.85999999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4228867.439999998"/>
    <n v="43263294.34999999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17865600"/>
    <n v="11015735.39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en blanco)"/>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9950392.88000001"/>
    <n v="122103975.6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4122823"/>
    <n v="24122821.28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222704.880000001"/>
    <n v="15303035.80999999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888444"/>
    <n v="8161313.9700000016"/>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3949951.8"/>
    <n v="3703532.44"/>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8937.9599999999919"/>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6321292.0999999996"/>
    <n v="5024393.93"/>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801962.42"/>
    <n v="2796970.4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9754650"/>
    <n v="1295802.76"/>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5218204.1800000006"/>
    <n v="4659602.389999999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4291850.7"/>
    <n v="2576372.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654885.29"/>
    <n v="2599292.88"/>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2936950.1799999997"/>
    <n v="2922095.48"/>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15934.52"/>
    <n v="4957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648719.01"/>
    <n v="290834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57866"/>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1213935.1600000001"/>
    <n v="1193632.150000000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238714.140000001"/>
    <n v="15009278.95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8294077.7799999993"/>
    <n v="7521421.3100000005"/>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3230534.60999998"/>
    <n v="129647727.9300001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19630586.300000001"/>
    <n v="19621012.18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074481.09"/>
    <n v="18059249.869999997"/>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8848753"/>
    <n v="8448273.180000001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368900"/>
    <n v="31891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601578"/>
    <n v="543202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7633518.0199999996"/>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594097"/>
    <n v="1514087.96"/>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218445.94"/>
    <n v="10572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777.8400000000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70754"/>
    <n v="286998.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399626.91000000003"/>
    <n v="343455.9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5124576.82"/>
    <n v="12306371.02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2595079.4700000002"/>
    <n v="1959210.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5509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1715272.7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959813.8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172890.22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9207602.109999999"/>
    <n v="17292795.12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79463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24778.7799999993"/>
    <n v="8424678.770000001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1050000"/>
    <n v="989423.2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29815"/>
    <n v="223148.8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801301.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2218686.1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303571"/>
    <n v="1301635.36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230614"/>
    <n v="28290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75906.48"/>
    <n v="485023.39000000007"/>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125339.9100000006"/>
    <n v="903861.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0856600.100000001"/>
    <n v="30856599.4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10021412.329999998"/>
    <n v="948537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179671.57"/>
    <n v="4179623.00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318000"/>
    <n v="2074327.07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97603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1623534"/>
    <n v="908679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90000"/>
    <n v="5790067.269999998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592321.7000000002"/>
    <n v="2086590.95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5275322.5"/>
    <n v="13455670.7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245000"/>
    <n v="767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48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66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160000"/>
    <n v="308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02960"/>
    <n v="223586.499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43472333"/>
    <n v="103280544.1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76842600"/>
    <n v="4744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3417462.62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6325232.5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879000"/>
    <n v="539794.19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65285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8010940"/>
    <n v="6635369.859999999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2160495"/>
    <n v="11492691.5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382831"/>
    <n v="7041940.57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6243400"/>
    <n v="3931772.1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20175500"/>
    <n v="15096061.45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4321300"/>
    <n v="2119884.05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3980500"/>
    <n v="32972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842500"/>
    <n v="732997.61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582474"/>
    <n v="481800.8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3845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1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88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007133"/>
    <n v="6844052.27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93038883.24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1"/>
    <n v="20035512.7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2"/>
    <n v="12836907.12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420700"/>
    <n v="5347699.04000000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71035770.27999997"/>
    <n v="173546540.82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764820.7800000003"/>
    <n v="2313367.53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6183913.7599999998"/>
    <n v="4564215.5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100000015"/>
    <n v="5730444.65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71169.66"/>
    <n v="1286501.14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502652.98"/>
    <n v="2288855.48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4304407.48"/>
    <n v="8189604.80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80902.85"/>
    <n v="551049.2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166613.20999999996"/>
    <n v="536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222793.34000000003"/>
    <n v="184677.5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393281.269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899999999996"/>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7346204.3099999996"/>
    <n v="5078458.22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3851122.4600000004"/>
    <n v="1662065.55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4926211.78000003"/>
    <n v="260761115.3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2280814.219999999"/>
    <n v="58763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999772"/>
    <n v="34604151.86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8143458.86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71499500"/>
    <n v="3316174974.91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5724695.98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7658201"/>
    <n v="5964994.349999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7730000"/>
    <n v="16803287.10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7038289"/>
    <n v="5060104.479999998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2481373"/>
    <n v="7248941.7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400000"/>
    <n v="2846607.12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993450"/>
    <n v="637168.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339563"/>
    <n v="1082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56612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599543.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8950"/>
    <n v="82313.9399999999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79370"/>
    <n v="6167877.740000001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8070033"/>
    <n v="2436975.239999999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200645595.59999999"/>
    <n v="172079433.02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6574000"/>
    <n v="4049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3674049"/>
    <n v="21822192.3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5749428"/>
    <n v="14339109.56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2434180"/>
    <n v="1853688.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22663500"/>
    <n v="18833524.2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698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41577577"/>
    <n v="38785180.97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1234000"/>
    <n v="41070697.36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8973728.380000003"/>
    <n v="21292834.94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4583000"/>
    <n v="626813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0288650"/>
    <n v="17560760.3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960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303669"/>
    <n v="2794614.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271000"/>
    <n v="453430.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7017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80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3604584"/>
    <n v="50665248.1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8339377"/>
    <n v="25730483.480000004"/>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9441823"/>
    <n v="15478963.18"/>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15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2639397.4"/>
    <n v="2022234.99"/>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1786500"/>
    <n v="756726.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5782000"/>
    <n v="5145115.8900000006"/>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154204.52000000002"/>
  </r>
  <r>
    <s v="2025"/>
    <x v="0"/>
    <x v="0"/>
    <x v="0"/>
    <x v="0"/>
    <s v="2 - Poder Ejecutivo"/>
    <s v="0201 - PRESIDENCIA DE LA REPÚBLICA"/>
    <s v="0033 - ECO5RD"/>
    <s v="3 - PROTECCIÓN DEL MEDIO AMBIENTE"/>
    <s v="3.3 - Cambio Climático"/>
    <s v="3.3.06 - Respuesta y recuperación de desastres climáticos"/>
    <s v="2.3 - MATERIALES Y SUMINISTROS"/>
    <s v="2.3.2 - TEXTILES Y VESTUARIOS"/>
    <s v="N"/>
    <s v="00 - N/A"/>
    <s v="10 - FONDO GENERAL"/>
    <s v="(en blanco)"/>
    <s v="99 - MULTIPROVINCIAL"/>
    <n v="0"/>
    <n v="260000"/>
    <n v="0"/>
  </r>
  <r>
    <s v="2025"/>
    <x v="0"/>
    <x v="0"/>
    <x v="0"/>
    <x v="0"/>
    <s v="2 - Poder Ejecutivo"/>
    <s v="0201 - PRESIDENCIA DE LA REPÚBLICA"/>
    <s v="0033 - ECO5RD"/>
    <s v="3 - PROTECCIÓN DEL MEDIO AMBIENTE"/>
    <s v="3.3 - Cambio Climático"/>
    <s v="3.3.06 - Respuesta y recuperación de desastres climáticos"/>
    <s v="2.3 - MATERIALES Y SUMINISTROS"/>
    <s v="2.3.5 - CUERO, CAUCHO Y PLÁSTICO"/>
    <s v="N"/>
    <s v="00 - N/A"/>
    <s v="10 - FONDO GENERAL"/>
    <s v="(en blanco)"/>
    <s v="99 - MULTIPROVINCIAL"/>
    <n v="0"/>
    <n v="41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247575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en blanco)"/>
    <s v="99 - MULTIPROVINCIAL"/>
    <n v="0"/>
    <n v="15000000"/>
    <n v="150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76364889.989999995"/>
    <n v="76426811.47999998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290985.25"/>
    <n v="6272984.8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6927.280000001"/>
    <n v="15231637.93000000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6678.5"/>
    <n v="7167232.439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49999999953"/>
    <n v="808860.4999999998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381114.80000000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8767851.259999983"/>
    <n v="25748652.50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85064674"/>
    <n v="745486300.9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609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200610610.6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30234.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3763525"/>
    <n v="87371088.91000002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919924.690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1174217.16"/>
    <n v="100613444.9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16700000"/>
    <n v="5502678.939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43100000"/>
    <n v="2513491.7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4305880"/>
    <n v="48367915.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8763068"/>
    <n v="18203199.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21624422"/>
    <n v="101912579.77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56116027.75"/>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51207032"/>
    <n v="151179121.8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2839488.330000006"/>
    <n v="18617644.48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22438486.66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45945129.340000004"/>
    <n v="19351947.48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24042195"/>
    <n v="35185131.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51967573.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12656721.25"/>
    <n v="2795859.7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5124790"/>
    <n v="3334986.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375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55979"/>
    <n v="6310321.4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225835"/>
    <n v="1308665.51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89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989978"/>
    <n v="2643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2433550.3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62534613"/>
    <n v="33043211.43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20917800"/>
    <n v="7656673.859999999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79222282"/>
    <n v="962559986.5300003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47104765"/>
    <n v="135674372.16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564093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54510998"/>
    <n v="132557199.1000004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5633093"/>
    <n v="37100621.80000004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05883554.03"/>
    <n v="91607228.04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3588752"/>
    <n v="13291618.51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579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4292668"/>
    <n v="55404285.71999999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51146797"/>
    <n v="47151231.95999998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31003263.850000001"/>
    <n v="4301512.69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3079929.329999998"/>
    <n v="18925282.1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102893.149999999"/>
    <n v="52599369.3799999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740138.67"/>
    <n v="3481314.909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667843.0300000012"/>
    <n v="6625125.389999998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810359"/>
    <n v="1812527.5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65092"/>
    <n v="13422.369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900636"/>
    <n v="543281.330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35193"/>
    <n v="230313.7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6970596.329999998"/>
    <n v="70449546.88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381989.68"/>
    <n v="32196301.379999984"/>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0619196"/>
    <n v="17389184.439999998"/>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2557180"/>
    <n v="2073868.779999999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3776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75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12906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7907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37890955.75"/>
    <n v="317383050.28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1177080897.07"/>
    <n v="19532191944.32000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15398730"/>
    <n v="1520281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04260014"/>
    <n v="46617883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68767255.530000001"/>
    <n v="41698795.7499999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752625445"/>
    <n v="2518653765.370001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05304307.56999999"/>
    <n v="303036083.8199999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11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862220.79"/>
    <n v="7786044.7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1877189"/>
    <n v="51665594.90999998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6163499.980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687326"/>
    <n v="2325259.2599999993"/>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30862300.93"/>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656083004.53999984"/>
    <n v="370827064.91999984"/>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01 - DISTRITO NACIONAL"/>
    <n v="0"/>
    <n v="11308322"/>
    <n v="1130832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929750497.74000001"/>
    <n v="851166855.0600000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01 - DISTRITO NACIONAL"/>
    <n v="0"/>
    <n v="489371"/>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085418.3900000006"/>
    <n v="8988381.690000001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01 - DISTRITO NACIONAL"/>
    <n v="0"/>
    <n v="4647375"/>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84636107.459999993"/>
    <n v="41011683.59000001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294345.34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5294500"/>
    <n v="529450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7613257.21"/>
    <n v="3915562.66"/>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01 - DISTRITO NACIONAL"/>
    <n v="0"/>
    <n v="44670990.119999997"/>
    <n v="30355853.460000001"/>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85378150.06"/>
    <n v="161507992.0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3097958"/>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347474270.63"/>
    <n v="206290566.52000001"/>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01 - DISTRITO NACIONAL"/>
    <n v="0"/>
    <n v="1495650"/>
    <n v="149565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0629238.889999999"/>
    <n v="10157436.320000002"/>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190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088148.24"/>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0964741.550000003"/>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62281221.939999998"/>
    <n v="44320378.559999995"/>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en blanco)"/>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01 - DISTRITO NACIONAL"/>
    <n v="0"/>
    <n v="1286486.54"/>
    <n v="88264"/>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1828700.260000002"/>
    <n v="11517988.73000000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6449742.999999998"/>
    <n v="11313401.04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486999105.3300002"/>
    <n v="1416884122.33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1647231.790000007"/>
    <n v="64421805.23999999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935945592.14999998"/>
    <n v="581934205.4600002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9418705.280000001"/>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7531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123531808.27"/>
    <n v="1000086910.61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747728570.66999996"/>
    <n v="747471549.76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372011634"/>
    <n v="334034785.18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35649434.63"/>
    <n v="216444288.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47723036.94999999"/>
    <n v="134157291.16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82657751.62999998"/>
    <n v="82615210.00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0000001"/>
    <n v="83813052.12999995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2094070.2400000002"/>
    <n v="764241.6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3405631.79"/>
    <n v="2121440.3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2875886.95"/>
    <n v="2147778.2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21878444.030000001"/>
    <n v="19768160.4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2732272.800000001"/>
    <n v="9610730.71000000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93964140.519999981"/>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467091442.08999997"/>
    <n v="41036423.71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0"/>
    <n v="35531295.710000001"/>
    <n v="35531200.47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62381186.559999995"/>
    <n v="61942251.78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5268387.189999998"/>
    <n v="6830162.289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44768335.339999996"/>
    <n v="25564905.44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73210820.730000004"/>
    <n v="25156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6944427.840000004"/>
    <n v="109903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2248973.98"/>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481933.92"/>
    <n v="19974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7665.5299999993"/>
    <n v="3936809.4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0778414.509999998"/>
    <n v="3590777.96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3"/>
    <n v="1775355.0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4779271.900000006"/>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1286736.550000001"/>
    <n v="5436189.67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456457.70000000019"/>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300000002"/>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255207.8899999997"/>
    <n v="1900777.26999999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5"/>
    <n v="895147.2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096127.8399999999"/>
    <n v="525498.800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2256573.19"/>
    <n v="210312.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18804373.75000001"/>
    <n v="95666614.60000000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8140169.860000014"/>
    <n v="8417101.56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16549641.269999996"/>
    <n v="12850119.94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en blanco)"/>
    <s v="99 - MULTIPROVINCIAL"/>
    <n v="0"/>
    <n v="0"/>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230834234.67000002"/>
    <n v="156452131.13999999"/>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10457190.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294971.69999999995"/>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1152552"/>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351598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628622"/>
    <n v="994676.38"/>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en blanco)"/>
    <s v="99 - MULTIPROVINCIAL"/>
    <n v="0"/>
    <n v="2050054"/>
    <n v="1563232.89"/>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80800"/>
    <n v="627012.43000000005"/>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15425005"/>
    <n v="2389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162396720"/>
    <n v="61732706.480000004"/>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919895"/>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4217046.35"/>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
    <n v="23275205.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4100091.77"/>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7853987.140000001"/>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65885884.00000003"/>
    <n v="25209974.95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63749.79"/>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6 - SEGUROS"/>
    <s v="N"/>
    <s v="00 - N/A"/>
    <s v="10 - FONDO GENERAL"/>
    <s v="(en blanco)"/>
    <s v="99 - MULTIPROVINCIAL"/>
    <n v="0"/>
    <n v="202613.92"/>
    <n v="202613.9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61.3800000000047"/>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1307579.65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544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5000"/>
    <n v="77907.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8"/>
    <n v="143282.3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52695196.770000003"/>
    <n v="487545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0902743.9"/>
    <n v="10760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41766.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696256.7599999998"/>
    <n v="6676256.66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338176.16"/>
    <n v="4334312.559999998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70 - DONACION EXTERNA"/>
    <s v="(en blanco)"/>
    <s v="99 - MULTIPROVINCIAL"/>
    <n v="0"/>
    <n v="239395.44"/>
    <n v="239395.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247061.8600000001"/>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706295.42"/>
    <n v="3186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241041"/>
    <n v="1139419.4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418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91170"/>
    <n v="81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9038153.1899999995"/>
    <n v="9038153.18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5311687.3900000006"/>
    <n v="5311675.76999999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817525.2400000002"/>
    <n v="1745173.48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3532505.95"/>
    <n v="3298282.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8262541.940000001"/>
    <n v="10136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195967.96"/>
    <n v="2958673.3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01587.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64741.80000000005"/>
    <n v="420854.6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69486.3"/>
    <n v="431305.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799999999974"/>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100000000013"/>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65341.25"/>
    <n v="153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18409.9400000004"/>
    <n v="1701097.7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4991975.430000007"/>
    <n v="94284357.21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7258123.570000000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615988"/>
    <n v="13465298.1899999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201088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3378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80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584474"/>
    <n v="602457.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64971.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780915"/>
    <n v="16009226.7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2757000"/>
    <n v="260349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1604.3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534261"/>
    <n v="1146058.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346000"/>
    <n v="902172.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2356512"/>
    <n v="11752496.93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5344662"/>
    <n v="2870957.1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392234347.88999999"/>
    <n v="391609007.8899999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47335972.109999999"/>
    <n v="47335354.980000004"/>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404847"/>
    <n v="22404829.78000000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9590721.390000001"/>
    <n v="18234784.60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844890.26"/>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5180006"/>
    <n v="5011848.0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369239"/>
    <n v="340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2716246.180000002"/>
    <n v="11613088.16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15129560"/>
    <n v="15029552.44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7197451.5499999998"/>
    <n v="6000520.990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6949122.8300000001"/>
    <n v="33980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5"/>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46749347.959999993"/>
    <n v="39500259.60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20692799.07"/>
    <n v="16156524.8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673517.75"/>
    <n v="1312474.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445550.6"/>
    <n v="3445415.1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184861.18"/>
    <n v="183813.3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5957500.479999997"/>
    <n v="65718454.93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68705086.960000008"/>
    <n v="57018076.91000000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20700415"/>
    <n v="18718637.85999999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649578.03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456390.3600000000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65100"/>
    <n v="2207751.5099999998"/>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1349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596000"/>
    <n v="501849.06"/>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509000"/>
    <n v="10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30000"/>
    <n v="221839.5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738948.09000003"/>
    <n v="893726579.59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65146991.909999996"/>
    <n v="59956972.44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8447955.200000003"/>
    <n v="47486760.56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3259538.51"/>
    <n v="2598882.4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12000000"/>
    <n v="11719862.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7247669.66"/>
    <n v="15035262.02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8638600.769999996"/>
    <n v="32022997.15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4058500"/>
    <n v="3391960.070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1274000"/>
    <n v="1024999.6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40578904.43"/>
    <n v="17142321.64000000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49446097.710000001"/>
    <n v="21304950.20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605019.5"/>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4226638.5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5066515.1300000008"/>
    <n v="1981073.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14327529.18000001"/>
    <n v="102834950.17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74591860.640000015"/>
    <n v="45048926.01000000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33305156.0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
    <n v="4755161.36999999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7999999993"/>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93096.98"/>
    <n v="559853.8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4062913.6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76196.85000000009"/>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000000001"/>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60000000027"/>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5"/>
    <n v="377918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7"/>
    <n v="3054735.92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11886143.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708691.45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83200"/>
    <n v="479340.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39005.73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68544"/>
    <n v="544403.6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1025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613344"/>
    <n v="1579618.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2612"/>
    <n v="1560906.68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339449"/>
    <n v="1314579.39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41190"/>
    <n v="62842630.67999998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59293"/>
    <n v="1643277.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424513"/>
    <n v="1266984.7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8254.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6130161.7400000002"/>
    <n v="3212432.0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718680.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656434.00000000012"/>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57286.81999999995"/>
    <n v="293637.7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06505.00000000006"/>
    <n v="3065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76469.40000000002"/>
    <n v="76263.39999999999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080109.109999999"/>
    <n v="18543185.8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000000004"/>
    <n v="422819.9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0303.5899999999"/>
    <n v="5756485.38999999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55937.4500000002"/>
    <n v="783323.5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253353.24"/>
    <n v="130084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32 - SANTO DOMINGO"/>
    <n v="0"/>
    <n v="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64141.76"/>
    <n v="1829431.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060000"/>
    <n v="911996.6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800000"/>
    <n v="17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0000000005"/>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79556"/>
    <n v="78705.399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897397.900000000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49999999999"/>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726158762.51999998"/>
    <n v="682086069.45999992"/>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59839745"/>
    <n v="56680280.849999987"/>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3033502.2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702595"/>
    <n v="1455056.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060"/>
    <n v="43306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444008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8545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732599.549999999"/>
    <n v="10461511.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11172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974400"/>
    <n v="7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20475129.210000001"/>
    <n v="13418120.989999998"/>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36708.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991698.1"/>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4277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2524000"/>
    <n v="905083.3600000001"/>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25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4966400"/>
    <n v="11199333.23"/>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61556"/>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21076.81999999999"/>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9352588.440000005"/>
    <n v="40764758.90000002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20762095.170000002"/>
    <n v="18901349.4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44927700.269999996"/>
    <n v="36762524.50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7477741.629999995"/>
    <n v="48078164.159999989"/>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41454208.3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787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724802.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41600"/>
    <n v="1567256.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52841787.929999992"/>
    <n v="50671641.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180224"/>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802521.33"/>
    <n v="674505.23"/>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8982959.649999999"/>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12200"/>
    <n v="6408059.990000000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75244.0899999999"/>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9735253.16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301854.73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79000"/>
    <n v="2828071.229999999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497279.6"/>
    <n v="1806868.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63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234109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7888294"/>
    <n v="17888293.3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2 - SOBRESUELDOS"/>
    <s v="N"/>
    <s v="00 - N/A"/>
    <s v="10 - FONDO GENERAL"/>
    <s v="(en blanco)"/>
    <s v="32 - SANTO DOMINGO"/>
    <n v="0"/>
    <n v="1128373"/>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633300"/>
    <n v="2517646.2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75056.4200000002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62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508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426681.16"/>
    <n v="3330116.17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79719.290000000008"/>
    <n v="79711.1599999999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734.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4055.96"/>
    <n v="213872.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25708"/>
    <n v="1807681.60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52651.67999999993"/>
    <n v="552630.9899999998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63792063.0800009"/>
    <n v="5598282866.68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97546560.899999991"/>
    <n v="88302025.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398606428.470000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22232540.09"/>
    <n v="96373881.7399999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3"/>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2545741.870000001"/>
    <n v="22145689.470000003"/>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5483078.3099999996"/>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026595"/>
    <n v="64982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63524973.61000001"/>
    <n v="163062096.7100000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38466047.73999998"/>
    <n v="11851262.99"/>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195000"/>
    <n v="6170448.8799999999"/>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10064660.960000001"/>
    <n v="648380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583166.7100000009"/>
    <n v="8376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101749.04000000001"/>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57235181.04999998"/>
    <n v="249554081.95999998"/>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5147749.9999999991"/>
    <n v="454535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53438200.520000003"/>
    <n v="46801591.430000007"/>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30578603.449999999"/>
    <n v="26123514.95999999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3063034.25"/>
    <n v="2701764.320000000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7151"/>
    <n v="247151"/>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en blanco)"/>
    <s v="99 - MULTIPROVINCIAL"/>
    <n v="0"/>
    <n v="100000"/>
    <n v="10000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035077"/>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191287.0999999996"/>
    <n v="5191287.0999999996"/>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4538973.65"/>
    <n v="12173372.270000003"/>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493204.4699999997"/>
    <n v="129824.04"/>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68310210.58999997"/>
    <n v="306462621.7599998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3890382.62"/>
    <n v="354647.94"/>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74899145.150000006"/>
    <n v="52953466.6800000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8521688.969999999"/>
    <n v="11342401.66999999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307602487.84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471617.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224729.44"/>
    <n v="3800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10000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565457.2300000004"/>
    <n v="9565457.23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1797"/>
    <n v="1501796.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771770.330000001"/>
    <n v="5771770.3300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46466037.56"/>
    <n v="286774864.11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1473503.75"/>
  </r>
  <r>
    <s v="2025"/>
    <x v="0"/>
    <x v="0"/>
    <x v="0"/>
    <x v="0"/>
    <s v="2 - Poder Ejecutivo"/>
    <s v="0203 - MINISTERIO DE DEFENSA"/>
    <s v="0001 - ARMADA DE LA REPUBLICA DOMINICANA"/>
    <s v="4 - SERVICIOS SOCIALES"/>
    <s v="4.4 - Educación"/>
    <s v="4.4.08 - Enseñanza y capacitación para defensa y seguridad"/>
    <s v="2.2 - CONTRATACIÓN DE SERVICIOS"/>
    <s v="2.2.5 - ALQUILERES Y RENTAS"/>
    <s v="N"/>
    <s v="00 - N/A"/>
    <s v="10 - FONDO GENERAL"/>
    <s v="(en blanco)"/>
    <s v="99 - MULTIPROVINCIAL"/>
    <n v="0"/>
    <n v="169920"/>
    <n v="0"/>
  </r>
  <r>
    <s v="2025"/>
    <x v="0"/>
    <x v="0"/>
    <x v="0"/>
    <x v="0"/>
    <s v="2 - Poder Ejecutivo"/>
    <s v="0203 - MINISTERIO DE DEFENSA"/>
    <s v="0001 - ARMADA DE LA REPUBLICA DOMINICANA"/>
    <s v="4 - SERVICIOS SOCIALES"/>
    <s v="4.4 - Educación"/>
    <s v="4.4.08 - Enseñanza y capacitación para defensa y seguridad"/>
    <s v="2.3 - MATERIALES Y SUMINISTROS"/>
    <s v="2.3.1 - ALIMENTOS Y PRODUCTOS AGROFORESTALES"/>
    <s v="N"/>
    <s v="00 - N/A"/>
    <s v="10 - FONDO GENERAL"/>
    <s v="(en blanco)"/>
    <s v="99 - MULTIPROVINCIAL"/>
    <n v="0"/>
    <n v="1629639"/>
    <n v="0"/>
  </r>
  <r>
    <s v="2025"/>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en blanco)"/>
    <s v="99 - MULTIPROVINCIAL"/>
    <n v="0"/>
    <n v="689530.62"/>
    <n v="0"/>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en blanco)"/>
    <s v="99 - MULTIPROVINCIAL"/>
    <n v="0"/>
    <n v="173018.25"/>
    <n v="0"/>
  </r>
  <r>
    <s v="2025"/>
    <x v="0"/>
    <x v="0"/>
    <x v="0"/>
    <x v="0"/>
    <s v="2 - Poder Ejecutivo"/>
    <s v="0203 - MINISTERIO DE DEFENSA"/>
    <s v="0001 - ARMADA DE LA REPUBLICA DOMINICANA"/>
    <s v="4 - SERVICIOS SOCIALES"/>
    <s v="4.4 - Educación"/>
    <s v="4.4.08 - Enseñanza y capacitación para defensa y seguridad"/>
    <s v="2.3 - MATERIALES Y SUMINISTROS"/>
    <s v="2.3.4 - PRODUCTOS FARMACÉUTICOS"/>
    <s v="N"/>
    <s v="00 - N/A"/>
    <s v="10 - FONDO GENERAL"/>
    <s v="(en blanco)"/>
    <s v="99 - MULTIPROVINCIAL"/>
    <n v="0"/>
    <n v="1270.8599999999999"/>
    <n v="0"/>
  </r>
  <r>
    <s v="2025"/>
    <x v="0"/>
    <x v="0"/>
    <x v="0"/>
    <x v="0"/>
    <s v="2 - Poder Ejecutivo"/>
    <s v="0203 - MINISTERIO DE DEFENSA"/>
    <s v="0001 - ARMADA DE LA REPUBLICA DOMINICANA"/>
    <s v="4 - SERVICIOS SOCIALES"/>
    <s v="4.4 - Educación"/>
    <s v="4.4.08 - Enseñanza y capacitación para defensa y seguridad"/>
    <s v="2.3 - MATERIALES Y SUMINISTROS"/>
    <s v="2.3.5 - CUERO, CAUCHO Y PLÁSTICO"/>
    <s v="N"/>
    <s v="00 - N/A"/>
    <s v="10 - FONDO GENERAL"/>
    <s v="(en blanco)"/>
    <s v="99 - MULTIPROVINCIAL"/>
    <n v="0"/>
    <n v="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en blanco)"/>
    <s v="99 - MULTIPROVINCIAL"/>
    <n v="0"/>
    <n v="22886.520000000019"/>
    <n v="0"/>
  </r>
  <r>
    <s v="2025"/>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en blanco)"/>
    <s v="99 - MULTIPROVINCIAL"/>
    <n v="0"/>
    <n v="44394.18"/>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7143179.5699999994"/>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146950238.8699989"/>
    <n v="5143784863.8200006"/>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242341117.030001"/>
    <n v="9391910981.319999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91634794.69999999"/>
    <n v="191626469.69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21053954.25999999"/>
    <n v="563770608.04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297880684.34000003"/>
    <n v="297743797.5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2873682"/>
    <n v="671429829.63"/>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5473040.53999996"/>
    <n v="195339640.5099999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374033.53"/>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3265980"/>
    <n v="43076336"/>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708622"/>
    <n v="3652914.2799999993"/>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2507422.1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36006398.51999998"/>
    <n v="435441765.6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6605471.8700000001"/>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3920000"/>
    <n v="35545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7222416.80000001"/>
    <n v="30105881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204085668.62"/>
    <n v="203702227.04999998"/>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1650549.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76178382.37"/>
    <n v="164334105.17000002"/>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335600.1500000004"/>
    <n v="8226454.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8863591.0299999993"/>
    <n v="7376327.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670417.41"/>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1827352.78"/>
    <n v="1563818.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7154507.96"/>
    <n v="6096392.129999999"/>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9.999999999767"/>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6327996.520000003"/>
    <n v="24577970.88999999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41853.12"/>
    <n v="427395.1199999999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
    <n v="31147198.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36075410.81999999"/>
    <n v="132516827.91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226073.25"/>
    <n v="1096229.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01 - DISTRITO NACIONAL"/>
    <n v="0"/>
    <n v="2124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99269038.239999995"/>
    <n v="77117296.07999998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641105.8700000001"/>
    <n v="4753901.6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65781221.2799997"/>
    <n v="8165533174.069997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6901646"/>
    <n v="406901017.30000001"/>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0733349.97999996"/>
    <n v="530087302.2600001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3733534"/>
    <n v="192060597.2900000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739630"/>
    <n v="576877.2300000001"/>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4532743"/>
    <n v="54532742.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940597.31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800000"/>
    <n v="166000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710975.590000004"/>
    <n v="10117254.77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410440381.85000002"/>
    <n v="393399836.25999999"/>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5066085"/>
    <n v="113928065.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5999999996"/>
    <n v="3663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149223710.00999999"/>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4020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90892195.86000001"/>
    <n v="102273092.24000001"/>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90000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247627076.19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5910197.359999999"/>
    <n v="25194463.459999997"/>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2128792.7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499999998"/>
    <n v="1475034.17"/>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4000000004"/>
    <n v="4899465.58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4405089.33000001"/>
    <n v="225905025.24999997"/>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51492525.109999992"/>
    <n v="43145572.50000000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8382658.48"/>
    <n v="26621231.4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71431786.2900002"/>
    <n v="413776269.43999994"/>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30109472"/>
    <n v="1302422755.98000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86759957"/>
    <n v="181155524.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6496120"/>
    <n v="15250013.12000001"/>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2213380"/>
    <n v="163423616.920000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7484600"/>
    <n v="6070975.629999999"/>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64454398"/>
    <n v="145840352.76999998"/>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26745572"/>
    <n v="9362627.8000000007"/>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08310483"/>
    <n v="96711665.53000000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11052252"/>
    <n v="306410087.90000004"/>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1611566"/>
    <n v="72265297.15999996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327087"/>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74586917"/>
    <n v="60874088.8200000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1895"/>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9296721"/>
    <n v="15686986.030000003"/>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1756014"/>
    <n v="1608198.4"/>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09045173"/>
    <n v="197612927.79999992"/>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1000"/>
    <n v="296264.02"/>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41140321"/>
    <n v="102902036.95999999"/>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632107"/>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6365299"/>
    <n v="15411445.120000005"/>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383535"/>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3342450"/>
    <n v="11388113.1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9228449"/>
    <n v="6804994.8900000006"/>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869998"/>
    <n v="4869996.4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4654322"/>
    <n v="34780474.25000001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937934"/>
    <n v="2898497.3600000003"/>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47125405"/>
    <n v="235788091.21000004"/>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3425022"/>
    <n v="3299864.9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391138529"/>
    <n v="318308464.79000014"/>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7062280"/>
    <n v="5370379.990000001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62514.880000003"/>
    <n v="37762514.88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112.6299999999"/>
    <n v="1093112.629999999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114944.5"/>
    <n v="1114944.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395701.2"/>
    <n v="395700.08"/>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654149.09000000008"/>
    <n v="654149.09"/>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2312524.62"/>
    <n v="2312523.92"/>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26028.8599999994"/>
    <n v="1947014.25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087108.7800000003"/>
    <n v="6087108.77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311664.0999999996"/>
    <n v="4275458.600000000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46520.56"/>
    <n v="2018779.9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399974.3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322589.49"/>
    <n v="322589.49"/>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9595084.5"/>
    <n v="9514457.700000001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172531.25"/>
    <n v="10172531.19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372234.9199999995"/>
    <n v="3333249.4200000004"/>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33714560.26000000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73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1139201.060000000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772138.5699999998"/>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887623.49999999977"/>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918617.9"/>
    <n v="3834517.9000000004"/>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701095.85"/>
    <n v="1423499.61"/>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17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240207.11000000002"/>
    <n v="239917.6"/>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297553.2599999998"/>
    <n v="2297553.25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52392.30000000005"/>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634547.3399999999"/>
    <n v="1205689.7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17843.520000003"/>
    <n v="23808382.270000003"/>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417146.36"/>
    <n v="41712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748843.7199999997"/>
    <n v="3510234.780000000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882309"/>
    <n v="349521766.71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6882200"/>
    <n v="6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7121002"/>
    <n v="16028024.290000005"/>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421675"/>
    <n v="32421673.09000000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4337226"/>
    <n v="38660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5868752"/>
    <n v="1418951.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4549079"/>
    <n v="9132973.2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22008784"/>
    <n v="16635079.5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035610"/>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92880"/>
    <n v="243663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9871392"/>
    <n v="6788945.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113293663"/>
    <n v="95881752.700000003"/>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9091285"/>
    <n v="8222105.9199999999"/>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4316423"/>
    <n v="4183243.9599999995"/>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799999995"/>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854979"/>
    <n v="1854978.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669356"/>
    <n v="1592081.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461597"/>
    <n v="1511656.089999999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6615340.620000005"/>
    <n v="35889312.080000006"/>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7989763"/>
    <n v="13411471.500000004"/>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1089287"/>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4080821"/>
    <n v="24080820.02"/>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4081000"/>
    <n v="2408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822780"/>
    <n v="1822770.399999999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8366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936526"/>
    <n v="14934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62273.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54852"/>
    <n v="154851.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1593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314427.4599999999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9722906"/>
    <n v="9722904.4200000018"/>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4734"/>
    <n v="1334730.2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1468537"/>
    <n v="880541731.9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696054"/>
    <n v="696052.5"/>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680883.07"/>
    <n v="29680704.510000005"/>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470700"/>
    <n v="402091.7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46962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48050"/>
    <n v="1895692"/>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285879"/>
    <n v="274340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3620468"/>
    <n v="5763079.29"/>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4674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91200"/>
    <n v="11167448.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36001"/>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683287"/>
    <n v="2624017.0900000003"/>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24438"/>
    <n v="3018132.96"/>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6293440"/>
    <n v="3113861.14"/>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3633573"/>
    <n v="65240113.70000000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71780"/>
    <n v="368629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88950"/>
    <n v="76664.60000000000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24896"/>
    <n v="525416.8000000000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466795"/>
    <n v="376688.49"/>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921956"/>
    <n v="40220984.45000000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20394019"/>
    <n v="14331974.93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67567305"/>
    <n v="57922213.609999992"/>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68723081"/>
    <n v="11223541.9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6165128"/>
    <n v="16021365.91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40649"/>
    <n v="240648.18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31000"/>
    <n v="98891.8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88225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68760"/>
    <n v="430069.54"/>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8089058.5"/>
    <n v="7886052.8900000006"/>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642883.7"/>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17826"/>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35608.84"/>
    <n v="4865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1206412.54"/>
    <n v="622681.77999999991"/>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8741283.34"/>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82493.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305856"/>
    <n v="30585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846478.58"/>
    <n v="4846477.6500000004"/>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380416.3899999997"/>
    <n v="9691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54000"/>
    <n v="5153618.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488675.8999999994"/>
    <n v="348867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61852"/>
    <n v="2261852"/>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753988.9600000002"/>
    <n v="1753988.95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111905481.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42339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7207619.1999999974"/>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8443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43294.4"/>
    <n v="543294.29999999993"/>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1542479.44"/>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2321753"/>
    <n v="232174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310000"/>
    <n v="2465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6760.61"/>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685710.5099999998"/>
    <n v="7595012.1799999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235384.17"/>
    <n v="1231939.6099999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2649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2532300.14"/>
    <n v="1902639.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989684.370000001"/>
    <n v="6833786.78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3279434.8599999994"/>
    <n v="3186886.3200000003"/>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20853333.329999998"/>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6707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53674"/>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1219890.8400000001"/>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980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en blanco)"/>
    <s v="99 - MULTIPROVINCIAL"/>
    <n v="0"/>
    <n v="4100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00000"/>
    <n v="599882.5"/>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540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96800"/>
    <n v="219497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677531.49"/>
    <n v="677531.42999999993"/>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113048.74"/>
    <n v="113048.73999999999"/>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662964.899999999"/>
    <n v="10662889.64000000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935585.87"/>
    <n v="1687357.8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79312941.659999996"/>
    <n v="75438041.659999996"/>
  </r>
  <r>
    <s v="2025"/>
    <x v="0"/>
    <x v="0"/>
    <x v="0"/>
    <x v="0"/>
    <s v="2 - Poder Ejecutivo"/>
    <s v="0203 - MINISTERIO DE DEFENSA"/>
    <s v="0004 - INSTITUTO DE SEGURIDAD SOCIAL DE LAS FUERZAS ARMADAS"/>
    <s v="4 - SERVICIOS SOCIALES"/>
    <s v="4.5 - Protección social"/>
    <s v="4.5.10 - Asistencia social"/>
    <s v="2.1 - REMUNERACIONES Y CONTRIBUCIONES"/>
    <s v="2.1.2 - SOBRESUELDOS"/>
    <s v="N"/>
    <s v="00 - N/A"/>
    <s v="10 - FONDO GENERAL"/>
    <s v="(en blanco)"/>
    <s v="99 - MULTIPROVINCIAL"/>
    <n v="0"/>
    <n v="1151884.0900000001"/>
    <n v="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220973.25"/>
    <n v="2220973.2500000005"/>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5325859.71"/>
    <n v="5325859.71"/>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507500"/>
    <n v="1412139.6"/>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16640"/>
    <n v="911664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993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866719.82000000007"/>
    <n v="661919.81999999995"/>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28851"/>
    <n v="28851"/>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881376"/>
    <n v="5748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3259788.47"/>
    <n v="2597741.1800000002"/>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215423174.98000002"/>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215675"/>
    <n v="40535140.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094800"/>
    <n v="951961.97000000009"/>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739835.8200000001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50000"/>
    <n v="110250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242650.9000000000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625000"/>
    <n v="5526030.970000000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6223000"/>
    <n v="5244606.22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245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80110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7693600"/>
    <n v="5664028.5599999996"/>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84310.970000000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252296.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8850000"/>
    <n v="9758178.75999999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989000"/>
    <n v="4108134.2"/>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1439610.88999999"/>
    <n v="811439064.10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806743.100000001"/>
    <n v="19804775.57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6021416.850000001"/>
    <n v="35869493.81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44875.66000000015"/>
    <n v="544874.9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923636"/>
    <n v="1923636"/>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3700"/>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874417.3100000005"/>
    <n v="9826091.509999997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574744.64"/>
    <n v="2203043.610000000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5532375.620000001"/>
    <n v="5313958.1500000013"/>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885554.21"/>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166194.9900000002"/>
    <n v="205049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914848.37"/>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30433207.5"/>
    <n v="303539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
    <n v="2748583.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47775.97000000003"/>
    <n v="147094.97000000003"/>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80969.87"/>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4398019.3"/>
    <n v="3931919.3"/>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5397848.6200000001"/>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6132028.02"/>
    <n v="25648857.8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33329915.109999999"/>
    <n v="24458134.9200000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28202"/>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061.829999999936"/>
    <n v="25061.8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92342.78"/>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16271.1199999992"/>
    <n v="3406409.120000000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3880637.649999999"/>
    <n v="32426032.78000000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3950959.76"/>
    <n v="9491972.37999999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9453460.749999993"/>
    <n v="37355582.33000001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6176596.68999999"/>
    <n v="36468444.94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29818118"/>
    <n v="29818117.05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6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3208"/>
    <n v="53314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36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787626.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79379"/>
    <n v="1190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150000"/>
    <n v="2002931.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644659"/>
    <n v="6398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244130"/>
    <n v="2437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1397835"/>
    <n v="119187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358110"/>
    <n v="357209.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522200"/>
    <n v="14771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88651"/>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0000"/>
    <n v="23977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4652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566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794132"/>
    <n v="79412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5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5301"/>
    <n v="75216.740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648494"/>
    <n v="364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64484"/>
    <n v="64475.199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984104"/>
    <n v="1967031.8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61282"/>
    <n v="452754.4499999999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887994"/>
    <n v="26887993.43999999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4032326"/>
    <n v="40323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84350.99999999988"/>
    <n v="584350.88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370362.5"/>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84544.04"/>
    <n v="158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08636"/>
    <n v="38451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70127"/>
    <n v="2170126.8600000003"/>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69649"/>
    <n v="204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1"/>
    <n v="1703802.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5000760.54"/>
    <n v="500076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578411.0499999998"/>
    <n v="1578411.0499999998"/>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2.34000000008"/>
    <n v="281222.3400000000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8.07"/>
    <n v="1760268.070000000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1.03000000003"/>
    <n v="317326.21000000002"/>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29.27"/>
    <n v="327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3120046.97"/>
    <n v="3118707.880000000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4241706.13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73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95221.879999999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5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4422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01 - DISTRITO NACIONAL"/>
    <n v="0"/>
    <n v="6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89200"/>
    <n v="2882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84850"/>
    <n v="58481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3979000"/>
    <n v="3978992.26000000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208"/>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732401.7"/>
    <n v="731964.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2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42854.29999999999"/>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199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257637"/>
    <n v="1252753.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381596"/>
    <n v="1365794.6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60000002"/>
    <n v="24973924.02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40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511770.999999999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840000"/>
    <n v="175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534885"/>
    <n v="25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496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3833934"/>
    <n v="3558607.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520552"/>
    <n v="4684999.6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2822823"/>
    <n v="2087359.9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723922"/>
    <n v="3426705.8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1275200"/>
    <n v="1275118.15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732354"/>
    <n v="726486.470000000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889077"/>
    <n v="8890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57123"/>
    <n v="27564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2320897"/>
    <n v="2320704.040000000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174963.09"/>
    <n v="27152049.090000004"/>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35810"/>
    <n v="3635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69826.64"/>
    <n v="569825.08000000007"/>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377051.74"/>
    <n v="1344551.6600000001"/>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6675346.7300000004"/>
    <n v="6656490.1700000009"/>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929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3361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529096"/>
    <n v="237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519588.89"/>
    <n v="3409588.4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28081.03"/>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211321"/>
    <n v="21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352664.6600000001"/>
    <n v="680421.9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57990"/>
    <n v="18818149.99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47642"/>
    <n v="144602.63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401422.4399999999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2360"/>
    <n v="703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532242"/>
    <n v="2532182.53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16109"/>
    <n v="316107.8400000000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383819"/>
    <n v="383817.4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057849"/>
    <n v="3057847.7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586928"/>
    <n v="1586840.3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219059783.03"/>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0728.840000004"/>
    <n v="71960728.84000000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16160.78"/>
    <n v="1416160.780000000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8567646.0999999996"/>
    <n v="8567646.100000001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066"/>
    <n v="3627066"/>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400"/>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313198.3999999999"/>
    <n v="1313198.3999999997"/>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3060519.06"/>
    <n v="3060518.4600000004"/>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153575.7000000002"/>
    <n v="8153575.619999998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4121736.26"/>
    <n v="4121735.3600000003"/>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513490"/>
    <n v="5134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63662491.619999997"/>
    <n v="60462491.57999999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5398249.200000003"/>
    <n v="25398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2459634.81"/>
    <n v="2459633.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2438080.83"/>
    <n v="2438080.8299999996"/>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3946995.6499999994"/>
    <n v="3946995.65"/>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7451919.309999995"/>
    <n v="47451911.209999993"/>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8903314.620000001"/>
    <n v="18903314.61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2554681.25"/>
    <n v="42442070.59000000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588124.1"/>
    <n v="2588120.8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923184.08"/>
    <n v="2868196.4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435945"/>
    <n v="2381963.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976465"/>
    <n v="1213072.390000000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6024295"/>
    <n v="503719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167395.5699999998"/>
    <n v="1510019.909999999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35305"/>
    <n v="93001383.310000002"/>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22472"/>
    <n v="4622466"/>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34298"/>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2563210.29"/>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90430"/>
    <n v="8950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6000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488520"/>
    <n v="452345.68"/>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93660"/>
    <n v="69030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259363"/>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5012623"/>
    <n v="3859660.6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252284"/>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615552"/>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39912"/>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70564"/>
    <n v="624619.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13874"/>
    <n v="95816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485277"/>
    <n v="341548.93"/>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1352567"/>
    <n v="13506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928498"/>
    <n v="92730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2255"/>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41775"/>
    <n v="36311.68"/>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74502"/>
    <n v="36015.5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745600"/>
    <n v="10583056.790000005"/>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651485"/>
    <n v="544963.89"/>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348066"/>
    <n v="325442.57"/>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233168"/>
    <n v="2979338.720000000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1719562"/>
    <n v="31717166.839999996"/>
  </r>
  <r>
    <s v="2025"/>
    <x v="0"/>
    <x v="0"/>
    <x v="0"/>
    <x v="0"/>
    <s v="2 - Poder Ejecutivo"/>
    <s v="0203 - MINISTERIO DE DEFENSA"/>
    <s v="0017 - SERVICIO MILITAR VOLUNTARIO"/>
    <s v="1 - SERVICIOS  GENERALES"/>
    <s v="1.3 - Defensa nacional"/>
    <s v="1.3.01 - Defensa militar"/>
    <s v="2.1 - REMUNERACIONES Y CONTRIBUCIONES"/>
    <s v="2.1.2 - SOBRESUELDOS"/>
    <s v="N"/>
    <s v="00 - N/A"/>
    <s v="10 - FONDO GENERAL"/>
    <s v="(en blanco)"/>
    <s v="99 - MULTIPROVINCIAL"/>
    <n v="0"/>
    <n v="639314"/>
    <n v="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11094"/>
    <n v="310931.21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427189"/>
    <n v="1427000.120000000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1900750.25"/>
    <n v="1900748.139999998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272238"/>
    <n v="2551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480722.2"/>
    <n v="480721.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7054689.04"/>
    <n v="703958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1004408"/>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6020"/>
    <n v="562253.02999999991"/>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2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02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459"/>
    <n v="4407458.779999999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795009"/>
    <n v="1642778.19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242976"/>
    <n v="39232241.689999998"/>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466117.4700000001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2845697"/>
    <n v="2845612.84"/>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234200"/>
    <n v="42263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en blanco)"/>
    <s v="99 - MULTIPROVINCIAL"/>
    <n v="0"/>
    <n v="353260"/>
    <n v="353150.03"/>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65460"/>
    <n v="417578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600800"/>
    <n v="60071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332176"/>
    <n v="1053459.7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1055920"/>
    <n v="921836.0599999999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911971.1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067000"/>
    <n v="506192.7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410000"/>
    <n v="1029794.26"/>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289000"/>
    <n v="50257.380000000005"/>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4872000"/>
    <n v="487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940000"/>
    <n v="923030.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824700"/>
    <n v="824573.49"/>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2106000"/>
    <n v="2095738.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777963.08999997"/>
    <n v="26299143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363000"/>
    <n v="23630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56187.91"/>
    <n v="4449107.4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6799292.9000000004"/>
    <n v="6799292.899999999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642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435777.5400000000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203065.94"/>
    <n v="220306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5465524.6500000004"/>
    <n v="5465495.04"/>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787199.92999999993"/>
    <n v="7615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51246499.82"/>
    <n v="4754649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7436304.9799999995"/>
    <n v="743630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708418"/>
    <n v="70841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40066.109999999986"/>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52175.31999999998"/>
    <n v="252175.3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948515.10999999987"/>
    <n v="919026.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2694616.82"/>
    <n v="12520612.62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333646.4399999995"/>
    <n v="3230398.679999999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4456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2.99999988"/>
    <n v="868993847.6800000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6338153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4472611.81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25320547.8700000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0201624.390000001"/>
    <n v="9234023.92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8666000"/>
    <n v="74985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6571541.5200000005"/>
    <n v="6471980.99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7043015"/>
    <n v="10316774.6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1006186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3732493.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1572041.08"/>
    <n v="9752648.229999998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0946632.479999999"/>
    <n v="10592063.6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90190540.51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88396291.530000016"/>
    <n v="86534039.63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8306527.3200000003"/>
    <n v="6551928.259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7289564.1299999999"/>
    <n v="7289564.1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573138.01"/>
    <n v="4501358.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337913.3900000006"/>
    <n v="5973701.579999999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274207.919999994"/>
    <n v="48643459.76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34216866.22999997"/>
    <n v="127149571.10999995"/>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70417"/>
    <n v="9670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739984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91445"/>
    <n v="1191320.9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391996"/>
    <n v="239197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6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3768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3351858"/>
    <n v="83710283.299999997"/>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70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2983000"/>
    <n v="2304695.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525000"/>
    <n v="426913.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39982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515994"/>
    <n v="1156819.5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6488021"/>
    <n v="5100331.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5879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2032569.72"/>
    <n v="413281.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6144681.4199999999"/>
    <n v="6007910.54999999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905844"/>
    <n v="248588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7351893.9999999991"/>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40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1835082"/>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311000"/>
    <n v="72391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7824.58"/>
    <n v="1278712.3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73229"/>
    <n v="473228.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836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1863935"/>
    <n v="1434331.6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971602"/>
    <n v="2971431.5899999994"/>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5352"/>
    <n v="125015.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66870"/>
    <n v="6166369.7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457284"/>
    <n v="456886.5600000000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763411.48"/>
    <n v="380467.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888525.6"/>
    <n v="1699215.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357709"/>
    <n v="116357704.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4061511"/>
    <n v="406127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1959780"/>
    <n v="195975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5978100"/>
    <n v="5524398.2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374410"/>
    <n v="3743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51990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31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129890"/>
    <n v="21297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170844"/>
    <n v="29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69052"/>
    <n v="225206.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792885"/>
    <n v="79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52223"/>
    <n v="11751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501089"/>
    <n v="343177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305920"/>
    <n v="303387.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552994.1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63338"/>
    <n v="758123.5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3243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823716"/>
    <n v="4796889.119999999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52674689"/>
    <n v="40026602.96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837135"/>
    <n v="2663800.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702676.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21103.5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4445101"/>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2454550"/>
    <n v="718929.04999999993"/>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007010"/>
    <n v="100701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025000"/>
    <n v="1708446.63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701132"/>
    <n v="113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2322617"/>
    <n v="8067972.0699999994"/>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105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561496"/>
    <n v="556149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709650"/>
    <n v="154321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910593"/>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82383676"/>
    <n v="64593635.620000005"/>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3"/>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267143"/>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467857"/>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3105041"/>
    <n v="2814820.3"/>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14127"/>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6123018"/>
    <n v="2879596.86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5215"/>
    <n v="1882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3140904"/>
    <n v="149723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101385"/>
    <n v="3855333.1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35033922"/>
    <n v="26075144.199999992"/>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133516.69999999"/>
    <n v="414133516.69"/>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3994000.95999998"/>
    <n v="353994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092171.3600000003"/>
    <n v="3092037.3599999989"/>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4665782.470000001"/>
    <n v="14665782.4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27614050"/>
    <n v="27009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2477352"/>
    <n v="2149645.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001506.6399999987"/>
    <n v="530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663927.4600000009"/>
    <n v="7128916.140000000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21860766.300000001"/>
    <n v="21164759.8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1260523.2"/>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2"/>
    <n v="1294746.02"/>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89276.0999999996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4605595.820000008"/>
    <n v="59724503.550000004"/>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7192602.530000001"/>
    <n v="6355843.149999999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5000"/>
    <n v="256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97655"/>
    <n v="352325.730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795991506.93000007"/>
    <n v="769386012.30000007"/>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336822826.91999996"/>
    <n v="2447025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008000"/>
    <n v="71925.399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23281756.299999997"/>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9598234.720000014"/>
    <n v="96979285.52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5536420"/>
    <n v="68882851.22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74798"/>
    <n v="12598912.3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89892647.46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103961818.44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73616466"/>
    <n v="104147413.19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6134849.79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18748994.3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32720127.5000001"/>
    <n v="629465966.60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0922813"/>
    <n v="44568029.6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3239506.9"/>
    <n v="6632365.22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29663325"/>
    <n v="18305681.2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10243160.78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9086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316253.670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6392185"/>
    <n v="2254547.63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101013409.68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9674356"/>
    <n v="48833541.739999995"/>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099419050"/>
    <n v="1983821438.02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57046963.0600002"/>
    <n v="1418394413.95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953425.939999998"/>
    <n v="84059577.44999998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85743905.12"/>
    <n v="266290489.7899998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07255427.64"/>
    <n v="937013391.7200005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9000000"/>
    <n v="45653417.63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3139315.3599999"/>
    <n v="1627423759.67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53990503"/>
    <n v="517074958.29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8098331.4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6700039.1999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78071347"/>
    <n v="1332201266.86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620000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43684027"/>
    <n v="536062003.4999998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6138213.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22122489.5"/>
    <n v="121972177.77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74070.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720838.5"/>
    <n v="73422752.27999994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486765.5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9372849"/>
    <n v="45134992.06000002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703599.4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583927904"/>
    <n v="479220345.48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41291237"/>
    <n v="9472777.539999999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3289104.19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7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2100215.860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5614802"/>
    <n v="45010287.95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0682993"/>
    <n v="17735553.94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8049693"/>
    <n v="7657691.91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3435064.7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65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5150000"/>
    <n v="17903014.38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3200100"/>
    <n v="19237266.06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978730"/>
    <n v="18650309.57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0"/>
    <n v="2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2330000"/>
    <n v="65123608.269999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2312419.009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6820000"/>
    <n v="2986070.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3318503.28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977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594397.8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90500"/>
    <n v="52262.34000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805000"/>
    <n v="1107185.7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18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51074536"/>
    <n v="31290465.21999999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5220511.800000012"/>
    <n v="93435760.07000000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21046855.199999999"/>
    <n v="145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340489.4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2906564.880000001"/>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7398000"/>
    <n v="6062308.14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38760"/>
    <n v="739733.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305071"/>
    <n v="304578.53999999998"/>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583777"/>
    <n v="2177509.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773208"/>
    <n v="3049609.509999998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121323.1799999997"/>
    <n v="5872684.6700000009"/>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1943577"/>
    <n v="1322303.98"/>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455046.56999999995"/>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18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911817.4"/>
    <n v="858717.4"/>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4279.1999999999971"/>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893886.5899999999"/>
    <n v="6432844.9000000004"/>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916280.57"/>
    <n v="1970281.4000000004"/>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0696600"/>
    <n v="30693902.7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490050"/>
    <n v="5234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39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598"/>
    <n v="4203373.9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200000"/>
    <n v="1161570.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7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84000"/>
    <n v="64532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300000"/>
    <n v="1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6500"/>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480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5211"/>
    <n v="315066.9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0181899"/>
    <n v="18277173.56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4671101"/>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528116.04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1249215.2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221193.72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47748.360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189614.3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409329.4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304308.8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011676342.66"/>
    <n v="967029339.83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391305788.98000008"/>
    <n v="187392953.57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300000"/>
    <n v="57849521.81999999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29846194.6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2483119.36"/>
    <n v="129694846.45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86024954.68000002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07000"/>
    <n v="981182.809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7973000"/>
    <n v="856625.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263837.22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961269.06999999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0000"/>
    <n v="1107239.12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1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1339687.71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08770177"/>
    <n v="181875818.18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38776910.420000002"/>
    <n v="19303824.33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50000000"/>
    <n v="40445034.3300000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445100"/>
    <n v="84756606.0400000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6977495"/>
    <n v="14183674.70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185612.40000001"/>
    <n v="228096982.6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0335326"/>
    <n v="25420252.87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46917000"/>
    <n v="38581940.88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21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89620"/>
    <n v="1187231.610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3163024"/>
    <n v="1994782.25999999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0024200"/>
    <n v="379555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1858368.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933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743559.16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402866.13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11028.039999999"/>
    <n v="23841626.65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6452449.71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528999"/>
    <n v="4145745.52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11722780.729999997"/>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69734995.40999997"/>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341187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3561967.15999998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7644460.570000002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1913188.05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565000"/>
    <n v="3017081.6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275000"/>
    <n v="1846205.83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52117.7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1043570.03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736551.7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503686.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2008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1054255.50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76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54090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134810"/>
    <n v="50621.599999999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310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72696.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2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322318"/>
    <n v="6281860.949999999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40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3954383"/>
    <n v="355419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3648546.00000012"/>
    <n v="518395537.58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11292761.00000006"/>
    <n v="184864399.03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69514705.35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20123339"/>
    <n v="18053915.01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22661"/>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163148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0521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1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419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293208.09"/>
    <n v="14472679.66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881050.0000000019"/>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274738.65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938220.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1111358.68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84000"/>
    <n v="24761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77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9000000008"/>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897300"/>
    <n v="188785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00000"/>
    <n v="71641.91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2046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796165"/>
    <n v="135020.080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12077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706785"/>
    <n v="281183.230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130376.98"/>
    <n v="1519537.5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9991197.0899999999"/>
    <n v="2895535.71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085831.10000002"/>
    <n v="294462313.74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6614378.33999999"/>
    <n v="50580045.000000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655043.459999999"/>
    <n v="6324660.02999999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8"/>
    <n v="39423882.54000006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3696741.65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1017305.7700000001"/>
    <n v="519132.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1333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649627.69999999995"/>
    <n v="623579.81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6632471.4999999963"/>
    <n v="5087322.58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655025.180000002"/>
    <n v="11649733.15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4927458.16"/>
    <n v="3140398.2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3802849.23"/>
    <n v="10743302.59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9093488.489999995"/>
    <n v="15786783.63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1477835.5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980993.82000000007"/>
    <n v="696031.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2563.8599999999"/>
    <n v="1514076.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181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699219.83999999962"/>
    <n v="565865.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47271.21"/>
    <n v="38185.2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26529.120000000003"/>
    <n v="5102.32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878941.5700000003"/>
    <n v="9590727.980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5469335.9199999999"/>
    <n v="4749744.34000000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1158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05000"/>
    <n v="3365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083968.2999999998"/>
    <n v="387555.5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467967.74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2507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305785"/>
    <n v="1274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46792"/>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78385750.010000005"/>
    <n v="68728802.92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2262950.020000003"/>
    <n v="16303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2200000"/>
    <n v="1718348.7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0362407.85"/>
    <n v="9447048.120000002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402962.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988680.740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104232.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34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418246"/>
    <n v="1374217.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15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2113000"/>
    <n v="181485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339740"/>
    <n v="3508610.71999999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662230"/>
    <n v="1200743.4500000002"/>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8999.99999999814"/>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89999999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01459834.26999998"/>
    <n v="197411210.45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5158881"/>
    <n v="34113762.39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28068933.729999997"/>
    <n v="27126818.60000001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8837733.440000001"/>
    <n v="15608751.4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915500"/>
    <n v="1988451.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450000"/>
    <n v="67031.48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259725.76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7894050"/>
    <n v="3484406.5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6228380"/>
    <n v="15662818.26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4952280"/>
    <n v="3632017.15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1318261.560000001"/>
    <n v="3920769.13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98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8824139.03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1010089.5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35937"/>
    <n v="522693.3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61863250"/>
    <n v="53335637.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1561200"/>
    <n v="756845.6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4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64990"/>
    <n v="7165007.88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4923433"/>
    <n v="7167691.87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2165228"/>
    <n v="319984773.83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20553145"/>
    <n v="57033472.22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794370"/>
    <n v="44436692.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2007322"/>
    <n v="8922118.470000002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048681"/>
    <n v="738967.7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64888"/>
    <n v="16488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1855"/>
    <n v="5250715.8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385265"/>
    <n v="5011109.55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700938"/>
    <n v="3261691.3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937086"/>
    <n v="2426544.2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4909132"/>
    <n v="12477700.22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591447"/>
    <n v="1345642.67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902528.5"/>
    <n v="2664620.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410738"/>
    <n v="1133584.86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157623"/>
    <n v="141555.07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8755"/>
    <n v="50588.6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500978"/>
    <n v="9709055.35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6111048"/>
    <n v="3215655.5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6446659"/>
    <n v="365602691.8799999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0282880"/>
    <n v="74076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08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9882941.57000001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1850000"/>
    <n v="10532467.86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685000"/>
    <n v="336699.6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048346"/>
    <n v="950709.4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500000"/>
    <n v="4577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6021000"/>
    <n v="481399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3802102"/>
    <n v="13515562.73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3892847"/>
    <n v="2670208.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7197862"/>
    <n v="12385603.62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734000"/>
    <n v="17181577.11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510521"/>
    <n v="884856.770000000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368000"/>
    <n v="1056004.8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655539"/>
    <n v="1220000.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212868"/>
    <n v="176154.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5600"/>
    <n v="87241.09000000002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1532000"/>
    <n v="5648756.49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0064359"/>
    <n v="6508454.120000000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49089393.29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4648500"/>
    <n v="12952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43975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728227"/>
    <n v="6694016.820000001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3081179"/>
    <n v="2125797.74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223702.830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3613835"/>
    <n v="1542275.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1085153.0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2049525.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852191"/>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637225.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5701419.77999991"/>
    <n v="344994500.34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065340.28"/>
    <n v="791484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929285.329999998"/>
    <n v="47882361.03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382749"/>
    <n v="13275956.61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435000"/>
    <n v="39390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70766"/>
    <n v="1842941.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8619914.939999998"/>
    <n v="37893376.82999999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294173.9399999995"/>
    <n v="8250189.2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445558.6100000003"/>
    <n v="2952225.55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6011089.629999999"/>
    <n v="5731959.45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5978421.390000001"/>
    <n v="15970369.38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081706.5"/>
    <n v="1546074.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890014.3599999999"/>
    <n v="1311409.44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390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32900"/>
    <n v="86711.23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83802.0500000007"/>
    <n v="9856917.100000001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366100.12"/>
    <n v="3628120.3899999997"/>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943325"/>
    <n v="834901.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555907"/>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896346273"/>
    <n v="821885767.06999958"/>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41508087"/>
    <n v="128103617.9399999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1046759.900000006"/>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5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15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58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3100741.34"/>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0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1403820.6799999997"/>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677326.84000000358"/>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1570027.2899999917"/>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91255769712.069992"/>
    <n v="84089532036.79997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421402324.799999"/>
    <n v="13159249548.809998"/>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518525882.02999997"/>
    <n v="393002155.15999997"/>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8056871.0200000033"/>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2139612.0300000012"/>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6677599.1999999881"/>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5020248"/>
    <n v="67778916.17999999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6852145.620000001"/>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926094"/>
    <n v="678293.5"/>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34126657.78"/>
    <n v="100361540.40000001"/>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456681.89999999967"/>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179980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279909.8999999762"/>
    <n v="1858389.1199999999"/>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845089175.48"/>
    <n v="22026707560.04999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837532307"/>
    <n v="3462700524.8800015"/>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316648584.05000001"/>
    <n v="18348029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715155"/>
    <n v="1354502.7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1195168.58"/>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4220296.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79030235.59999999"/>
    <n v="16772753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4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4"/>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540919.00999999791"/>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510883.04999999981"/>
    <n v="50907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40031298.610000014"/>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048265047.3800001"/>
    <n v="1813462215.200000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307187477"/>
    <n v="266057571.9199999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44526632.619999997"/>
    <n v="10454618.299999999"/>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2018000.2800000012"/>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141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47130007"/>
    <n v="391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783729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1796011.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4936184.3499999996"/>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550530"/>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685646165.0200005"/>
    <n v="8874546139.300001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27171198"/>
    <n v="1389228683.399999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1253525"/>
    <n v="1190363.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9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15966730"/>
    <n v="143450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809668"/>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2044470"/>
    <n v="23357841.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9540797"/>
    <n v="1997350.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894167"/>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729247"/>
    <n v="46436.54"/>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8732"/>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7092"/>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2854648"/>
    <n v="164754.34"/>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75077638"/>
    <n v="344552216.29999995"/>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8312896"/>
    <n v="52571029.170000039"/>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473467"/>
    <n v="551369.63"/>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6049972"/>
    <n v="4338213.98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2803497.55"/>
    <n v="2361337.5499999998"/>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7898000"/>
    <n v="28451309.57"/>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en blanco)"/>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33053116"/>
    <n v="20400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3999845"/>
    <n v="5037710.2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729475"/>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4011941"/>
    <n v="2339177.9099999997"/>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6197574.7199999997"/>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73096"/>
    <n v="3202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825721"/>
    <n v="156790.1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5133269"/>
    <n v="4186399.23"/>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18388553.18"/>
    <n v="3795010.889999999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375478"/>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7530000"/>
    <n v="0"/>
  </r>
  <r>
    <s v="2025"/>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en blanco)"/>
    <s v="99 - MULTIPROVINCIAL"/>
    <n v="0"/>
    <n v="70446"/>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229248"/>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7697645"/>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10042636"/>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576410646.619999"/>
    <n v="16201891367.82999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3869505796.6400003"/>
    <n v="3473110074.03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584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556455633.21"/>
    <n v="2340874645.230006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6743401545.0100002"/>
    <n v="6726683128.829996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79611276.2299999"/>
    <n v="683263103.40999997"/>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41624466.50999996"/>
    <n v="123683180.80999997"/>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644564892.3699999"/>
    <n v="1344442457.68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349354758.4300003"/>
    <n v="1778232879.6200004"/>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159158464.8299999"/>
    <n v="1144751939.62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67595509.63000003"/>
    <n v="36115193.23000000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480927089.0699999"/>
    <n v="1057891940.060000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567864685.80000019"/>
    <n v="276950372.350000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6009896"/>
    <n v="2868894.6700000004"/>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49743015.869999997"/>
    <n v="24744799.900000002"/>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2570586.140000001"/>
    <n v="12199595.22000000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17085"/>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6991708.9200000018"/>
    <n v="5092624.2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4843775.93"/>
    <n v="2883600.560000001"/>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21820921.24000001"/>
    <n v="195875324.50000003"/>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195314359.40000001"/>
    <n v="114045360.52000006"/>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5970650"/>
    <n v="24027864.84"/>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609200.4099999992"/>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214052"/>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451800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47790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882500"/>
    <n v="45418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65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3573000"/>
    <n v="324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136152.36"/>
    <n v="2781807.9700000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2113401.7400000002"/>
    <n v="1301401.7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2000000"/>
    <n v="440849.1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6045184"/>
    <n v="2403518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2593943.2999999998"/>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2427187.9600000018"/>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34998610.07"/>
    <n v="398830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1031445.5"/>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18915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3.0000000027939677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000000001862645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4.99999988824129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900000.00999999978"/>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3000000.1199999992"/>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716539.7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226504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3898431"/>
    <n v="29569523.039999992"/>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87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15628318.03000003"/>
    <n v="367868028.5200001"/>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3874793"/>
    <n v="34807599.200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71628565.629999995"/>
    <n v="52345432.80999996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5672365.33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71983543.799999997"/>
    <n v="56970456.96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665900"/>
    <n v="12158513.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8211000"/>
    <n v="6525921.170000001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00617220.05"/>
    <n v="79503125.7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8405069"/>
    <n v="7500764.23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126148818.15000001"/>
    <n v="81787915.38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77281273.900000006"/>
    <n v="74799051.65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42980336.45999998"/>
    <n v="131426284.82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6221701.18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81580118"/>
    <n v="180254829.50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2083300"/>
    <n v="1925615.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972500"/>
    <n v="105559.599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550700"/>
    <n v="6250269.200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3446497"/>
    <n v="32738856.61000000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01621997.98"/>
    <n v="86555343.39000001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9"/>
    <n v="125504071.2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8000001"/>
    <n v="93629694.85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9"/>
    <n v="23629296.0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7586726.4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79999997"/>
    <n v="12972967.57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7879748.510000003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1042502.7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5996742"/>
    <n v="1606723.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647000"/>
    <n v="392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223255.669999998"/>
    <n v="11266516.34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720667514.7199999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163755.33"/>
    <n v="9577708.59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4801311.099999998"/>
    <n v="7647452.00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81380306.24000007"/>
    <n v="138302964.37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922404.24"/>
    <n v="6003229.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66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640080.2999999998"/>
    <n v="783223.58000000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9520"/>
    <n v="1673347.3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2221421.15"/>
    <n v="1525000.4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482713.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17075.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1512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426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73883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570400"/>
    <n v="234578.6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973443.6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2731870.529999997"/>
    <n v="6213810.439999998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7438573.56999999"/>
    <n v="169884482.04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3859820"/>
    <n v="21610252.14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5760143.210000001"/>
    <n v="23728365.13999998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72279"/>
    <n v="4101083.97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154005.700000003"/>
    <n v="9851098.490000002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5222550"/>
    <n v="4765808.69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2142238.56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073222.3600000003"/>
    <n v="3255360.40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6871620"/>
    <n v="568477.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2811159.719999999"/>
    <n v="31601412.4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1906341.849999998"/>
    <n v="19132437.71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512647.5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313398"/>
    <n v="1003744.51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725405"/>
    <n v="318034.3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106669.2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58631.44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532794.3300000001"/>
    <n v="6595775.739999998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6679896.5300000012"/>
    <n v="4242798.91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261.26000000000204"/>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2402077.08"/>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96.88000000000466"/>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5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36.139999999997599"/>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80525967"/>
    <n v="18052596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279352274.21000004"/>
    <n v="277018118.8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0684163"/>
    <n v="46303311.390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118322"/>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98846.329999998212"/>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38798104.689999998"/>
    <n v="38524662.35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9840000"/>
    <n v="8284437.579999999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18055419.670000002"/>
    <n v="9146768.43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6712073.6199999992"/>
    <n v="5625326.90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935235.75999999978"/>
    <n v="674560.7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499190.06000000052"/>
    <n v="376858.059999999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2350000"/>
    <n v="47877505.87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3982696.050000001"/>
    <n v="11645940.5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661784730.46999991"/>
    <n v="594858583.68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6803174.530000001"/>
    <n v="18058922.87000000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241128.47"/>
    <n v="1134056.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227944.09"/>
    <n v="1984761.7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512815.6"/>
    <n v="795768.35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90377.9"/>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231254.05"/>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107624.5"/>
    <n v="70423.8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3476151.9"/>
    <n v="10328771.26000000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1498125.840000002"/>
    <n v="6966864.789999999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65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425"/>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87.3399999999965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28936.35"/>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5919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84600"/>
    <n v="1307776.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303673625.04"/>
    <n v="1296457111.22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29850765.97999996"/>
    <n v="195513990.41999996"/>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8857855.97999999"/>
    <n v="187183037.8300002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31699114.22999999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0199826.32"/>
    <n v="7790494.740000000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en blanco)"/>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6017864"/>
    <n v="5507860.0999999996"/>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9109213.9299999997"/>
    <n v="7757811.020000002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99541026.219999999"/>
    <n v="97671165.34000001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1250340"/>
    <n v="31049546.320000004"/>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24964530.59"/>
    <n v="20586576.97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6409"/>
    <n v="464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39994435.87999997"/>
    <n v="204163736.88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573118"/>
    <n v="219485.1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27585899.280000001"/>
    <n v="22571684.34000000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103895"/>
    <n v="3355815.03000000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71453526.620000005"/>
    <n v="60915632.54000002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7077406.7699999996"/>
    <n v="5044547.770000000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8026627.030000001"/>
    <n v="15519913.35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63416.06999999995"/>
    <n v="248241.5"/>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1370839.96"/>
    <n v="1287557.8700000003"/>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777089.77"/>
    <n v="543176.49"/>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29340810.84"/>
    <n v="24844171.87000000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30459329.909999996"/>
    <n v="23403853.82000000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677500"/>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1837235.969999999"/>
    <n v="15664433.890000001"/>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2297477.7999999998"/>
    <n v="2215249.4"/>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15576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817000"/>
    <n v="418604.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8673"/>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22120.04"/>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8999999"/>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087163047.8699999"/>
    <n v="978186185.8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304751030"/>
    <n v="172981859.40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6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95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41631086.63"/>
    <n v="135022593.169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58715967"/>
    <n v="45771381.2700000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48474146.789999999"/>
    <n v="26194759.6900000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44305023.199999996"/>
    <n v="37273803.39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26316820.959999997"/>
    <n v="25157386.1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51017496.92000002"/>
    <n v="120985273.95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37410570"/>
    <n v="35517674.76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34922947.789999999"/>
    <n v="24678489.59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51839671.570000008"/>
    <n v="3735383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31041249448.800007"/>
    <n v="30630061094.99996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933669783.67999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2993172.93"/>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907817582.05"/>
    <n v="1866149307.92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2696028.73"/>
    <n v="21159058.71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11832209.32"/>
    <n v="11496667.680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685684.9700000002"/>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5149638.79"/>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34588524.449999988"/>
    <n v="23932227.7099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972163740.33999991"/>
    <n v="881474666.5899999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2217719.859999999"/>
    <n v="62143168.53999998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8853893.9999999981"/>
    <n v="8794954.7699999996"/>
  </r>
  <r>
    <s v="2025"/>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en blanco)"/>
    <s v="99 - MULTIPROVINCIAL"/>
    <n v="0"/>
    <n v="1145000"/>
    <n v="1130372.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71183747.87000006"/>
    <n v="345854151.1900002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64584868"/>
    <n v="55787290.10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8341543.579999998"/>
    <n v="47923462.11999996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1428611.399999999"/>
    <n v="31298481.57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97085"/>
    <n v="727181.8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1096540"/>
    <n v="1016816.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93250"/>
    <n v="388758.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912315.18999999948"/>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8032486.3900000006"/>
    <n v="6788722.960000000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42517667.089999996"/>
    <n v="41894926.71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4621321.6800000006"/>
    <n v="3424427.5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499999989"/>
    <n v="8271160.92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7089822.169999999"/>
    <n v="892587.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22777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3618728"/>
    <n v="2697226.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831480.19000000006"/>
    <n v="830151.1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518642.56"/>
    <n v="3499530.8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336927.9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940380.84000000008"/>
    <n v="642383.190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12704847.28999999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4984269.470000003"/>
    <n v="12409354.18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6783880.719999999"/>
    <n v="85527422.2000000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2051252.170000002"/>
    <n v="12051252.17000000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442768999.56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73146373"/>
    <n v="38531818.14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014334.5"/>
    <n v="55231328.919999987"/>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7173449.5"/>
    <n v="1021197.2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3997500"/>
    <n v="6723492.7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5752771.379999999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9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9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8487545.5999999996"/>
    <n v="7533231.509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77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0419557.899999999"/>
    <n v="476956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4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9272084.799999997"/>
    <n v="1611269.38"/>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86812391"/>
    <n v="16349772.859999999"/>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13786210"/>
    <n v="52236.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339786.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748120"/>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9944001"/>
    <n v="55732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4456584.3899999997"/>
    <n v="2487327.5499999998"/>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215660701.36000001"/>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en blanco)"/>
    <s v="99 - MULTIPROVINCIAL"/>
    <n v="0"/>
    <n v="379703.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5959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46560553.75"/>
    <n v="93490808.63999998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2209035.9900000002"/>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9808238.5"/>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8755511"/>
    <n v="23308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0549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523375265.29000002"/>
    <n v="464763079.68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83738771.86999999"/>
    <n v="58343605.079999998"/>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54321121.16999999"/>
    <n v="123292310.18000001"/>
  </r>
  <r>
    <s v="2025"/>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0"/>
    <n v="1302600"/>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3160000"/>
    <n v="1791966.0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510518302.2199993"/>
    <n v="4413394042.10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700378709.00999999"/>
    <n v="659768906.70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06"/>
    <n v="625191857.2599997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8212819.62"/>
    <n v="247638835.73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72564211.99000001"/>
    <n v="139176911.56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4563665.72999999"/>
    <n v="48985823.04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59495581"/>
    <n v="38412136.24000001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en blanco)"/>
    <s v="99 - MULTIPROVINCIAL"/>
    <n v="0"/>
    <n v="8003402.519999999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22480895.31999999"/>
    <n v="49665867.4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5664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83439311.719999999"/>
    <n v="80755466.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en blanco)"/>
    <s v="99 - MULTIPROVINCIAL"/>
    <n v="0"/>
    <n v="101722.3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5055377.68"/>
    <n v="37202625.68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63682813.62"/>
    <n v="156219211.87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14226630.749999987"/>
    <n v="2400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98943805.309999973"/>
    <n v="60622646.26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57888026.619999997"/>
    <n v="37121520.399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en blanco)"/>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7590797.299999997"/>
    <n v="23142701.72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en blanco)"/>
    <s v="99 - MULTIPROVINCIAL"/>
    <n v="0"/>
    <n v="134095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47400188.390000001"/>
    <n v="24958024.01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413010.3699999992"/>
    <n v="6476371.37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30043993.6"/>
    <n v="616010817.839999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15706046.700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1477525.810000001"/>
    <n v="8825977.12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71252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398342.2800000003"/>
    <n v="2628113.389999998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14271862.20000005"/>
    <n v="287441420.2500001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74491461"/>
    <n v="635256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488953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76446713.84999999"/>
    <n v="92245084.48000001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30463974.099999998"/>
    <n v="9734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35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748170"/>
    <n v="110362402.48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828000"/>
    <n v="17654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419297"/>
    <n v="15286699.08000000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5958606.21000000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20264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44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1118214.9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2030000"/>
    <n v="1252685.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839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817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4635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21973.81"/>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7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32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1005387430.83"/>
    <n v="946609425.5100001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164779521.13000003"/>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7000001"/>
    <n v="130741357.91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87664196.40999998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3754028.9000000004"/>
    <n v="2077118.5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1080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69223931.16"/>
    <n v="126339975.15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44420418.85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5114295.800000001"/>
    <n v="8170258.350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5961703.680000007"/>
    <n v="47602506.77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4683011.859999999"/>
    <n v="71180124.56000001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4062422.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329592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690438.99"/>
    <n v="9272045.1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838173620.129999"/>
    <n v="9048268786.34000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94488271.90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747431.1299999999"/>
    <n v="6708324.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946956.37000000011"/>
    <n v="606071.439999999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431814101.72999996"/>
    <n v="243742142.21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893160767.5899999"/>
    <n v="1146918065.11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4294367.99000001"/>
    <n v="220292410.92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0000000"/>
    <n v="3861551.8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41862784.340000004"/>
    <n v="39407968.8900000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2"/>
    <n v="30686488.00000001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299999.999999996"/>
    <n v="9574125.06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5223886.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8341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2074706.7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1799999.999999996"/>
    <n v="6036284.22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3050611.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90050"/>
    <n v="463338.80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494952.1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5977159.310000001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558270"/>
    <n v="1240276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75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5178"/>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558952.12"/>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69303.28"/>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496780"/>
    <n v="49678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1086.6000000000058"/>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2813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0"/>
    <n v="5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405028.33"/>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79321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6 - PRODUCTOS DE MINERALES, METÁLICOS Y NO METÁLICOS"/>
    <s v="N"/>
    <s v="00 - N/A"/>
    <s v="10 - FONDO GENERAL"/>
    <s v="(en blanco)"/>
    <s v="99 - MULTIPROVINCIAL"/>
    <n v="0"/>
    <n v="57159.19999999999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0"/>
    <n v="4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2937686.3600000003"/>
    <n v="210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60563868.24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8484176.2800000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340000"/>
    <n v="10220670.82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4392198"/>
    <n v="142542688.3700000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09999999995"/>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1817200.5899999999"/>
    <n v="18172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350818.79000000004"/>
    <n v="350818.7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2215882"/>
    <n v="1928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0619349.700000003"/>
    <n v="52181738.80000000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47699757.67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095041.5600000005"/>
    <n v="6678927.210000001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139466.10000000003"/>
    <n v="139466.099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6503173.4299999997"/>
    <n v="5025761.5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661202.58000000007"/>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340184"/>
    <n v="3282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4840790.78"/>
    <n v="3369496.7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15814514.300000001"/>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786654.33999999985"/>
    <n v="757403.3200000000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8813174.5599999987"/>
    <n v="8671574.559999998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19470"/>
    <n v="1947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43237.59999999998"/>
    <n v="243234.960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100002"/>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4117631.66"/>
    <n v="4109625.92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89945207.44000006"/>
    <n v="680118605.0299998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97200000"/>
    <n v="176692831.25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2906362"/>
    <n v="92714047.1799999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23890000"/>
    <n v="218664058.67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en blanco)"/>
    <s v="99 - MULTIPROVINCIAL"/>
    <n v="0"/>
    <n v="14091620.800000001"/>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24547139.149999999"/>
    <n v="19200581.42000000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248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8234853"/>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1922191.02"/>
    <n v="1845004.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5096174.659999996"/>
    <n v="32480074.17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0374143.530000001"/>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20268364.550000001"/>
    <n v="18555525.0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4430972.620000001"/>
    <n v="10765949.42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5544385"/>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5288029.359999996"/>
    <n v="14769803.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1932979.79"/>
    <n v="91087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60628982.989999995"/>
    <n v="47509866.25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370977.1500000004"/>
    <n v="5643258.82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0"/>
    <n v="2903985"/>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6237098.5099999998"/>
    <n v="5575969.729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8713844"/>
    <n v="440914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636726.14999999991"/>
    <n v="405672.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88496.43"/>
    <n v="88496.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887414.7000000002"/>
    <n v="1593860.30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115448.180000002"/>
    <n v="4056328.98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955200"/>
    <n v="1476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1873472.520000003"/>
    <n v="33172799.7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3748742.039999999"/>
    <n v="165876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7611823.880000003"/>
    <n v="15389027.1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19764842.959999997"/>
    <n v="30124.93"/>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190267.5"/>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1877.100000000006"/>
    <n v="21877.1"/>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098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3303214.61"/>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62993058.52000001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591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8786648.820000002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9775158.62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1486438.329999998"/>
    <n v="57557697.99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42096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710237.4399999995"/>
    <n v="7953949.750000001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313342"/>
    <n v="1264919.589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400234"/>
    <n v="25051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121274.54000000004"/>
    <n v="94096.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981620.66"/>
    <n v="6848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5 - ALQUILERES Y RENTAS"/>
    <s v="N"/>
    <s v="00 - N/A"/>
    <s v="10 - FONDO GENERAL"/>
    <s v="(en blanco)"/>
    <s v="99 - MULTIPROVINCIAL"/>
    <n v="0"/>
    <n v="39025"/>
    <n v="9756.2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745875"/>
    <n v="493230.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445000.01"/>
    <n v="44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1420000"/>
    <n v="14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2120.45999999996"/>
    <n v="387379.6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2732"/>
    <n v="3627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405535.7"/>
    <n v="382984.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48462.12"/>
    <n v="247462.5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105122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3956497.5799999996"/>
    <n v="2083612.729999999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4172000"/>
    <n v="4022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605434.12"/>
    <n v="583289.31999999995"/>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546188.8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53133528.28999996"/>
    <n v="702775610.5600000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7"/>
    <n v="17723302.37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42195693"/>
    <n v="139394718.26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821074"/>
    <n v="570463.0000000001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48783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2723384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5927307.58999997"/>
    <n v="98186086.03999996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7750000"/>
    <n v="33955057.34999997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8076641.140000001"/>
    <n v="6064997.05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103879.4900000002"/>
    <n v="3688203.380000000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4666096"/>
    <n v="22838887.46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284360"/>
    <n v="228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30795000"/>
    <n v="18188871.13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684770"/>
    <n v="4124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76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3609070"/>
    <n v="13290016.65999999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0460096.459999993"/>
    <n v="5438083.130000000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19625417.18"/>
    <n v="8248329.37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4163919.81"/>
    <n v="138548755.95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8487097.6700000018"/>
    <n v="5897897.3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8117899.16"/>
    <n v="6777014.22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5614811.110000003"/>
    <n v="10520984.03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1931988.7"/>
    <n v="802881.06"/>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3948"/>
    <n v="41776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368605.8900000001"/>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5106426.41"/>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930862.35"/>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1755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4734.24"/>
    <n v="28997.510000000002"/>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165335"/>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437977"/>
    <n v="13307.23"/>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2439.0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41104405.340000004"/>
    <n v="247059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918824.95999999996"/>
    <n v="1743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1354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5187563.83"/>
    <n v="1791223.4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28586607.390000004"/>
    <n v="6550671.0100000007"/>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12861.5"/>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14530208.359999999"/>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25450000"/>
    <n v="347243115.44"/>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2051172.279999999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15000000"/>
    <n v="6096797.6799999997"/>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58407533"/>
    <n v="356526810.1600000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37209014"/>
    <n v="224446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650465"/>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87060488"/>
    <n v="59556230.639999993"/>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en blanco)"/>
    <s v="99 - MULTIPROVINCIAL"/>
    <n v="0"/>
    <n v="117421664"/>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5904459.849999987"/>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20714911"/>
    <n v="104311016.0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3596990.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2127954.4399999995"/>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71264000"/>
    <n v="62971722.910000004"/>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797851.9"/>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625000"/>
    <n v="351240.9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70 - DONACION EXTERNA"/>
    <s v="(en blanco)"/>
    <s v="99 - MULTIPROVINCIAL"/>
    <n v="0"/>
    <n v="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17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6572172"/>
    <n v="12213358.59"/>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733517.3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62316990"/>
    <n v="186055530.40000004"/>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en blanco)"/>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49999994"/>
    <n v="4091296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8085000"/>
    <n v="11707401.019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150086806"/>
    <n v="3103186157.13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64121229"/>
    <n v="457666487.40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437190567.6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6035348.58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5160473.5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74634559.62"/>
    <n v="271704032.10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213329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62452000"/>
    <n v="50003883.670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5958000"/>
    <n v="81232514.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41050675"/>
    <n v="16404420.97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1892000"/>
    <n v="17468332.3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10746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560000"/>
    <n v="508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525000"/>
    <n v="167576.5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310731000"/>
    <n v="290662195.6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8859378"/>
    <n v="11477493.51000000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14927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139870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2420855.779999999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99438.77"/>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628066.71"/>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387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5280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68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63673944"/>
    <n v="417910143.54000026"/>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50889093"/>
    <n v="4681354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56926642"/>
    <n v="42529121.37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000000001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919718"/>
    <n v="58375352.91000001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7038444"/>
    <n v="6619279.9500000011"/>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2972667.37000000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1188055.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7430002"/>
    <n v="5185354.2000000011"/>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en blanco)"/>
    <s v="99 - MULTIPROVINCIAL"/>
    <n v="0"/>
    <n v="2072463"/>
    <n v="69950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050118"/>
    <n v="2839185.9899999998"/>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13128991.61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9195446.37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4063128"/>
    <n v="3531795.2"/>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278091"/>
    <n v="12201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470374"/>
    <n v="20827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43204"/>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427872"/>
    <n v="1105117.2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440947"/>
    <n v="907958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9826"/>
    <n v="643852.68000000005"/>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2390023"/>
    <n v="34833310.779999986"/>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1500340"/>
    <n v="7361938.200000001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194400"/>
    <n v="10557725.56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777600"/>
    <n v="2091056.17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450069.35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642017.1699999996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72571.140000000014"/>
    <n v="47199.96000000000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071893.3599999999"/>
    <n v="1975943.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495434.64"/>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50000"/>
    <n v="698593.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301702.40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49348"/>
    <n v="70476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864238"/>
    <n v="979416.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63000"/>
    <n v="1482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113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366455"/>
    <n v="114332009.15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1027515"/>
    <n v="20809083.359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420030"/>
    <n v="15416661.90999999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3774268"/>
    <n v="3461376.72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27577"/>
    <n v="524031.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2255403.9"/>
    <n v="2138607.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729965"/>
    <n v="719029.2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2976065"/>
    <n v="2748569.05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80708"/>
    <n v="3519679.5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407763.14"/>
    <n v="2356912.64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051274"/>
    <n v="1894403.31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904199.5"/>
    <n v="771418.7600000001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79525"/>
    <n v="414132.3000000000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9285"/>
    <n v="345278.7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14449"/>
    <n v="214155.91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5787"/>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39426"/>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3591.63"/>
    <n v="165862.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20914"/>
    <n v="5119598.899999999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6163979.8299999991"/>
    <n v="2438375.5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39276282.979999997"/>
    <n v="392734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452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456831.1099999994"/>
    <n v="5456831.109999999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629165.96"/>
    <n v="1611172.49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886013.95000000007"/>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4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0043000"/>
    <n v="34414465.609999999"/>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862000"/>
    <n v="4763616.690000000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60450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3003068"/>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623774700"/>
    <n v="2424618144.4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35000000"/>
    <n v="208183454.35999995"/>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79000000"/>
    <n v="240740286.61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9100000"/>
    <n v="799837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236765.65000002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en blanco)"/>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7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5500000"/>
    <n v="4951255.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8000000"/>
    <n v="1748382.299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45000000"/>
    <n v="36086137.8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en blanco)"/>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96195993"/>
    <n v="459568297.73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18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0008507"/>
    <n v="3205341.40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en blanco)"/>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740537654"/>
    <n v="673948394.77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243000000"/>
    <n v="149375072.73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524900000"/>
    <n v="301957743.3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68000000"/>
    <n v="340910784.7300001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15000000"/>
    <n v="91495821.83999997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5700000"/>
    <n v="200879702.47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20330902"/>
    <n v="17854208.4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15000000"/>
    <n v="33623055.2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79975904.21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64769036.41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33065500"/>
    <n v="28102704.0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110235000"/>
    <n v="52460136.62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407229.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67000000"/>
    <n v="66867097.37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9874965"/>
    <n v="65706719.77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57307730.4999999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48865527"/>
    <n v="20359386.36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2050000"/>
    <n v="9613589.269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000000"/>
    <n v="4591052.7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43000000"/>
    <n v="24637035.1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49000000"/>
    <n v="40331339.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6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497215.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5700000"/>
    <n v="4927896.69999999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21855334.9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3110290"/>
    <n v="17020890.63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3400000"/>
    <n v="105582287.04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4796171.64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26289439.93000001"/>
    <n v="224426945.8999998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55048265.500000007"/>
    <n v="3910564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8697222.570000004"/>
    <n v="28695820.76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8581942.7800000012"/>
    <n v="8384334.68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200000002"/>
    <n v="19863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875801.7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9045"/>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253575.560000002"/>
    <n v="16449714.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4701410.1099999994"/>
    <n v="4381514.8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767181.06"/>
    <n v="2473806.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298757.4500000002"/>
    <n v="5309811.62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683666.1699999999"/>
    <n v="4557263.35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4246737.290000001"/>
    <n v="4624411.0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204728.8700000001"/>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426168.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0119.98999999999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40055.8899999999"/>
    <n v="409220.750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5987880.4199999999"/>
    <n v="3516898.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9654233.43"/>
    <n v="14876302.86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11055652.67"/>
    <n v="6112374.479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058362.95"/>
    <n v="1061723602.9899997"/>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6811450.75"/>
    <n v="190360571.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7507709.30000001"/>
    <n v="145788320.79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64194709.16999996"/>
    <n v="763822530.43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889743.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683501.4"/>
    <n v="421157.399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200000"/>
    <n v="35664721.2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842455.74"/>
    <n v="7290563.269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0894241.25"/>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680915485.92999995"/>
    <n v="620334284.6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763566051.0000002"/>
    <n v="1283504270.94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9908148.48999998"/>
    <n v="164985395.82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201851270.72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903982.36"/>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639230.919999999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650000"/>
    <n v="2509808.9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523174.4500000002"/>
    <n v="6997893.19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66408.59"/>
    <n v="1638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28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857254.879999999"/>
    <n v="2720282.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2015140.43"/>
    <n v="16491268.45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9582904.160000004"/>
    <n v="29026389.5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97500000"/>
    <n v="79529728.190000027"/>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282665659.68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3666345.61000001"/>
    <n v="183666300.91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38033926.32"/>
    <n v="27435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381712.07"/>
    <n v="25381712.069999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67451.1499999994"/>
    <n v="3426564.46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89918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1336610.050000001"/>
    <n v="7995918.680000000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1936568.29"/>
    <n v="1592519.080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532479.9199999999"/>
    <n v="3925504.82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66563.46"/>
    <n v="98257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598991.68000000005"/>
    <n v="517914.77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4255"/>
    <n v="69425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414302.39"/>
    <n v="322602.3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35815.65"/>
    <n v="63137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9470.7100000009"/>
    <n v="6866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871296.6499999997"/>
    <n v="1713809.639999999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70785885.87"/>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44963962.130000003"/>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114221998.79000001"/>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24292219.96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7573519.650000001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56807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790882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2667287.38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1929081"/>
    <n v="10568442.12000000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30133318"/>
    <n v="27563400.19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8603000"/>
    <n v="12248677"/>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41059000"/>
    <n v="124083221.30999997"/>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1555041"/>
    <n v="19628487.270000007"/>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248974.4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371500"/>
    <n v="939332.7300000001"/>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1022592.5299999999"/>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7861.4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8401.84"/>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11276422.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7580496"/>
    <n v="6787360.45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253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9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355723.7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3455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38628.6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18313734"/>
    <n v="756842612.800000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24573425"/>
    <n v="712624566.32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8492613"/>
    <n v="138270982.85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327920511"/>
    <n v="163526349.01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867310.499999999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113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15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2140000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104398005.03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101585405"/>
    <n v="97230177.6899999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26175040.68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4300451.6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99250000"/>
    <n v="88194772.56999996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32312796.9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1900000"/>
    <n v="5577819.33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400599.149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278122520"/>
    <n v="250075274.08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89112470"/>
    <n v="88729213.6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486187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76000000"/>
    <n v="19758869.4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77842400"/>
    <n v="20033945.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2"/>
    <n v="66574229.55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31120099.6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2077862.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779086.2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5007045.0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8705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49178156.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2124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64101177"/>
    <n v="8656281.380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7721176"/>
    <n v="169567334.81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6639960"/>
    <n v="43975817.9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7700429"/>
    <n v="45911233.58999998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8021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497112.67"/>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92228.3300000001"/>
    <n v="5250281.669999997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371060"/>
    <n v="6128806.639999994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6112000"/>
    <n v="5729671.510000000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221030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889554"/>
    <n v="587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422672.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10866629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277158"/>
    <n v="38487188.16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3017088.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800000001"/>
    <n v="13091167.96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2399836.3400000008"/>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357209"/>
    <n v="93312886.50999997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9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156200"/>
    <n v="13145203.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35000"/>
    <n v="12496611.71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5629278.170000000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1399821.5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89973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571000"/>
    <n v="4955353.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816220"/>
    <n v="7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849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990300"/>
    <n v="1461498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2983980"/>
    <n v="2797500.73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330009.5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882905"/>
    <n v="32332996.74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32415633.03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6403998.31999999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2486516"/>
    <n v="75222806.41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22514414.98"/>
    <n v="15275344.45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138417.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115000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10324938.67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793000"/>
    <n v="4457248.47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22902.27"/>
    <n v="1319359.2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88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054277.7"/>
    <n v="98004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297624.41"/>
    <n v="15297623.53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958370.89999999991"/>
    <n v="870787.3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251533.4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2419391.4"/>
    <n v="2391226.2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1645597.58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435192.83"/>
    <n v="1433841.15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5579826.08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7541.78"/>
    <n v="467541.7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287004.07"/>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83867.10000000003"/>
    <n v="383867.1000000000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60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531534.2000000002"/>
    <n v="2526021.62"/>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1018350"/>
    <n v="46592615.48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571850"/>
    <n v="1027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361523"/>
    <n v="6368934.81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153000"/>
    <n v="2119139.18000000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578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731000"/>
    <n v="17304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751000"/>
    <n v="750234.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50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80000"/>
    <n v="755426.6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047777"/>
    <n v="2713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74021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620000"/>
    <n v="610160.7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5183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43400"/>
    <n v="221281.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20000"/>
    <n v="1095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79000"/>
    <n v="21933.8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4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381000"/>
    <n v="1219940.24"/>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855396791.7600001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216500000"/>
    <n v="135146628.78"/>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71056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69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107186289.33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80802000"/>
    <n v="75311434.829999968"/>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9511067.16999996"/>
    <n v="491191767.53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389021726.8"/>
    <n v="938737027.60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1610000"/>
    <n v="15839132.639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en blanco)"/>
    <s v="99 - MULTIPROVINCIAL"/>
    <n v="0"/>
    <n v="850000"/>
    <n v="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3530109"/>
    <n v="172838973.97000018"/>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82000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3300000"/>
    <n v="32627954.81999999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171295"/>
    <n v="10325375.46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5096516"/>
    <n v="27903281.17999999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0"/>
    <n v="9700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300000"/>
    <n v="26754649.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3300000"/>
    <n v="1720750.65"/>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832938.0800000001"/>
    <n v="2743134.4"/>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4698313.2"/>
    <n v="1442553.7"/>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2831479.7899999996"/>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964312.39999999991"/>
    <n v="234905.27"/>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0968044.880000003"/>
    <n v="33891413"/>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2809428.590000004"/>
    <n v="9648608.890000000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1300000"/>
    <n v="315814975.4099999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32100000"/>
    <n v="20436948.9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1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8010405.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533345.43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2700000"/>
    <n v="6042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2200000"/>
    <n v="14621745.98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500000"/>
    <n v="926522.2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7010000"/>
    <n v="12310969.72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42300000"/>
    <n v="38159425.91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4600000"/>
    <n v="31583664.7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4410000"/>
    <n v="6731758.75"/>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0000"/>
    <n v="10055150.4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1300189.64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4000000"/>
    <n v="320016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920000"/>
    <n v="546216.1499999999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310000"/>
    <n v="517391.28"/>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2182838.0100000002"/>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790000"/>
    <n v="5332612.470000000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670000"/>
    <n v="6604746.09999999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55646202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699999.989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102053122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85382184.000000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72362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8698644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72897195.98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78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748016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2305869.04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2229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7916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1061834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424466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9047944.18000000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178682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63128406.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146812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3302472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415782942.77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630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31846131.04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16954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4448217.1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3574662.4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45888627.15000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210134078.4200002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45912627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2385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21676327"/>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871408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6948414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33592173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4540078"/>
    <n v="309716588.00999975"/>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505162"/>
    <n v="57705821.24000000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5461242"/>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050940"/>
    <n v="42216848.49999997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4525000"/>
    <n v="24049234.93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3115700"/>
    <n v="3008267.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266926"/>
    <n v="26525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5044382.65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150000"/>
    <n v="212667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8164686.670000002"/>
    <n v="36714728.77000001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0814498"/>
    <n v="10764762.63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8463961"/>
    <n v="5968462.64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4779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2830192"/>
    <n v="12328910.46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574783"/>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4338571"/>
    <n v="11524719.6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978643"/>
    <n v="2521481.28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543522.74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351761.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55044"/>
    <n v="25482.5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158452"/>
    <n v="158451.4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510000"/>
    <n v="6908937.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200256"/>
    <n v="5880099.41000000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42633"/>
    <n v="42559.079999999994"/>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316248.8499999999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2876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1062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207851"/>
    <n v="120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en blanco)"/>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051565"/>
    <n v="2998345.349999999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486415"/>
    <n v="1188211.18"/>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63240"/>
    <n v="4743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8133856"/>
    <n v="4391200.1100000003"/>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0"/>
    <n v="40000"/>
    <n v="10929.72"/>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914500"/>
    <n v="720791.74000000011"/>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7 - SERVICIOS DE CONSERVACIÓN, REPARACIONES MENORES E INSTALACIONES TEMPORALES"/>
    <s v="N"/>
    <s v="00 - N/A"/>
    <s v="10 - FONDO GENERAL"/>
    <s v="(en blanco)"/>
    <s v="99 - MULTIPROVINCIAL"/>
    <n v="0"/>
    <n v="139863"/>
    <n v="13986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60000"/>
    <n v="4897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37"/>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700000"/>
    <n v="698595.05"/>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47000"/>
    <n v="985223.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9195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2672268"/>
    <n v="22313886.710000005"/>
  </r>
  <r>
    <s v="2025"/>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561171"/>
    <n v="550097.77"/>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390115"/>
    <n v="47713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182078"/>
    <n v="2137670.23"/>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9558"/>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00000000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10876017.18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3217597"/>
    <n v="30144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08506"/>
    <n v="6413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60809"/>
    <n v="2629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1913166"/>
    <n v="28578372.67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570845.86"/>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550000"/>
    <n v="7169604.04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5115000"/>
    <n v="4027898.5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705796"/>
    <n v="2208225.44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3812024.36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781716.49"/>
    <n v="779715.549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8287555"/>
    <n v="7547364.10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627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16000"/>
    <n v="349811.329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34562.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7729410"/>
    <n v="6644371.11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384015"/>
    <n v="4157541.870000000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55000"/>
    <n v="143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8446"/>
    <n v="198445.7400000000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88655622.32999992"/>
    <n v="778659600.3699997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65217475.67000002"/>
    <n v="155076296.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7879251"/>
    <n v="106385784.0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97893823"/>
    <n v="94777637.72000001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8958270"/>
    <n v="13001796.56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3340028"/>
    <n v="12494275.88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468487"/>
    <n v="6107851.04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8699661"/>
    <n v="27606229.09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5096300"/>
    <n v="14940822.5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1675046"/>
    <n v="5930329.350000001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82903333"/>
    <n v="144669472.31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52852273"/>
    <n v="41827007.43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127856"/>
    <n v="3037559.0500000007"/>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1783439"/>
    <n v="12402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698689"/>
    <n v="1543299.29"/>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687642"/>
    <n v="217928.5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810347"/>
    <n v="595036.09000000008"/>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7084427"/>
    <n v="24058740.63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20358377"/>
    <n v="15998090.57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8608607"/>
    <n v="85212366.47000001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1439052"/>
    <n v="10925061.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67440.0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894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48224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492277.980000000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1596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2257238.6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524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146000"/>
    <n v="13386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62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1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272022.24"/>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128338"/>
    <n v="47998509.28000000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9442967"/>
    <n v="36164237.91000001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16659647.46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323200"/>
    <n v="6596699.210000000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5734131"/>
    <n v="5074589.349999998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5539679.4599999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438472.13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24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958298.4900000002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298593.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0270177"/>
    <n v="461474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28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722706.4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3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603458.1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3631754.1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6659000"/>
    <n v="3948339.87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6735177"/>
    <n v="473781631.9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791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127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68387076"/>
    <n v="66364606.3199999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6745000"/>
    <n v="36304972.65000001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2"/>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686790"/>
    <n v="610010.67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342185"/>
    <n v="334367.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2039656"/>
    <n v="2021537.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96321.51"/>
    <n v="29512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304267"/>
    <n v="1221580.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8658400.0499999989"/>
    <n v="6379760.02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1878000"/>
    <n v="530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61905"/>
    <n v="3958209.789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298898"/>
    <n v="29889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404591.64"/>
    <n v="2404590.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225724.35"/>
    <n v="284072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6930325.8200000003"/>
    <n v="6904001.93999999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581441.81"/>
    <n v="2079040.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5395500"/>
    <n v="4450363.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17529.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30450.8899999999"/>
    <n v="756759.6800000001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681746"/>
    <n v="499185.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78894"/>
    <n v="74225.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220481.80000000005"/>
    <n v="220319.8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494426.94999999995"/>
    <n v="494426.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43438"/>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50668.200000000012"/>
    <n v="50667.4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18240.55"/>
    <n v="314475.4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26722.18000000001"/>
    <n v="103180.3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10359523.039999999"/>
    <n v="7145370.66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390355.32000000007"/>
    <n v="351086.57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2554688.199999999"/>
    <n v="2071984.2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876307.31"/>
    <n v="1565388.099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3910832.21000001"/>
    <n v="194077352.83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349841.289999999"/>
    <n v="34099696.37000000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941007.5"/>
    <n v="27121955.1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4833890.920000002"/>
    <n v="40701842.60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9049509.5"/>
    <n v="5215771.63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31974"/>
    <n v="2531973.63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272750"/>
    <n v="271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175000"/>
    <n v="17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227534.18"/>
    <n v="1151517.2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7537025.8400000017"/>
    <n v="6253965.819999999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654990.1300000008"/>
    <n v="2030508.410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3531373.74"/>
    <n v="3080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465257.62"/>
    <n v="234005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5069104.8100000005"/>
    <n v="3126145.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804769.22000000009"/>
    <n v="803759.2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7799.8"/>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327456.27"/>
    <n v="270656.26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083770.8400000001"/>
    <n v="1009770.8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29276"/>
    <n v="2147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44683.40000000014"/>
    <n v="254807.3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14602.869999999999"/>
    <n v="14602.869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6174430.4199999999"/>
    <n v="5667758.939999999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24233.64"/>
    <n v="324233.6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865692.7600000002"/>
    <n v="920520.8099999999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286401.6300000004"/>
    <n v="1912872.6399999997"/>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2653945.36000001"/>
    <n v="250929555.25999996"/>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53958378.759999998"/>
    <n v="50813134.5"/>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523555.840000004"/>
    <n v="32721299.959999993"/>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9011106.40999999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6648815.6299999999"/>
    <n v="2685920.5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231401.5"/>
    <n v="9777744.8200000003"/>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2000691.7000000002"/>
    <n v="1917897.97"/>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7112445.380000003"/>
    <n v="15126341.63000000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4075978.2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692701.4900000002"/>
    <n v="2499050.9499999997"/>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31511957.460000001"/>
    <n v="17909422.230000004"/>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9058350"/>
    <n v="3132919.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579669.36"/>
    <n v="1204101.7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
    <n v="1061255.96999999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17090.90999999992"/>
    <n v="614994.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795435.92999999993"/>
    <n v="420931.25"/>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295659.8499999999"/>
    <n v="1104006.8400000003"/>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219690.249999998"/>
    <n v="6136114.23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7550174.6399999987"/>
    <n v="6221184.080000000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5483508"/>
    <n v="39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819447"/>
    <n v="377274.660000000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1000000"/>
    <n v="456709.77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en blanco)"/>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9054000"/>
    <n v="6865891.83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0345347"/>
    <n v="8486826.289999999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9066339"/>
    <n v="7970981.1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en blanco)"/>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39496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en blanco)"/>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10088184.5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en blanco)"/>
    <s v="99 - MULTIPROVINCIAL"/>
    <n v="0"/>
    <n v="215000"/>
    <n v="214499.2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8192353"/>
    <n v="5450846.99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564775"/>
    <n v="1353467.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325482"/>
    <n v="954218.79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052394"/>
    <n v="8268275.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1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en blanco)"/>
    <s v="99 - MULTIPROVINCIAL"/>
    <n v="0"/>
    <n v="7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6125956"/>
    <n v="248758304.41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5445000"/>
    <n v="53175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818545.640000000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765840"/>
    <n v="752042.2599999997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en blanco)"/>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4509850"/>
    <n v="20940356.19999999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0512917"/>
    <n v="2993275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7130519"/>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711407"/>
    <n v="2098735.310000000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345138"/>
    <n v="4205726.780000002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8993920"/>
    <n v="7815446.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en blanco)"/>
    <s v="99 - MULTIPROVINCIAL"/>
    <n v="0"/>
    <n v="1475000"/>
    <n v="1121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99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1633127.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54784.4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3844900"/>
    <n v="3341807.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7787244"/>
    <n v="53967524.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826042"/>
    <n v="1931141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850491"/>
    <n v="10367381.8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8569119"/>
    <n v="7286586.31000000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888868"/>
    <n v="2757653.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2689405"/>
    <n v="2561276.8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14266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745000"/>
    <n v="2596198.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en blanco)"/>
    <s v="99 - MULTIPROVINCIAL"/>
    <n v="0"/>
    <n v="13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303182"/>
    <n v="132134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en blanco)"/>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en blanco)"/>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8995.22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711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2043418.2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3000000"/>
    <n v="1784703.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3397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9537.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1 - SERVICIOS BÁSIC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7000000"/>
    <n v="4967808.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24269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99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409498.01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5952685"/>
    <n v="31126743.4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685500"/>
    <n v="10470416.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3980313"/>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4706949"/>
    <n v="3866703.55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60866"/>
    <n v="1511470.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40000"/>
    <n v="37665.59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2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4499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152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15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690810"/>
    <n v="44298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2578894"/>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20 - FONDOS CON DESTINO ESPECÍFICO"/>
    <s v="(en blanco)"/>
    <s v="99 - MULTIPROVINCIAL"/>
    <n v="0"/>
    <n v="3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2110460"/>
    <n v="68809.9299999999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17849378"/>
    <n v="12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2571087"/>
    <n v="25110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22823761"/>
    <n v="2692106.55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36748624"/>
    <n v="401648628.32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132738000"/>
    <n v="129854799.9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23070653"/>
    <n v="118912298.9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4605412"/>
    <n v="30264872.9199999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47188"/>
    <n v="6599261.98999999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0779250"/>
    <n v="9776733.399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87578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1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2209475"/>
    <n v="11088474.7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205000"/>
    <n v="1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719750"/>
    <n v="6436281.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0243894"/>
    <n v="12649123.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4500000"/>
    <n v="1233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3313945"/>
    <n v="27241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0152659"/>
    <n v="10095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0"/>
    <n v="51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en blanco)"/>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3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en blanco)"/>
    <s v="99 - MULTIPROVINCIAL"/>
    <n v="0"/>
    <n v="65000"/>
    <n v="5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en blanco)"/>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629674"/>
    <n v="437966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8965181"/>
    <n v="36950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134447795"/>
    <n v="124764135.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5407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8928033"/>
    <n v="37286480.039999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913516"/>
    <n v="12433714.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1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3000000"/>
    <n v="2123289.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4513814"/>
    <n v="3349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930000"/>
    <n v="159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67213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en blanco)"/>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4125680.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20037"/>
    <n v="399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15784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694137"/>
    <n v="1068649.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en blanco)"/>
    <s v="99 - MULTIPROVINCIAL"/>
    <n v="0"/>
    <n v="900000"/>
    <n v="5443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83916.2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324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9576420"/>
    <n v="7819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932917"/>
    <n v="4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3700289"/>
    <n v="2634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543011"/>
    <n v="858612.240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71546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2929104"/>
    <n v="1851033.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2469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en blanco)"/>
    <s v="99 - MULTIPROVINCIAL"/>
    <n v="0"/>
    <n v="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146201.02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6074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756574179"/>
    <n v="691034224.669999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7639168"/>
    <n v="395223638.38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32979536"/>
    <n v="200550613.2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01074757"/>
    <n v="93616910.5000000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6033145"/>
    <n v="55447955.1499999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8674944"/>
    <n v="68174979.860000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975135"/>
    <n v="201772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9570520"/>
    <n v="18985760.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23219681"/>
    <n v="20973754.4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642900"/>
    <n v="26190326.01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2419982"/>
    <n v="54374103.05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999665"/>
    <n v="113999663.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140000"/>
    <n v="13350030.3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302031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3478339"/>
    <n v="35800015.28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890559"/>
    <n v="269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285840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493330"/>
    <n v="57332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42590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4675200"/>
    <n v="4105441.7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3138906"/>
    <n v="2943765.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543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1557080"/>
    <n v="3898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783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486434.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553359"/>
    <n v="171679.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47963710"/>
    <n v="145741816.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14916126"/>
    <n v="10199971.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7662241"/>
    <n v="3039754.6200000006"/>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4118872"/>
    <n v="3539089.5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835833.3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535025.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1643350"/>
    <n v="1280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3500000"/>
    <n v="990240.99"/>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20 - FONDOS CON DESTINO ESPECÍFICO"/>
    <s v="(en blanco)"/>
    <s v="99 - MULTIPROVINCIAL"/>
    <n v="0"/>
    <n v="2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36635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6822042"/>
    <n v="6141118.410000000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9736674"/>
    <n v="398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3787667"/>
    <n v="43128291.67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43548"/>
    <n v="441532.739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162273"/>
    <n v="6051764.829999999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8729048"/>
    <n v="17356011.25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4275000"/>
    <n v="13963916.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969326"/>
    <n v="2409849.11"/>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2040000"/>
    <n v="1999838.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451657.2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8688499.80000001"/>
    <n v="386281792.30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2713000"/>
    <n v="315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745570.2799999993"/>
    <n v="5113229.689999997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2293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328428.9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746999587"/>
    <n v="683106162.2200001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14363585"/>
    <n v="107600283.8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663771"/>
    <n v="94708543.24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22095620.91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9910023"/>
    <n v="2543925.32000000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4200000"/>
    <n v="1699407.3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2968111"/>
    <n v="2090754.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880000"/>
    <n v="1329831.65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200000"/>
    <n v="5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3861711.82"/>
    <n v="37449732.86000001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2480000"/>
    <n v="133368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582400"/>
    <n v="17457233.17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520000"/>
    <n v="435606.3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774543.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6743461.92000000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72808435.18000001"/>
    <n v="221557546.46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8100000"/>
    <n v="4484286.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8186602"/>
    <n v="4509919.90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3000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7825360"/>
    <n v="5270053.63999999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32104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1050000"/>
    <n v="712789.1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26350000"/>
    <n v="247876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10687694"/>
    <n v="6741040.98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144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691000"/>
    <n v="280422.3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246142"/>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971419"/>
    <n v="314434.6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4280000"/>
    <n v="1305815.64999999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421445"/>
    <n v="421444.07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117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4496035"/>
    <n v="20418465.2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584452756.79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801775.630000003"/>
    <n v="403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6761438.159999996"/>
    <n v="36515127.21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8661.5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7885904.439999998"/>
    <n v="82535756.69999998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88867500.209999993"/>
    <n v="88691088.63999998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188041.2599999998"/>
    <n v="5722635.6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9024583.3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3592622.44"/>
    <n v="3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6770524.899999999"/>
    <n v="13911520.33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3655355.430000007"/>
    <n v="62128449.1799999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4378476.76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20265661.759999998"/>
    <n v="13171829.49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366586.3300000001"/>
    <n v="7072596.59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1023243.079999998"/>
    <n v="10246317.06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599999996"/>
    <n v="3135339.26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221000"/>
    <n v="11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262681.71"/>
    <n v="1808840.91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1118182.75"/>
    <n v="1010330.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04521.090000000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246370.67999999993"/>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76197"/>
    <n v="1866760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1790547.790000001"/>
    <n v="10386466.80000000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35885359.33999997"/>
    <n v="392953837.0699999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67234261.659999996"/>
    <n v="57856658.30999998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60600000"/>
    <n v="53769390.07000002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2"/>
    <n v="28445870.94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1867260.34"/>
    <n v="1851629.849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1625240.8399999999"/>
    <n v="1625240.4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8986140.9499999993"/>
    <n v="8962587.579999998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50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5020293.670000009"/>
    <n v="39360744.42999998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833735.820000002"/>
    <n v="13226271.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7645299.649999999"/>
    <n v="15758747.31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492514.3000000001"/>
    <n v="492514.3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7905450.21"/>
    <n v="6982632.07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859305.49"/>
    <n v="1788389.7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3625475.4299999997"/>
    <n v="3551174.6999999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42205.969999999972"/>
    <n v="42205.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129588.18"/>
    <n v="129588.180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471682.7600000007"/>
    <n v="2285403.82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7340418.110000003"/>
    <n v="16088918.13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20324010.23"/>
    <n v="18954946.23999999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750000"/>
    <n v="90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254000"/>
    <n v="90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838000"/>
    <n v="126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9209000"/>
    <n v="894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1083000"/>
    <n v="105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47504014.99999988"/>
    <n v="821184519.47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1098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38714617"/>
    <n v="167910308.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77912.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322009"/>
    <n v="1247714.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84170.1000000001"/>
    <n v="1247714.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746836.96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75079.3999999999"/>
    <n v="1231716.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454674.4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6834591.59000002"/>
    <n v="111171486.8799996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646953.27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8506287.010000005"/>
    <n v="36808244.26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793985"/>
    <n v="2561614.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14400000"/>
    <n v="10533869.33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5710000"/>
    <n v="20464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2708893.590000004"/>
    <n v="32176350.17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795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16521.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109769.47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70425.1499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6991.35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31364819.399999999"/>
    <n v="27885842.42999998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694235.810000001"/>
    <n v="8010025.39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2536183.190000001"/>
    <n v="16659165.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33469000"/>
    <n v="27588383.62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670000"/>
    <n v="2834847.61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364850"/>
    <n v="2442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479670"/>
    <n v="8799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1550158"/>
    <n v="96304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5816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8334172"/>
    <n v="20658226.00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8488776.5500000007"/>
    <n v="5609779.93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2238000"/>
    <n v="1264166.67"/>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303414.12"/>
    <n v="181094.39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65924409.64999998"/>
    <n v="351173615.0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57295325.350000001"/>
    <n v="56120466.50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7255415.999999993"/>
    <n v="43848554.5999999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882904"/>
    <n v="16350785.25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8003050.11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2562161.1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2922173.91"/>
    <n v="10212959.5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900000013"/>
    <n v="7583000.08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4409110"/>
    <n v="3226954.14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363800"/>
    <n v="4034350.60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476150.09"/>
    <n v="2819416.829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82843"/>
    <n v="957650.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482400"/>
    <n v="385699.1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47578"/>
    <n v="1047725.36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09999999995"/>
    <n v="20233.5999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11746208.5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4530356.99"/>
    <n v="3044663.4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7139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298805"/>
    <n v="11270804.5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40244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409761.460000000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599794"/>
    <n v="2599253.54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226061"/>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1829329"/>
    <n v="9525080.4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89215"/>
    <n v="9892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509583"/>
    <n v="689679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213339"/>
    <n v="211061.1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390448"/>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81458"/>
    <n v="781457.5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8481"/>
    <n v="128480.7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32315"/>
    <n v="132314.04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054224"/>
    <n v="405370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3167921"/>
    <n v="2590084.639999999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6834000"/>
    <n v="161856585.46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28302000"/>
    <n v="27563105.93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2465998"/>
    <n v="21721225.4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452090"/>
    <n v="26613783.61999999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132115.20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00000"/>
    <n v="1930397.23"/>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594550"/>
    <n v="854734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1709365"/>
    <n v="19992647.7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883500"/>
    <n v="1444477.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5015520"/>
    <n v="14981578.84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47000"/>
    <n v="46528.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766080"/>
    <n v="3753629.859999999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021393"/>
    <n v="2336247.99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8150679.0999999996"/>
    <n v="348325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110560"/>
    <n v="2540976.67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1458544.9"/>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852630.53"/>
    <n v="52749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60598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07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299002"/>
    <n v="167326.780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13500"/>
    <n v="9059377.7399999984"/>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676907"/>
    <n v="1317960.59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7942039.13999993"/>
    <n v="289076598.85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44079468.86000001"/>
    <n v="123481891.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89873151"/>
    <n v="83729645.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520999"/>
    <n v="30254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947247"/>
    <n v="38144307.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943889"/>
    <n v="16655351.60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5589955.08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2737868.38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720000"/>
    <n v="609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6467032.55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248023.1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635000"/>
    <n v="1444984.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5596000"/>
    <n v="19036775.7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3912700"/>
    <n v="31270477.04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404587.109999999"/>
    <n v="15203606.83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9864311"/>
    <n v="14300985.42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52930"/>
    <n v="29398031.81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1098774"/>
    <n v="7466780.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150000"/>
    <n v="87507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858903"/>
    <n v="297456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482185.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610893.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627088.1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302692.46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1770"/>
    <n v="140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498371.7699999996"/>
    <n v="5421301.980000000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1019316.8599999999"/>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104486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84842095.5"/>
    <n v="76155144.29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72289846.870000005"/>
    <n v="487390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2667512.5"/>
    <n v="19407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1173986.050000001"/>
    <n v="9980063.349999997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9342883.7599999998"/>
    <n v="7386091.019999999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21889.719999999"/>
    <n v="10738849.40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249886.240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424920.39"/>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176079.61000000002"/>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5169827.8900000006"/>
    <n v="4390815.19999999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167577.48"/>
    <n v="1833365.39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8046999.54"/>
    <n v="131059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5638183.57"/>
    <n v="4842136.44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176030.96"/>
    <n v="124977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363877.2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331000"/>
    <n v="10832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503058.0600000000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1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65000"/>
    <n v="4177166.06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476811.1500000004"/>
    <n v="3424766.9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406095810.52999991"/>
    <n v="343839539.8500000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13081288.59"/>
    <n v="97935115.19999998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60788535.820000008"/>
    <n v="57964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7717243.759999998"/>
    <n v="35103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6535994.210000001"/>
    <n v="45836267.78999998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8453742"/>
    <n v="13272243.03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9235042.87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3500000"/>
    <n v="93495899.07000003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537528.6"/>
    <n v="305985.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01 - DISTRITO NACIONAL"/>
    <n v="0"/>
    <n v="305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27462286.09999999"/>
    <n v="164556385.61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70827573.86000001"/>
    <n v="259609038.6900001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873363"/>
    <n v="6686828.079999999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5023618.67"/>
    <n v="776956.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273503.39"/>
    <n v="2215021.2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45694274.689999998"/>
    <n v="41612467.38999999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436260.31"/>
    <n v="1088257.65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353000"/>
    <n v="3141608.400000000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58044"/>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420900"/>
    <n v="4209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1719532.58"/>
    <n v="173880.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en blanco)"/>
    <s v="01 - DISTRITO NACIONAL"/>
    <n v="0"/>
    <n v="33276"/>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06636"/>
    <n v="8664236.919999999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055296.29"/>
    <n v="1761846.0900000003"/>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46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1107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585197.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77606"/>
    <n v="96438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2541801"/>
    <n v="679065904.5099997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74936400"/>
    <n v="166260386.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89781082.8500000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43798008.1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4594318"/>
    <n v="37501465.2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725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7655738.5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344500.17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64236119.09"/>
    <n v="141043812.66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50224264"/>
    <n v="31820982.8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6166448.66"/>
    <n v="9336805.7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03196196.78999999"/>
    <n v="58506658.75000001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17763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8918991.290000007"/>
    <n v="37769307.2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2319068.43"/>
    <n v="8939898.469999996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288181"/>
    <n v="5599639.92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381121.57"/>
    <n v="180322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2981588.13"/>
    <n v="2723632.86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414846.60000000009"/>
    <n v="389415.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705163"/>
    <n v="7051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4116706.4199999985"/>
    <n v="2688460.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155011.72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8383860.219999999"/>
    <n v="26315062.22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311060"/>
    <n v="83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40033570.600000001"/>
    <n v="26101547.81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8310495.5"/>
    <n v="481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842000"/>
    <n v="50841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47941"/>
    <n v="7647104.940000000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1075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70000000019"/>
    <n v="92372.76"/>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8719534"/>
    <n v="118204814.5800000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20944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6482113.03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3454604.03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4689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747000"/>
    <n v="5636441.2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244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52700"/>
    <n v="115554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577288.2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732920"/>
    <n v="1342113.77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832200"/>
    <n v="615385.1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4434874.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33040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596900"/>
    <n v="550559.6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65300"/>
    <n v="1820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484600"/>
    <n v="31203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581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11230"/>
    <n v="4597233.23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500783"/>
    <n v="1793467.1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332475434.6500001"/>
    <n v="1204481729.92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56918584"/>
    <n v="10790318.58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67778285.35000002"/>
    <n v="160302131.56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66187362"/>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93364639"/>
    <n v="167448749.3800000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43985310.44999996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1525000"/>
    <n v="275058.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54554579.299999997"/>
    <n v="4388593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73090074.9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561971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6300000"/>
    <n v="15671675.4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9443533.109999999"/>
    <n v="37323403.8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7616240.84999999"/>
    <n v="77204523.65999998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50700685.31"/>
    <n v="52813025.8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3365000"/>
    <n v="62157631.31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7468532.449999999"/>
    <n v="6223186.82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36881193.159999996"/>
    <n v="25090299.5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15453847.87"/>
    <n v="69290321.24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42535302.44"/>
    <n v="193210142.2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9498244.3000000007"/>
    <n v="7856230.639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59286523.439999998"/>
    <n v="38255405.14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4680773.9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525769.5600000005"/>
    <n v="13315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10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4771751.92"/>
    <n v="848554.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533050"/>
    <n v="27773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477.80000000001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1978117.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5196538.5"/>
    <n v="40988307.2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7765927"/>
    <n v="1648654.83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493000.34"/>
    <n v="7855454.80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951712"/>
    <n v="3950779.7699999996"/>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552942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238572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591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8177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11425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505089.9999999999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74931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7886282.000000000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7221660562.9900007"/>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483914921.9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241684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612690810"/>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421066062.9999998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68079340.00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230200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462199461.9999998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882225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8686771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230748710"/>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101013211.0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706876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2860496"/>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68850984"/>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40346614"/>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751590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66933653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530600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251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33145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934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2753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7480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8707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114098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1004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7069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206831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90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331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532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327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108386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8663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894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82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51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2093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721979095.91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300045884.989999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61858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94131646.97000005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6919930.9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2756658.0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50423499.74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3098974.970000001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7037880.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30802392.9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6524393.62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3280041.9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20000001"/>
    <n v="15731372.7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3432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418900.9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46399.990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713000.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435260.9800000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96916847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2540050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7932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391514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10216122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661128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589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548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75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2276790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761860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10129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92526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770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95577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34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867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9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366056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34400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97440748.25000003"/>
    <n v="193654263.82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460750"/>
    <n v="25268441.5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84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70000005"/>
    <n v="24809263.78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1354081.209999999"/>
    <n v="11132989.08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9600183.6699999981"/>
    <n v="9599076.550000000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1592253.310000001"/>
    <n v="11130559.22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3125511.64"/>
    <n v="3089511.63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7409732.2999999952"/>
    <n v="7409732.20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720611.2599999998"/>
    <n v="4913957.19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345353.98"/>
    <n v="2345353.9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10697060.57"/>
    <n v="10686740.56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5044731.8599999994"/>
    <n v="5044731.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515434.41"/>
    <n v="1429141.2600000002"/>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770000"/>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77670.55"/>
    <n v="1386686.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3293642.92"/>
    <n v="12445044.660000002"/>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5990284.2200000007"/>
    <n v="5990284.219999997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47000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670000.0000000001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35000.00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499999.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575973577.0000002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45800000.0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4800000.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4339999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76583361.99999998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2500000.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53985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5928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449999.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7580000.000000001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5739999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75901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22933271.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9399999.999999998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811000.00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699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801000.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1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1198999.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900000.0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86979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497992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750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9810417204"/>
    <n v="8559592275.130001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92212702.860001"/>
    <n v="24298186729.72999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1491325205"/>
    <n v="47235064774.33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83633960"/>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3900000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756778500"/>
    <n v="64548577402.58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49836173431"/>
    <n v="30516685193.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58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8000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679740.74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3333339862.41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4091500000"/>
    <n v="3496719089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0598590.02000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5000000"/>
    <n v="15258343.01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2143413357"/>
    <n v="1998546214.7899995"/>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08467739.38"/>
    <n v="308467739.3800001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35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2090041671.89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4650000000"/>
    <n v="3295311302.2799997"/>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7000000"/>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220000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2000000"/>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40050000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40111775"/>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10074981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31800490.000000007"/>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71071986.67000002"/>
    <n v="471071986.67000002"/>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110000"/>
    <n v="386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197096758.97999999"/>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72248472.019999996"/>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068739801"/>
    <n v="939507712.7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2285776199.999999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7336180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51232000"/>
    <n v="2094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55935323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1"/>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91018896.700000003"/>
    <n v="91018896.700000003"/>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73219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70167496.52000001"/>
    <n v="17016749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5"/>
    <n v="1811740237.500000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46514883"/>
    <n v="217301549.77000001"/>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en blanco)"/>
    <s v="99 - MULTIPROVINCIAL"/>
    <n v="0"/>
    <n v="1676228.5"/>
    <n v="1676228.5"/>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75600000"/>
    <n v="7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73850000"/>
    <n v="173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94224903.49000001"/>
    <n v="194224903.49000001"/>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519550029.27999997"/>
    <n v="453261835.97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68000"/>
    <n v="3771326.1500000004"/>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8057632165"/>
    <n v="37963680578.05000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7203044168.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4129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3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10648250"/>
    <n v="839176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1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100000001"/>
    <n v="43480938.07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841544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5883570.999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926582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7"/>
    <n v="27796438.85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446453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9234978.960000000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40000002"/>
    <n v="25081991.06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61775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5212143.96000001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304192561.71000004"/>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40400000"/>
    <n v="39194452.180000007"/>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480415.80000000005"/>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1068334.640000001"/>
    <n v="29617964.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11714000"/>
    <n v="6209949.3699999992"/>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922946.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en blanco)"/>
    <s v="99 - MULTIPROVINCIAL"/>
    <n v="0"/>
    <n v="388000000"/>
    <n v="3880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24994774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334931337.36000001"/>
    <n v="33450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48883123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en blanco)"/>
    <s v="99 - MULTIPROVINCIAL"/>
    <n v="0"/>
    <n v="606000000"/>
    <n v="606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34488671.50999999"/>
    <n v="132664999.92999999"/>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1000000"/>
    <n v="459035026.43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69539719.42999995"/>
    <n v="201119774.25"/>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3059419.27"/>
    <n v="9952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94403707.86000001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108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8700000"/>
    <n v="7607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26061600"/>
    <n v="25897867.380000003"/>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48485677"/>
    <n v="47503861.430000007"/>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0717748"/>
    <n v="50717743.18999999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50169488"/>
    <n v="48577553.6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6028608"/>
    <n v="24345133.850000001"/>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3400000"/>
    <n v="15335540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18887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66529"/>
    <n v="13266519"/>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450000"/>
    <n v="4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8327085"/>
    <n v="3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400647514"/>
    <n v="400447513.97000003"/>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en blanco)"/>
    <s v="99 - MULTIPROVINCIAL"/>
    <n v="0"/>
    <n v="0"/>
    <n v="0"/>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3783531.90999999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11100000"/>
    <n v="9555247.89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11542523539.21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3283086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6258895"/>
    <n v="562588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22703020"/>
    <n v="74851509.95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33441777"/>
    <n v="333441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2756795.25"/>
    <n v="2541060.0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8118.81"/>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300000002"/>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077698"/>
    <n v="921504.7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0647822978.74"/>
    <n v="10642715874.4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74926670"/>
    <n v="365343329.60000014"/>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3613118072.0400009"/>
    <n v="3456440250.35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37191942.7999999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374568455.8199997"/>
    <n v="2259315144.0200005"/>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172499408"/>
    <n v="161478952.12"/>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0"/>
    <n v="476847"/>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554279136"/>
    <n v="552377064.87"/>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535313.7300000001"/>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25552418.96000001"/>
    <n v="116967256.16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155769903.6900001"/>
    <n v="2099689323.470000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8603607.799999997"/>
    <n v="18818922.150000002"/>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267546474.3299999"/>
    <n v="1241016858.92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459970269.62"/>
    <n v="459879242.87"/>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144938358"/>
    <n v="112959353.62"/>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8475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3203933.6799999997"/>
    <n v="200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8824035.240000002"/>
    <n v="18824035.24000000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35916136.6199999"/>
    <n v="2317040136.4400005"/>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41737891.34"/>
    <n v="140854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5186166"/>
    <n v="6088947.2400000002"/>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548905096.46000004"/>
    <n v="547885870.7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en blanco)"/>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260582708.5900002"/>
    <n v="9251358575.649993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en blanco)"/>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659698150.0000001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36194518.00999999"/>
    <n v="211516568.08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567637.4499998"/>
    <n v="4952945057.73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661498343.170001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268600145.8999996"/>
    <n v="6844633542.7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6172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513091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613453063.5700002"/>
    <n v="1251187987.79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662906595.400009"/>
    <n v="77008313105.00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67374361.299999"/>
    <n v="9817440791.559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12406224.440000001"/>
    <n v="12232710.9200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20 - FONDOS CON DESTINO ESPECÍFICO"/>
    <s v="(en blanco)"/>
    <s v="99 - MULTIPROVINCIAL"/>
    <n v="0"/>
    <n v="131235"/>
    <n v="130815.2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23733150.23"/>
    <n v="118503150.2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91637932.849999994"/>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7846408.9300001"/>
    <n v="1173418692.1799998"/>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0774835.39999998"/>
    <n v="900774835.40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63890446.310000002"/>
    <n v="63229402.28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4 - TRANSFERENCIAS CORRIENTES A EMPRESAS PÚBLICAS NO FINANCIERAS"/>
    <s v="N"/>
    <s v="00 - N/A"/>
    <s v="20 - FONDOS CON DESTINO ESPECÍFICO"/>
    <s v="(en blanco)"/>
    <s v="99 - MULTIPROVINCIAL"/>
    <n v="0"/>
    <n v="4225164.5999999996"/>
    <n v="4225164.5999999996"/>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25203.75"/>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en blanco)"/>
    <s v="99 - MULTIPROVINCIAL"/>
    <n v="0"/>
    <n v="3805500"/>
    <n v="38055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
    <n v="4511312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67271422"/>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en blanco)"/>
    <s v="25 - SANTIAGO"/>
    <n v="0"/>
    <n v="62822171"/>
    <n v="83130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706048484.9400003"/>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326979781.00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705387"/>
    <n v="208813581.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120000000"/>
    <n v="119314936.89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547315858"/>
    <n v="3484532552.739998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71544267.00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2103519670.4499998"/>
    <n v="2058847594.8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250002252.99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39838450.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43925000.0000000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5000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862300"/>
    <n v="860871.43"/>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30000"/>
    <n v="143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1 - SERVICIOS  GENERALES"/>
    <s v="1.1 - Administración general"/>
    <s v="1.1.98 - Investigación y desarrollo relacionado con la administración general"/>
    <s v="2.4 - TRANSFERENCIAS CORRIENTES"/>
    <s v="2.4.1 - TRANSFERENCIAS CORRIENTES AL SECTOR PRIVADO"/>
    <s v="N"/>
    <s v="00 - N/A"/>
    <s v="20 - FONDOS CON DESTINO ESPECÍFICO"/>
    <s v="(en blanco)"/>
    <s v="99 - MULTIPROVINCIAL"/>
    <n v="0"/>
    <n v="350000"/>
    <n v="35000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819943179.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2237046437.629999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9"/>
    <n v="612749581.33999991"/>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475000"/>
    <n v="4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2925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263396773.5200000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5272133"/>
  </r>
  <r>
    <s v="2025"/>
    <x v="0"/>
    <x v="0"/>
    <x v="0"/>
    <x v="4"/>
    <s v="2 - Poder Ejecutivo"/>
    <s v="0212 - MINISTERIO DE INDUSTRIA, COMERCIO Y MIPYMES (MICM)"/>
    <s v="0001 - MINISTERIO DE INDUSTRIA, COMERCIO y MIPYMES (MICM)"/>
    <s v="0 - N/A"/>
    <s v="0.0 - N/A"/>
    <s v="0.0.00 - N/A"/>
    <s v="2.4 - TRANSFERENCIAS CORRIENTES"/>
    <s v="2.4.3 - TRANSFERENCIAS CORRIENTES A GOBIERNOS GENERALES LOCALES"/>
    <s v="N"/>
    <s v="00 - N/A"/>
    <s v="20 - FONDOS CON DESTINO ESPECÍFICO"/>
    <s v="(en blanco)"/>
    <s v="99 - MULTIPROVINCIAL"/>
    <n v="0"/>
    <n v="1655678"/>
    <n v="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18781310.83000004"/>
    <n v="76012395.1599999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68528000"/>
    <n v="164885929.4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30000000"/>
    <n v="108733853.31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6034267"/>
    <n v="1557621667.639998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94"/>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988746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35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865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53200200"/>
    <n v="40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4160600"/>
    <n v="7198993.5200000005"/>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8200000"/>
    <n v="47895646.120000005"/>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90089050.019999981"/>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99433082"/>
    <n v="289545503"/>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1834546"/>
    <n v="142865263.89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571502402.29999995"/>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69657636"/>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227931099.07999992"/>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1000001"/>
    <n v="177908248.81999996"/>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66985449"/>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74458186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91901169.499999985"/>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50000000.00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667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591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18896"/>
    <n v="13918895.5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69226208"/>
    <n v="160304834.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1215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224033"/>
    <n v="354224032.90999997"/>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32896030"/>
    <n v="2962694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7367125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634320365"/>
    <n v="2428043346.610000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0265282"/>
    <n v="15416462197.31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en blanco)"/>
    <s v="99 - MULTIPROVINCIAL"/>
    <n v="0"/>
    <n v="17291037"/>
    <n v="0"/>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680318110.5400003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23488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1400000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80094062"/>
    <n v="74170964.810000002"/>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64150000"/>
    <n v="64105859.170000002"/>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54039167"/>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47912647.3899999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6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1014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9970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047496.359999999"/>
    <n v="14174832.15"/>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63377397.630000003"/>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21024000"/>
    <n v="20518424.90000000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8381885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4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58633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3357184762"/>
    <n v="82964457307.99002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20266850110.22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5093710"/>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501687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586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80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44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590000"/>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6289600"/>
    <n v="5854123.4199999999"/>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3400000.0000000005"/>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99984.00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582518341.67000008"/>
    <n v="579614339.52999997"/>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4701733.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341103913"/>
    <n v="31749075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180207465.94"/>
    <n v="173492059.09999999"/>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75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3123695.83"/>
    <n v="3123695.8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538262"/>
    <n v="43279854.639999993"/>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13322.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12309"/>
    <n v="5203.8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33326"/>
    <n v="43447.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5704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0663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3 - PAPEL, CARTÓN E IMPRESOS"/>
    <s v="S"/>
    <s v="00 - N/A"/>
    <s v="70 - DONACION EXTERNA"/>
    <s v="(en blanco)"/>
    <s v="99 - MULTIPROVINCIAL"/>
    <n v="0"/>
    <n v="90200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8943512.5"/>
    <n v="4056494"/>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103768502.86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2000002"/>
    <n v="379893616.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10213752.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18619578.38000003"/>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9000002"/>
    <n v="68142598.840000004"/>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2"/>
    <n v="231262867.57999992"/>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80000001"/>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40878975.829999998"/>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10620204.58"/>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18387117.43000001"/>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1411497.4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600000001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20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00000000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42189477.920000002"/>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15622535.309999999"/>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9644910.3499999996"/>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100000007"/>
    <n v="4223338.74"/>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8161207.660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24196574.210000001"/>
    <n v="14682364.46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99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12192708.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60623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70000001"/>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660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30170000"/>
    <n v="139446831.07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000000002"/>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799999997"/>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200000003"/>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16332.1599999999"/>
    <n v="829178.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75636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68020"/>
    <n v="791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2325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11541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066026.2600000007"/>
    <n v="4757554.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9"/>
    <n v="370557.25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4600987.710000001"/>
    <n v="25354499.35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50000004"/>
    <n v="30964089.26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6005221.4199999999"/>
    <n v="5086632.77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7792389.279999997"/>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602318"/>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
    <n v="300952.7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16664356.549999997"/>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6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12729993.739999998"/>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12997995.55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16579267.1300000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2206873.540000001"/>
    <n v="5604790.5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15077287.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9897072.30999999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7395626.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21928824.8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21870500.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10947712.14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10024940.80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18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1031797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12356982.2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2409824"/>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7 - RECONSTRUCCIÓN  CANCHA CLUB DEPORTIVO Y CULTURAL ANACAONA, D.M. CENOVI, MUNICIPIO SAN FRANCISCO DE MACORIS."/>
    <s v="10 - FONDO GENERAL"/>
    <n v="17068"/>
    <s v="06 - DUARTE"/>
    <n v="0"/>
    <n v="5258262.0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6 - REMODELACIÓN AREA DE ENTRENAMIENTO  COMPLEJO DEPORTIVO DE LA VEGA"/>
    <s v="10 - FONDO GENERAL"/>
    <n v="17060"/>
    <s v="13 - LA VEGA"/>
    <n v="0"/>
    <n v="5012771.4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n v="17055"/>
    <s v="17 - PERAVIA"/>
    <n v="0"/>
    <n v="547301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n v="17056"/>
    <s v="25 - SANTIAGO"/>
    <n v="0"/>
    <n v="6086742.3700000001"/>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634788259.75999999"/>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13719750.689999999"/>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50510282.230000004"/>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525631.64"/>
    <n v="525631.64"/>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8091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24320483.32"/>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511297.999999999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133140000"/>
    <n v="133139758.06"/>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36610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9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461240.79999999993"/>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22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267500000"/>
    <n v="154366829.0100000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4187180.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750000"/>
    <n v="715432.46"/>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500000"/>
    <n v="197376.24"/>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1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120000"/>
    <n v="67910.049999999988"/>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250000"/>
    <n v="160688.51999999999"/>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1043735.0800000001"/>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58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150000"/>
    <n v="788382.53"/>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10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31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1780000"/>
    <n v="159540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49320000"/>
    <n v="3310329.47"/>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488715.45000000007"/>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599671134"/>
    <n v="588929458.50999999"/>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274824341"/>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3 - MATERIALES Y SUMINISTROS"/>
    <s v="2.3.9 - PRODUCTOS Y ÚTILES VARIOS"/>
    <s v="S"/>
    <s v="01 - RECONSTRUCCIÓN DE 44 KM DE CAMINOS PRODUCTIVOS EN LA PROVINCIA PUERTO PLATA"/>
    <s v="10 - FONDO GENERAL"/>
    <n v="14129"/>
    <s v="18 - PUERTO PLATA"/>
    <n v="0"/>
    <n v="1820000"/>
    <n v="18200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2155247.24"/>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6000"/>
    <n v="5575.5"/>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1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61748.8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365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5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28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725577"/>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3634583.34"/>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51292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618184.5099999998"/>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349719.5"/>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899999998"/>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4000000"/>
    <n v="51903283.54999999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n v="16938"/>
    <s v="18 - PUERTO PLATA"/>
    <n v="0"/>
    <n v="54567902.619999997"/>
    <n v="54567902.61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4000001"/>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38452106"/>
    <n v="316317421.66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476491"/>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229852.02000001"/>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11504"/>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42427"/>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46365"/>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04286.5"/>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562452"/>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04086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280993"/>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19943"/>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00189"/>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14801"/>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07690"/>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56992"/>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1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53742"/>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10578180.38999999"/>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180164"/>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17853"/>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38820"/>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794251"/>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369501999.07999998"/>
    <n v="369501961.01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667087.609999999"/>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268520"/>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579709"/>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60306"/>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21696.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189738650.78999999"/>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30872"/>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24465"/>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56595309"/>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585409"/>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838908.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56533.16"/>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466061"/>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486728"/>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5980211"/>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3388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49188"/>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03670"/>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482936"/>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400367.25999999"/>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083188"/>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489772"/>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18377.989999995"/>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2979244"/>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58410"/>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30832"/>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323694037.72"/>
    <n v="735968054.36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49141547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554319881"/>
    <n v="1551683787.43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170894705"/>
    <n v="17017497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2000000"/>
    <n v="71374511.5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226080593.69"/>
    <n v="226080593.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24745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75309270.08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2422.15999997"/>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3537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426504.8499999996"/>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2301029631"/>
    <n v="2301029630.6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736148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9792586"/>
    <n v="9792585.4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1224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53908892"/>
    <n v="53908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422008968.3400002"/>
    <n v="1912820345.41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97515464.710000008"/>
    <n v="97515381.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5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5"/>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8518434.03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30207432"/>
    <n v="130207431.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49359447"/>
    <n v="46916373.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8"/>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4555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05639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37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2715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4949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37033623.840000004"/>
    <n v="37033623.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88626062"/>
    <n v="88542497.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522282476.42000002"/>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0"/>
    <n v="39152152"/>
    <n v="39152151.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41118028.600000001"/>
    <n v="41118010.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436908593.63"/>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6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449369697.98999995"/>
    <n v="438134509.8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1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94785315.400000006"/>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91114442.86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53269664.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55708520.829999998"/>
    <n v="55708157.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1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25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60 - CREDITO EXTERNO"/>
    <n v="15317"/>
    <s v="25 - SANTIAGO"/>
    <n v="0"/>
    <n v="162315168"/>
    <n v="158564261.27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121820615"/>
    <n v="121820330.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7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80733555.50999999"/>
    <n v="80733555.5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258712926"/>
    <n v="258712925.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313652107.83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n v="15324"/>
    <s v="30 - HATO MAYOR"/>
    <n v="0"/>
    <n v="24090518"/>
    <n v="24089850.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4842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63418370"/>
    <n v="263418369.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77867857.24000001"/>
    <n v="277097035.8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80244750.61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129498917"/>
    <n v="129497052.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58561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3005037"/>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214836146"/>
    <n v="214635026.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528081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177684051"/>
    <n v="177683086.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86035256"/>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1436661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45824262.230000004"/>
    <n v="4528378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5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685569748.60000002"/>
    <n v="685569645.17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62698397.719999999"/>
    <n v="626491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0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88372883"/>
    <n v="88372882.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34750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1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1"/>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3"/>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185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2551186242.9099998"/>
    <n v="2551186242.9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92005483"/>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14120676.2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16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36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2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1051088566.95"/>
    <n v="1051088566.82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380849000"/>
    <n v="338559320.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PUENTE PEATONAL Y MOTORIZADO EN LA AUTOPISTA JUAN PABLO DUARTE, MUNICIPIO VILLA ALTAGRACIA, PROVINCIA SAN CRISTÓBAL."/>
    <s v="10 - FONDO GENERAL"/>
    <n v="16988"/>
    <s v="21 - SAN CRISTOBAL"/>
    <n v="0"/>
    <n v="44337255.560000002"/>
    <n v="44337255.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n v="17006"/>
    <s v="19 - HERMANAS MIRABAL"/>
    <n v="0"/>
    <n v="53348117.219999999"/>
    <n v="29049458.9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CARRETERA VILLA TAPIA CRUCE DEL HOSPITAL-PALMAR SALCEDO, MUNICIPIO VILLA TAPIA PROVINCIA HERMANAS MIRABAL"/>
    <s v="10 - FONDO GENERAL"/>
    <n v="17065"/>
    <s v="19 - HERMANAS MIRABAL"/>
    <n v="0"/>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253481492"/>
    <n v="136415340.65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64372926"/>
    <n v="164372925.11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55296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6"/>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69657369"/>
    <n v="69657368.53999999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830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8951385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8165421.8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228914714"/>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8000"/>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47105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1969103.3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7"/>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58027590.590000004"/>
    <n v="57527590.59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3"/>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0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9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7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115940000"/>
    <n v="115939728.1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2497566"/>
    <n v="42497326.2000000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9503211"/>
    <n v="9485519.7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0517000"/>
    <n v="20516498.37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1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4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14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3652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24887136"/>
    <n v="24887135.62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7202259"/>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6165297"/>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60206795.979999997"/>
    <n v="59807716.97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8882973.0500000007"/>
    <n v="888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3584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24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17343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10000000"/>
    <n v="9991547.1699999999"/>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25488395"/>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5000000"/>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65906095.82"/>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9397439.800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76146691.95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205754356.2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3000000"/>
    <n v="47482761.24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82832871.9899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29094971.8900001"/>
    <n v="893324496.75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82908843.4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88307242.450000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34362987.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1999999974"/>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93194164.75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451715822.1999999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66246.24000000000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n v="17069"/>
    <s v="11 - LA ALTAGRACIA"/>
    <n v="0"/>
    <n v="347507.3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37639213.42000001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8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
    <n v="48843225.35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87"/>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3919627.9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n v="4063432.729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5049856.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n v="17069"/>
    <s v="11 - LA ALTAGRACIA"/>
    <n v="0"/>
    <n v="15452492.66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64357.4400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5999997"/>
    <n v="66521814.2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7"/>
    <n v="29591167.60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104030282.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5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61940734.60999999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33116416.08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699999988"/>
    <n v="40180212.30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10785238.9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6296747.719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21309581.95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5050483.87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71095197.95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44761.5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38182847.37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122095647.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19863164.35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09999999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1492799.14"/>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33380742.419999998"/>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3245409.2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4087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374471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0564752.28999996"/>
    <n v="347967757.71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22942105.27"/>
    <n v="20526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0000008"/>
    <n v="26459649.37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93"/>
    <n v="8129197.399999993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940459.4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399999995"/>
    <n v="97737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69999988"/>
    <n v="32302356.46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7"/>
    <n v="7920688.02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600000005"/>
    <n v="386609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2357943.910000011"/>
    <n v="30414422.90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77"/>
    <n v="13335323.11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5248733.23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93"/>
    <n v="1457712.45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148644.819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00000005"/>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7000002"/>
    <n v="389665678.34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
    <n v="6599786.14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2958571.929999992"/>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40810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334739.0799999999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5600"/>
    <n v="488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7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504482.66"/>
    <n v="21882180.02000000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90528.390000001"/>
    <n v="351208.5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709421.95"/>
    <n v="310303.78000000003"/>
  </r>
  <r>
    <s v="2025"/>
    <x v="0"/>
    <x v="0"/>
    <x v="1"/>
    <x v="6"/>
    <s v="2 - Poder Ejecutivo"/>
    <s v="0220 - MINISTERIO DE ECONOMÍA, PLANIFICACIÓN Y DESARROLLO"/>
    <s v="0001 - MINISTERIO DE ECONOMIA, PLANIFICACION Y DESARROLLO"/>
    <s v="3 - PROTECCIÓN DEL MEDIO AMBIENTE"/>
    <s v="3.3 - Cambio Climático"/>
    <s v="3.3.05 - Reducción del riesgo de desastres climáticos"/>
    <s v="2.2 - CONTRATACIÓN DE SERVICIOS"/>
    <s v="2.2.8 - OTROS SERVICIOS NO INCLUIDOS EN CONCEPTOS ANTERIORES"/>
    <s v="S"/>
    <s v="00 - N/A"/>
    <s v="60 - CREDITO EXTERNO"/>
    <s v="(en blanco)"/>
    <s v="99 - MULTIPROVINCIAL"/>
    <n v="0"/>
    <n v="9261769.6900000013"/>
    <n v="6462526.0300000003"/>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0222785.98"/>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878732"/>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355938"/>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191733.6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263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618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18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283584.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92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6784417.05999999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9000002"/>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305012"/>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104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0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7922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21051816.20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83083295"/>
    <n v="94348595.5099999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70064.649999999994"/>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3965032"/>
    <n v="32469760.400000002"/>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969985.549999999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1 - ALIMENTOS Y PRODUCTOS AGROFORESTALES"/>
    <s v="S"/>
    <s v="01 - MEJORAMIENTO DEL SISTEMA DE DISTRIBUCION ELECTRICA A NIVEL NACIONAL"/>
    <s v="60 - CREDITO EXTERNO"/>
    <n v="13434"/>
    <s v="99 - MULTIPROVINCIAL"/>
    <n v="0"/>
    <n v="3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7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2999995"/>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35285000.280000001"/>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19128669"/>
    <n v="86669882.16999998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5478000"/>
    <n v="15007666.6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126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622920"/>
    <n v="2229851.900000000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87841.4699999999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5948507.69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74824110"/>
    <n v="138762900.06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14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4105778"/>
    <n v="1082574.5699999998"/>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90042293"/>
    <n v="59004229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60 - CREDITO EXTERNO"/>
    <n v="16142"/>
    <s v="01 - DISTRITO NACIONAL"/>
    <n v="0"/>
    <n v="390000000"/>
    <n v="3900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39331254"/>
    <n v="36202861.27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300000"/>
    <n v="3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2255341"/>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614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50008.60000000003"/>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42648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4200000"/>
    <n v="218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6466181.959999999"/>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26938543.6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8763975.12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799999998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6788900.52999997"/>
    <n v="89954021.43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1921455.5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78096063.63999999"/>
    <n v="208781185.810000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3524007.060000002"/>
    <n v="22349070.8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42090935.780000001"/>
    <n v="36543143.09999999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1653917.3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60.28"/>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50 - CRÉDITO INTERNO"/>
    <n v="13302"/>
    <s v="01 - DISTRITO NACIONAL"/>
    <n v="0"/>
    <n v="15699600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2285683.9"/>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25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358533.1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50 - CRÉDITO INTERNO"/>
    <n v="16788"/>
    <s v="32 - SANTO DOMINGO"/>
    <n v="0"/>
    <n v="15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5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3999999"/>
    <n v="201197864.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888847623"/>
    <n v="888847622.8299999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9"/>
    <n v="535273586.1100001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13528188.270000011"/>
    <n v="528188.24"/>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en blanco)"/>
    <s v="99 - MULTIPROVINCIAL"/>
    <n v="0"/>
    <n v="0"/>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30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25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5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201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7700000"/>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3661014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29552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8100000"/>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10000000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9250000"/>
    <n v="5292683.039999999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24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335429.469999995"/>
    <n v="15596163.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29686"/>
    <n v="243667.2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599000"/>
    <n v="1196356.0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10011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7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000000004"/>
    <n v="4087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508612"/>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687716.04"/>
    <n v="311425.59999999998"/>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3236"/>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2841298.510000002"/>
    <n v="10222884.86999999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44647.21"/>
    <n v="911867.73"/>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484231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268265"/>
    <n v="3797207.59"/>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737990"/>
    <n v="7258808.9200000009"/>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4645658"/>
    <n v="3614945.300000000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89875"/>
    <n v="57486.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907265"/>
    <n v="5930587.8999999994"/>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192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963868.44"/>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1136983.32"/>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1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538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5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405530.7200000002"/>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213471.44"/>
    <n v="2088697.7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2.00000000001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1484889.83"/>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11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2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44405589.459999993"/>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30350396.149999999"/>
    <n v="5628082.299999998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532175.9299999997"/>
    <n v="1506319.8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815476.56"/>
    <n v="7740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387194067.5"/>
    <n v="51553236.87000000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12807237.869999997"/>
    <n v="3924934.1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60700.17"/>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5453578.0099999998"/>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57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605532599.2200000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000000004"/>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561238.189999998"/>
    <n v="20768248.6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654518.2999999989"/>
    <n v="5504566.66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2025502.97"/>
    <n v="99671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167271"/>
    <n v="72876.800000000003"/>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50862400"/>
    <n v="44487182.150000006"/>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80000"/>
    <n v="6347478.070000000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925000"/>
    <n v="16563204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594786699.2599999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4827294.45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3560000"/>
    <n v="812101.88"/>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19076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4516734"/>
    <n v="54983440.760000005"/>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143970.20000000001"/>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6099"/>
    <n v="63347"/>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39630.89"/>
    <n v="223594.33"/>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81910"/>
    <n v="48167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6813301.7700000005"/>
    <n v="1954606.9"/>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9725779.579999998"/>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6916632.3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1050000"/>
    <n v="493716.59"/>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7633945"/>
    <n v="23461639.18999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1848563.01"/>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83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4980957.1899999995"/>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14806205.2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3548504.6"/>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7000"/>
    <n v="276299.98"/>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769336.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71650.37999999989"/>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1907730.2100000002"/>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181545.72"/>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49177.6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3571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1385792.33000004"/>
    <n v="128467339.76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1999999"/>
    <n v="76036455.93999996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252.6700000009"/>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15005409.04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51057264.559999995"/>
    <n v="50799755.30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66"/>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867632.72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4928603.6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1098827.879999999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00000000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1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7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8999999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8247221.490000000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3664757.01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1866487.1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19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28284.619999999995"/>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600000003"/>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7242870.7299999995"/>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7807934.5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20084036.43"/>
    <n v="17201502.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2532001"/>
    <n v="2420711.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797830.01"/>
    <n v="379683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6817998"/>
    <n v="25761130.48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8967700"/>
    <n v="4106409.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8045626.569999993"/>
    <n v="40900754.27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14669814.17000000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71736.17"/>
    <n v="865736.13"/>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25147637.28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10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85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6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4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64491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14131999.99"/>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3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67078.359999999"/>
    <n v="14135027.67"/>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2547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866172"/>
    <n v="15646882.43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000000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7687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69350"/>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63937000"/>
    <n v="4284149.13"/>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en blanco)"/>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6566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25887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22158300"/>
    <n v="465939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21208"/>
    <n v="1628950.1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en blanco)"/>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261327"/>
    <n v="1297077.4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190635"/>
    <n v="106559.99"/>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73601"/>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69662"/>
    <n v="807659.59"/>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703580.96"/>
    <n v="612369.73"/>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511055.04000000004"/>
    <n v="370467.78"/>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49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21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111176.81"/>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766452.739999999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531535.800000000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5254857.5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60343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1288268.3899999999"/>
    <n v="764558.53"/>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4999520"/>
    <n v="679852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5857.16"/>
    <n v="45857.16"/>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59662.74"/>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2218074.9299999997"/>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857329.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7310553.3600000003"/>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3722927.620000001"/>
    <n v="1991949.1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769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87206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53436"/>
    <n v="17888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49999999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
    <n v="10235744.61999999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05008994"/>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054248.859999999"/>
    <n v="13863492.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3077706.27"/>
    <n v="113073319.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9601991.1899999995"/>
    <n v="8601964.550000000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1456621"/>
    <n v="4755457.5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14377"/>
    <n v="33198778.6100000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532289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18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20000"/>
    <n v="115411.9999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31946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5522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5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423138"/>
    <n v="11433321.4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5842253.9000000004"/>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73983502.95999999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813823.2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469192.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480329.12000000011"/>
    <n v="68737.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62804380.039999999"/>
    <n v="49415137.15999999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23473703"/>
    <n v="3764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623381"/>
    <n v="47194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824391675.52999997"/>
    <n v="82360486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559638078.20000005"/>
    <n v="1828295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30289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23860347.610000003"/>
    <n v="15813742.03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1792675409.3"/>
    <n v="175425919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154817696.82999998"/>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53422791.35000002"/>
    <n v="1653564.3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79641.99"/>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211621.97"/>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89999998361"/>
    <n v="32423.3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707131"/>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0919533.689999998"/>
    <n v="9417283.0099999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0000488.510000002"/>
    <n v="7166742.929999997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266675.060000002"/>
    <n v="13886073.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102573.6999999993"/>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36003657.78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7815441.529999971"/>
    <n v="11895595.18"/>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5082295.970000001"/>
    <n v="7451655.5699999994"/>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376543"/>
    <n v="716291.06"/>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2625227.030000000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00000002"/>
    <n v="1141357.190000000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894135"/>
    <n v="1790905.500000000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276465"/>
    <n v="272715.34999999998"/>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44400"/>
    <n v="28259.35"/>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24486108.91"/>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4688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21919763.869999997"/>
    <n v="12033404.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2294610.059999999"/>
    <n v="6993068.999999999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509210.24"/>
    <n v="351090.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860649.6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87305100.539999992"/>
    <n v="11451010.9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3715261"/>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92121.17"/>
    <n v="407979.70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000000003"/>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165000"/>
    <n v="160128.35999999999"/>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39999999991"/>
    <n v="766680.389999999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6"/>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1999999996"/>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59999999998"/>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75307.05"/>
    <n v="74919.97"/>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0"/>
    <n v="10305"/>
    <n v="1030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0"/>
    <n v="30168.799999999999"/>
    <n v="30168"/>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5958366.1299999999"/>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20764908.009999998"/>
    <n v="17979239.25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80597"/>
    <n v="1780579.88"/>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8012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41997409.279999994"/>
    <n v="26638439.00000000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55312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7398121.8800000008"/>
    <n v="3632547.4"/>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2630716.6"/>
    <n v="318859.60000000003"/>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20 - FONDOS CON DESTINO ESPECÍFICO"/>
    <s v="(en blanco)"/>
    <s v="99 - MULTIPROVINCIAL"/>
    <n v="0"/>
    <n v="777137.21"/>
    <n v="0"/>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340877.21"/>
    <n v="6275643.5099999998"/>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1666400.01"/>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7535015.730000004"/>
    <n v="14720845.65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435119.10000000003"/>
    <n v="435119.1"/>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3583629.63"/>
    <n v="0"/>
  </r>
  <r>
    <s v="2025"/>
    <x v="0"/>
    <x v="0"/>
    <x v="1"/>
    <x v="7"/>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26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6631301.4099999992"/>
    <n v="767414.29999999981"/>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1048373.92"/>
    <n v="123640.4"/>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4 - VEHÍCULOS Y EQUIPO DE TRANSPORTE, TRACCIÓN Y ELEVACIÓN"/>
    <s v="N"/>
    <s v="00 - N/A"/>
    <s v="10 - FONDO GENERAL"/>
    <s v="(en blanco)"/>
    <s v="99 - MULTIPROVINCIAL"/>
    <n v="0"/>
    <n v="1097656.3"/>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122489"/>
    <n v="39648"/>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en blanco)"/>
    <s v="99 - MULTIPROVINCIAL"/>
    <n v="0"/>
    <n v="435720.37"/>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35790369.350000001"/>
    <n v="33697577.38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4553799.9399999995"/>
    <n v="3976625.8899999997"/>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545566.4"/>
    <n v="2014354.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82899.32000000007"/>
    <n v="71208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2457100.480000019"/>
    <n v="80656414.599999994"/>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23116999.810000002"/>
    <n v="21589327.80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829933.7400000002"/>
    <n v="6745658.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775770"/>
    <n v="476880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943489.86"/>
    <n v="185024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9"/>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103779768.71000001"/>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22768730.260000002"/>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4790627.3"/>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7476374.700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4874166.6499999994"/>
    <n v="4486865.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995299.0299999998"/>
    <n v="1988784.52"/>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2819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6195104.699999999"/>
    <n v="12925020.4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9430420"/>
    <n v="992769.99"/>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67758629.649999991"/>
    <n v="51455134.10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45893192"/>
    <n v="25417996.75999999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1264322"/>
    <n v="201819.58000000002"/>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8812190"/>
    <n v="255575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2065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918799"/>
    <n v="525063.41999999993"/>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60000001"/>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242512986"/>
    <n v="185194464.38"/>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5"/>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4992296"/>
    <n v="21202597.370000005"/>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317085"/>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59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565994310"/>
    <n v="146593011.4899999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6476222"/>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1285998"/>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27638134"/>
    <n v="88139107.709999993"/>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41425420.18999994"/>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29482472"/>
    <n v="105482470.54000001"/>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27051484"/>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18317821"/>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85715314"/>
    <n v="83949839.949999988"/>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24936931"/>
    <n v="14564170.449999999"/>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62109708"/>
    <n v="40629848.51000000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24730811.289999999"/>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73596.1"/>
    <n v="2196390.88"/>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90521"/>
    <n v="190520.99"/>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946972"/>
    <n v="681182.6399999999"/>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40033"/>
    <n v="650601.2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0"/>
    <n v="252995"/>
    <n v="24225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288229.379999999"/>
    <n v="14224504.909999998"/>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65502.92000000004"/>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185164.40000000037"/>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38643"/>
    <n v="2831410.99"/>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737146"/>
    <n v="737146"/>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459138"/>
    <n v="30656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637384"/>
    <n v="1412760.9"/>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328819"/>
    <n v="2251079.16"/>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24462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5056246"/>
    <n v="6890881.150000000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1277519"/>
    <n v="9751037.029999999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2183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330707"/>
    <n v="1803440.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5571"/>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37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20725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197457.22"/>
    <n v="186238.22000000003"/>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28824"/>
    <n v="357676.8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430000"/>
    <n v="311982.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872268.86"/>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475020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3284727.87"/>
    <n v="2811627.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413867.4799999995"/>
    <n v="4092307.46"/>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74447.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240108.3999999994"/>
    <n v="2070942.4"/>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323922.18"/>
    <n v="3079580.0800000005"/>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906853.7600000002"/>
    <n v="2878649.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909285.62"/>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783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00000001"/>
    <n v="1009869.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20073177.060000002"/>
    <n v="20073175.1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532794"/>
    <n v="532789.1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37068"/>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474937"/>
    <n v="390768.3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80563.5999999996"/>
    <n v="2380563.52"/>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000000041"/>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248963"/>
    <n v="8248961.3700000001"/>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416153"/>
    <n v="416148.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130275"/>
    <n v="129433.02"/>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148910"/>
    <n v="147098.79999999999"/>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508420"/>
    <n v="211925.94000000003"/>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en blanco)"/>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62150"/>
    <n v="462149.3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87197.41"/>
    <n v="3087197.41"/>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004255.51"/>
    <n v="1004255.51"/>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328606.96"/>
    <n v="4328593.2200000007"/>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999725"/>
    <n v="2966210.759999999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466642"/>
    <n v="34884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2322910"/>
    <n v="2321450.6800000006"/>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691701.6399999997"/>
    <n v="2674800.83"/>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5.520000000019"/>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40677230.549999997"/>
    <n v="28056322.70000000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7152803"/>
    <n v="6256625.16000000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33120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11464930.66"/>
    <n v="8863771.16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21022813.920000002"/>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0031620.580000006"/>
    <n v="13423417.31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183795.7999999998"/>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965530"/>
    <n v="1855144.98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9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775089"/>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3650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3437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722386"/>
    <n v="689002"/>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62017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3775412"/>
    <n v="2319481.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2331000"/>
    <n v="12274552.57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019954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464075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4020908"/>
    <n v="22851972.14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22377975"/>
    <n v="4751430.52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6 - EQUIPOS DE DEFENSA Y SEGURIDAD"/>
    <s v="N"/>
    <s v="00 - N/A"/>
    <s v="10 - FONDO GENERAL"/>
    <s v="(en blanco)"/>
    <s v="99 - MULTIPROVINCIAL"/>
    <n v="0"/>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en blanco)"/>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8295462.1600000001"/>
    <n v="7523599.6900000004"/>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528883.4400000004"/>
    <n v="6112992.439999999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399999992"/>
    <n v="675165.14"/>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4466493.970000000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5429860.300000001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39735.32"/>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21095478.64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34566595"/>
    <n v="1644381.57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367231.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391146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9068580.62999999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2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4800000"/>
    <n v="87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1010825.2600000001"/>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478639.2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742405.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88000000"/>
    <n v="54885325.32000000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232558.84000000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65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84344"/>
    <n v="2893936.07"/>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474500"/>
    <n v="473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971.83"/>
    <n v="1709989.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318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602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295608353.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83696673.03999999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052017.9300000006"/>
    <n v="2398854.48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19519.6600000001"/>
    <n v="817782.67999999993"/>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654027.7500000009"/>
    <n v="5540166.890000000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32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497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237147.5"/>
    <n v="1248900.6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17370"/>
    <n v="417369.5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253940"/>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033000"/>
    <n v="863207.9699999998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352188.2400000002"/>
    <n v="1351810.279999999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51608.8"/>
    <n v="217766.9000000000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2605319.0799999982"/>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74045715.78"/>
    <n v="170625195.9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87849497.75"/>
    <n v="82843838.75"/>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20 - FONDOS CON DESTINO ESPECÍFICO"/>
    <s v="(en blanco)"/>
    <s v="99 - MULTIPROVINCIAL"/>
    <n v="0"/>
    <n v="15000000"/>
    <n v="4243398"/>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268275791.0999999"/>
    <n v="236448100.53000003"/>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20 - FONDOS CON DESTINO ESPECÍFICO"/>
    <s v="(en blanco)"/>
    <s v="99 - MULTIPROVINCIAL"/>
    <n v="0"/>
    <n v="37305000"/>
    <n v="0"/>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2069599.5"/>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10853851"/>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15889041.14999992"/>
    <n v="292323470.3299999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95029802.310000002"/>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31554118.23"/>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819.389999999897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16155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19500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8958597"/>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75165"/>
    <n v="0"/>
  </r>
  <r>
    <s v="2025"/>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283671"/>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518596"/>
    <n v="0"/>
  </r>
  <r>
    <s v="2025"/>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4000"/>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2273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2601080.640000001"/>
    <n v="5066642.99"/>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55739762"/>
    <n v="27090075.43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712632"/>
    <n v="123918.88"/>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300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5265"/>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1588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4973498.730000000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2621786153.8699999"/>
    <n v="71633099.17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28522625"/>
    <n v="1307683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905203"/>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902857278.97000003"/>
    <n v="889531912.8999998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89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38858374.71000001"/>
    <n v="115699653.55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9592037"/>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8896130.1500000209"/>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1310650"/>
    <n v="1084699.99"/>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469089.93999995291"/>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5.0000006565824151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2.999999956227839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1099999959114939"/>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1.9999999552965164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0768519.900000006"/>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6.5565109175214076E-9"/>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75722888.829999983"/>
    <n v="69625116.11999999"/>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1692764.210000001"/>
    <n v="28286696.70000000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44190585.359999999"/>
    <n v="39189834.549999997"/>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477212291.09000003"/>
    <n v="427688351.2699998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7213332.5300000003"/>
    <n v="2733872.869999999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56876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242434.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683594.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31420"/>
    <n v="206047.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9925901"/>
    <n v="5826968.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856000"/>
    <n v="179676.110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92000"/>
    <n v="64510.68000000000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99285.199999999721"/>
    <n v="99285.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14290448.309999999"/>
    <n v="4526779.269999999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1592000"/>
    <n v="3068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9664.2000000000116"/>
    <n v="9664.200000000000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062500"/>
    <n v="53058549.96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331617.31999999983"/>
    <n v="293617.31999999995"/>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393402"/>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8000000"/>
    <n v="37800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55362803.18"/>
    <n v="53458143.620000012"/>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4622652.87"/>
    <n v="4240677.05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8"/>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3265294.41"/>
    <n v="13265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11857006.469999999"/>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1600225.0699999998"/>
    <n v="1400064.4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1.0000000002037268E-2"/>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19108195.400000006"/>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3205839.530000000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80000001"/>
    <n v="8437864.949999999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2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6000043.5"/>
    <n v="14991861.93999999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298100"/>
    <n v="215798.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2329748.34"/>
    <n v="1944371.349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2794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6049337.649999999"/>
    <n v="15663072.63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92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59873683.789999999"/>
    <n v="49465464.160000004"/>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3578193"/>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0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5884466"/>
    <n v="4681609.3900000006"/>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00.0500000000465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6089182"/>
    <n v="6054567.660000000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739"/>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3629300.2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2823765"/>
    <n v="2127131.3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4554914"/>
    <n v="4510560.5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97"/>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0"/>
    <n v="2507181"/>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3397540"/>
    <n v="2717951.639999999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3604754"/>
    <n v="967827.9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2183347"/>
    <n v="2180688.8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5307068"/>
    <n v="3357769.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5281665"/>
    <n v="2342331.3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31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4311735"/>
    <n v="2472108.42"/>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3705000"/>
    <n v="2956398.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506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1199840.49"/>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2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9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238685"/>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11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4062057.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4503826"/>
    <n v="3602981.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4256672"/>
    <n v="3405256.91"/>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2798207.0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11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0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6395880"/>
    <n v="5116623.2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2865520"/>
    <n v="2863517.5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5420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38494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99.99999999998544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3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6"/>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3634334"/>
    <n v="3581740.28"/>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7084230"/>
    <n v="2338659.5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3164644"/>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57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2217908"/>
    <n v="1118434.649999999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41196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1124634"/>
    <n v="77392.1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4114581.5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5467889"/>
    <n v="11069278.9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4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1437844"/>
    <n v="690674.89"/>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3074540"/>
    <n v="1874534.8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3574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2709874"/>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0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2215575"/>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3208068"/>
    <n v="3190225.7199999997"/>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1483357"/>
    <n v="1016204.8400000001"/>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128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3766943"/>
    <n v="2181473.7599999998"/>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1478006"/>
    <n v="1477977.62"/>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789066"/>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2"/>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4414053.9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8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650000000372529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380797.78"/>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63999999966472387"/>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4325223"/>
    <n v="2621916.5"/>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3814352"/>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2168650"/>
    <n v="1734840.0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700000000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10031772"/>
    <n v="9649686.589999999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19483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5127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6078487"/>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17345"/>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3018755"/>
    <n v="3011965.4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9442145"/>
    <n v="9274302.0600000005"/>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415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2178275"/>
    <n v="2174845.79"/>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2158275"/>
    <n v="2152142.58"/>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6842402"/>
    <n v="6826655.2699999996"/>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5163747"/>
    <n v="4130917.56"/>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5114591"/>
    <n v="4091739.55"/>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0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264679"/>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3910817"/>
    <n v="3128573.2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4763185"/>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6333497"/>
    <n v="3486712.6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734006.73"/>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5078223"/>
    <n v="4062497.85"/>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5267490.49"/>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908"/>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2100"/>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625"/>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2165816"/>
    <n v="2161095.87"/>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20099"/>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2166016"/>
    <n v="2161095.87"/>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184041.799999999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6796334"/>
    <n v="4099039.7"/>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2774713"/>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6"/>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945764.7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3452914.66"/>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5020009"/>
    <n v="4015927.02"/>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4972048"/>
    <n v="3977557.78"/>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3109108.650000000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5212540"/>
    <n v="5137471.42"/>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4980208"/>
    <n v="3984086.13"/>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5520892"/>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6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4033639"/>
    <n v="3977569.12"/>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79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1"/>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751013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39333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099999997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7323967"/>
    <n v="7323966.79"/>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2310804.69"/>
    <n v="2161509.2000000002"/>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3933277"/>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6142402"/>
    <n v="5373351.71"/>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8792713.83999999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47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57333"/>
    <n v="4546480.1899999995"/>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2404801"/>
    <n v="2404713.950000000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3314053.23"/>
    <n v="3199957.1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3314053.23"/>
    <n v="3199955.93"/>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4372024"/>
    <n v="4320175.92"/>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405223"/>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0999999992"/>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6400000005960464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599999996"/>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2965827.4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5467133.6899999995"/>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4500459.56000000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6115906.479999999"/>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8472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68844"/>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2381537"/>
    <n v="1905149.38"/>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68844"/>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899999996647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2628263"/>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68844"/>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430872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5957763"/>
    <n v="4766130.04"/>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6884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762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1629132"/>
    <n v="9118786.5700000003"/>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6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5783031"/>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20915653"/>
    <n v="11192331.449999999"/>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6516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3195206"/>
    <n v="2727287.3899999997"/>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0979406"/>
    <n v="28760224.059999999"/>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583068"/>
    <n v="5175960.26999999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6228868"/>
    <n v="5175960.2700000005"/>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91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59999999998"/>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21858244"/>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116916.3199999998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5727014"/>
    <n v="4574917.2300000004"/>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82400059.700000003"/>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5266495"/>
    <n v="5208757.57"/>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3640068"/>
    <n v="3638985.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607347.38999999966"/>
    <n v="560423.4200000000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5579197"/>
    <n v="5531196.2200000007"/>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3849031"/>
    <n v="3817787.58"/>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7496599"/>
    <n v="7456610.2500000009"/>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86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6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155056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5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1571741"/>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44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3148941.62"/>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573002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2181201"/>
    <n v="2179279.67"/>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777"/>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907"/>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777"/>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9641532"/>
    <n v="4876440.66"/>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166.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661079.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354.79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740276.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3907991.9299999997"/>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2128331.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5613212.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825172.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8732103.0600000005"/>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5707524.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533868.0099999998"/>
    <n v="2533867.26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3053336.7"/>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269108.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78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8455545.5599999987"/>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566015.2200000002"/>
    <n v="2566013.5300000003"/>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49489123"/>
    <n v="30088253.53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473"/>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7758455"/>
    <n v="6456796.4400000004"/>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4818934"/>
    <n v="4316742.5199999996"/>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927192"/>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1070132"/>
    <n v="10312546.85999999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1367924"/>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1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33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16578979"/>
    <n v="13729972.64999999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36747972"/>
    <n v="32845207.59"/>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5300000"/>
    <n v="5228161.1900000004"/>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8722934"/>
    <n v="18719689.289999999"/>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5670455"/>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1731617"/>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530497"/>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2913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6983540"/>
    <n v="6983539.5899999999"/>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2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2202986"/>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382"/>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2672934"/>
    <n v="2533867.26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401"/>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24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4074747"/>
    <n v="3545258.6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253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50000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0"/>
    <n v="33637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0"/>
    <n v="460369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n v="15586"/>
    <s v="30 - HATO MAYOR"/>
    <n v="0"/>
    <n v="254542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0"/>
    <n v="3002973"/>
    <n v="0"/>
  </r>
  <r>
    <s v="2025"/>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n v="13075"/>
    <s v="26 - SANTIAGO RODRIGUEZ"/>
    <n v="0"/>
    <n v="13400000"/>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n v="15587"/>
    <s v="30 - HATO MAYOR"/>
    <n v="0"/>
    <n v="3993635"/>
    <n v="0"/>
  </r>
  <r>
    <s v="2025"/>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n v="13458"/>
    <s v="08 - EL SEIBO"/>
    <n v="0"/>
    <n v="11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0"/>
    <n v="4856130"/>
    <n v="0"/>
  </r>
  <r>
    <s v="2025"/>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n v="13423"/>
    <s v="01 - DISTRITO NACIONAL"/>
    <n v="0"/>
    <n v="17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0"/>
    <n v="159524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0"/>
    <n v="42847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0"/>
    <n v="397816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17891302"/>
    <n v="76046916.46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7854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1001"/>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555595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78878721"/>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6063587"/>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2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17444216"/>
    <n v="17087232.78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30852293"/>
    <n v="26085090.71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7201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324663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32294914"/>
    <n v="7751520.16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44200603"/>
    <n v="40972322.880000003"/>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25000001"/>
    <n v="20339792.460000001"/>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9664939"/>
    <n v="35447623.95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387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32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8043189"/>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5740456"/>
    <n v="79173614.479999989"/>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3873597"/>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85137133"/>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4379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1"/>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30439287"/>
    <n v="1816060.77"/>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8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1"/>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12205979"/>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127128"/>
    <n v="10120657.390000001"/>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553720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37448303"/>
    <n v="15387678.699999999"/>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13564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9999456.840000004"/>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9626527"/>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30539007"/>
    <n v="17652569.890000001"/>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52547662.370000005"/>
    <n v="52327864.53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12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316181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39559239"/>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842696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33145487"/>
    <n v="15498942.5"/>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175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1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70028273"/>
    <n v="19598202.229999997"/>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66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67244391"/>
    <n v="56409178.270000003"/>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19105100"/>
    <n v="13785085.85"/>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6376421.25"/>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7721357"/>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85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5086224"/>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55605338.24000001"/>
    <n v="369589520.73999995"/>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0360966"/>
    <n v="5588440.7200000007"/>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19660271"/>
    <n v="95728597.189999998"/>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4"/>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511201096.42000002"/>
    <n v="360578865.86000007"/>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9944369"/>
    <n v="47049565.480000004"/>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9733306"/>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401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23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6197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468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9858606"/>
    <n v="32186202.03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8252459"/>
    <n v="18237820.39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3703901"/>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3634933"/>
    <n v="39735931.700000003"/>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46776790"/>
    <n v="42131836.540000007"/>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9415635"/>
    <n v="7465623.8499999996"/>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7962826"/>
    <n v="46423281.71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0874273"/>
    <n v="48600326.25"/>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3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276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14300000"/>
    <n v="14227104.07"/>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5457228"/>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4200744"/>
    <n v="4200743.43"/>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10229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40668055"/>
    <n v="40668050.630000003"/>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4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1060798"/>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0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1"/>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7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58800000"/>
    <n v="15861206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5"/>
    <n v="166255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11977362"/>
    <n v="10929594.24"/>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468496598.6999998"/>
    <n v="1864165260.6399994"/>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3493000"/>
    <n v="6379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14015335"/>
    <n v="3782031.4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363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7112232.449999999"/>
    <n v="13520021.63000000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807644"/>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4810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6528953.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3858062.79999999"/>
    <n v="35595934.35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1826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183381.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9684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5951021.1100000003"/>
    <n v="3965135.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499999993"/>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4811739.1400000006"/>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605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870655"/>
    <n v="9887990.66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759218.029999997"/>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6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43090823.799999997"/>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99000"/>
    <n v="147972"/>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37299786.979999997"/>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30996762.3799999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616046.89999999991"/>
    <n v="528865.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1856060"/>
    <n v="8679328.189999999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3729584.5700000003"/>
    <n v="2556226.5900000003"/>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7553500"/>
    <n v="2469751.799999999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en blanco)"/>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307363.59"/>
    <n v="2509876.759999999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3306940"/>
    <n v="173194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1 - MINISTERIO DE DEPORTES Y RECREACIÓN"/>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1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2145165.0099999998"/>
    <n v="1915279.7"/>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41035.919999999998"/>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4 - VEHÍCULOS Y EQUIPO DE TRANSPORTE, TRACCIÓN Y ELEVACIÓN"/>
    <s v="N"/>
    <s v="00 - N/A"/>
    <s v="10 - FONDO GENERAL"/>
    <s v="(en blanco)"/>
    <s v="99 - MULTIPROVINCIAL"/>
    <n v="0"/>
    <n v="675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4769"/>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8011627.630000003"/>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296723.2599999998"/>
    <n v="622089.8000000000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790317.26"/>
    <n v="699208.64999999991"/>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115459.329999999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8769.5"/>
    <n v="35978.2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9990.5"/>
    <n v="187820.5999999999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310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13160408.039999999"/>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399999998"/>
    <n v="2035537.3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582830.14"/>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
    <n v="20980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0"/>
    <n v="7042797.7899999991"/>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11426393.439999999"/>
    <n v="11426393.439999999"/>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4278579.4300000006"/>
    <n v="4278579.4300000006"/>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80779086.969999999"/>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2679000"/>
    <n v="10207288.129999999"/>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1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7500000"/>
    <n v="5242297.640000000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742866.48"/>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2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509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3740000"/>
    <n v="10505718.780000001"/>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3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135477.37"/>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36706000"/>
    <n v="269222827.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en blanco)"/>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355000"/>
    <n v="295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8700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4000000"/>
    <n v="400000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6612677.84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986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0"/>
    <n v="75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300000"/>
    <n v="20437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4930792.9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47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03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75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830000"/>
    <n v="612073.48"/>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140184"/>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3684000"/>
    <n v="564273.9499999999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7 - ACTIVOS BIOLÓGICOS"/>
    <s v="N"/>
    <s v="00 - N/A"/>
    <s v="10 - FONDO GENERAL"/>
    <s v="(en blanco)"/>
    <s v="99 - MULTIPROVINCIAL"/>
    <n v="0"/>
    <n v="3350000"/>
    <n v="240000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3915000"/>
    <n v="3231344.500000000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472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32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4550000"/>
    <n v="34953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3641000"/>
    <n v="848576.6"/>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6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5264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010187"/>
    <n v="715010.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2084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926516"/>
    <n v="919047.799999999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52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22772"/>
    <n v="823602.8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12050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28365710.379999999"/>
    <n v="28365710.379999999"/>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7687203"/>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4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634146184"/>
    <n v="634146184"/>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18516172.16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85092657"/>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80206607"/>
    <n v="49813284.84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3943955.850000001"/>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09387778"/>
    <n v="109387777.18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50674497"/>
    <n v="50674496.150000006"/>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6036321.7499999991"/>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4"/>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25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0573285"/>
    <n v="20573161.25"/>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16890432"/>
    <n v="16890431.039999999"/>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13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6600000001"/>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637957.1800000002"/>
    <n v="2637957.1799999997"/>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801387.98"/>
    <n v="663723.300000000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2917.799999999988"/>
    <n v="73132.79999999998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3647248.28"/>
    <n v="1951535.07"/>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234343.05"/>
    <n v="1234343.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200000"/>
    <n v="7747304.670000001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2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300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43232.4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15894673.1099999"/>
    <n v="876070732.61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1529078879.19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159795.16"/>
    <n v="3759090.0700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0579.41"/>
    <n v="1579579.400000000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4170.59"/>
    <n v="80138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4454301"/>
    <n v="10464170.89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803890"/>
    <n v="2743729.5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572467.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409083.6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747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12342131.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1403397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450000"/>
    <n v="19165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5190"/>
    <n v="675431.04"/>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1953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451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290600"/>
    <n v="128980.1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386144.7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14807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1645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9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1746750.46"/>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010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70200"/>
    <n v="156544.70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46700"/>
    <n v="24426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5560875.1299999999"/>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0059874.159999996"/>
    <n v="9250767.1699999999"/>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698794.58000000007"/>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2321110.61"/>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383794.6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18950000"/>
    <n v="324692.650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94971029.09999999"/>
    <n v="10990181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5200000"/>
    <n v="8603302.95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39946434.46999999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10562054.10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111668558.62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5400422.50000000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9911328.5199999996"/>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80387406.6799999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1421711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1695109.71"/>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2452932.5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5901353.760000001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77777.7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844444.4600000000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853332.54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3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739466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5260976"/>
    <n v="4223919.1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810111"/>
    <n v="301232.6400000000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0"/>
    <n v="532574"/>
    <n v="532571.6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13012988"/>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3468924"/>
    <n v="1956923.6199999999"/>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en blanco)"/>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479271"/>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318313"/>
    <n v="6293866.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456238.90999999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60697"/>
    <n v="5158397.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5708109"/>
    <n v="3389652.0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7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88632"/>
    <n v="17065770.2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2825777"/>
    <n v="2066519.3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9235403.100000001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387038.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538210.30000000005"/>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en blanco)"/>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1095000"/>
    <n v="827691.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65061.3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463573.01"/>
    <n v="408525.82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66600"/>
    <n v="54194.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467989.29"/>
    <n v="14679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964496.3"/>
    <n v="590562.2899999999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7"/>
    <n v="3157438.0500000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52608.02000000002"/>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00387.32999999996"/>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675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84785.99"/>
    <n v="468427.39"/>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150494.7299999986"/>
    <n v="6184152.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237103.049999999"/>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351461.48000000004"/>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68700"/>
    <n v="3370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11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60311.85"/>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444440"/>
    <n v="1429511"/>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23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14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354420"/>
    <n v="89568.15999999998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1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21288507.52"/>
    <n v="13684490.82"/>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287873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6096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3738500"/>
    <n v="37333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100000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300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4727325"/>
    <n v="798756.7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9538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4943327"/>
    <n v="3547064.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218400"/>
    <n v="3218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28883346.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812659"/>
    <n v="5731074.33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8306814.5599999996"/>
    <n v="7590274.78999999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4 - VEHÍCULOS Y EQUIPO DE TRANSPORTE, TRACCIÓN Y ELEVACIÓN"/>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2958243.6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531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35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24382287"/>
    <n v="781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3721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580500"/>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6167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0758732"/>
    <n v="29000790.46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504000"/>
    <n v="1050320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62045998.27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9974.19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6359663.7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162860.0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0"/>
    <n v="142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5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2000000"/>
    <n v="270988.8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3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206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45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674630.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40111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34521510.200000003"/>
    <n v="12761257.1700000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18856.400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64712.3199999998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18852800"/>
    <n v="24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5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8942060.900000006"/>
    <n v="39376923.35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3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118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en blanco)"/>
    <s v="99 - MULTIPROVINCIAL"/>
    <n v="0"/>
    <n v="637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399474"/>
    <n v="2630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340000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877058.160000000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96"/>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88"/>
    <n v="2741697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8"/>
    <n v="97876713.13999992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2508556.3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570219.6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451987.2000000000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2039090.7"/>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70333.899999999994"/>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09999999"/>
    <n v="6139913.80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14842.279999999"/>
    <n v="13938894.27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1058542.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19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0"/>
    <n v="41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5513839.01000000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30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5708305.0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5152497.050000004"/>
    <n v="46602432.27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6112575.719999984"/>
    <n v="74077624.38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32037.84000000029"/>
    <n v="232037.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713212.5"/>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0964953.52000001"/>
    <n v="110455759.8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10134435.17"/>
    <n v="9638435.169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111416602.67"/>
    <n v="64438448.10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96315532.3100000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180290.84"/>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86980.5"/>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51700.01"/>
    <n v="29948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5966.3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25325.6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094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86147"/>
    <n v="1986133.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334027"/>
    <n v="33401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364000"/>
    <n v="1189365.0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12500"/>
    <n v="106370.4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355039.63"/>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118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742952.7599999998"/>
    <n v="3370893.66"/>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440075.78"/>
    <n v="982968.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222003.47999999998"/>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2528224.8000000003"/>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193500"/>
    <n v="151788.21000000002"/>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5370.4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en blanco)"/>
    <s v="01 - DISTRITO NACIONAL"/>
    <n v="0"/>
    <n v="23250"/>
    <n v="2299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380284"/>
    <n v="274709.71999999997"/>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01 - DISTRITO NACIONAL"/>
    <n v="0"/>
    <n v="317125"/>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1533253.4500000002"/>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64109917"/>
    <n v="14854618.19999999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
    <n v="941623.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3505860.01"/>
    <n v="1473738.2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48380.08"/>
    <n v="1120829.899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39189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274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762450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8084224.84"/>
    <n v="7062912.609999999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21220341.39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2919674.2699999996"/>
    <n v="1621162.2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302634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8649472.57999999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4478769"/>
    <n v="167284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5346763.26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25143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82934"/>
    <n v="1037736.7499999999"/>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604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97800"/>
    <n v="189504.94"/>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47975494"/>
    <n v="5987364.519999999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304001"/>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9"/>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1687866"/>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39999998"/>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33251294.46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6891954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219647044"/>
    <n v="219647043.03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76121788"/>
    <n v="71140402.71000000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147600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50635211.45000005"/>
    <n v="850635210.78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346086101.72000003"/>
    <n v="338103027.2999999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1471179.620000001"/>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3438266"/>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125263069.05000001"/>
    <n v="118905956.01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103034486.3299999"/>
    <n v="815695611.5500000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60 - CREDITO EXTERNO"/>
    <n v="14649"/>
    <s v="32 - SANTO DOMINGO"/>
    <n v="0"/>
    <n v="69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04"/>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17302525.50999999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2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5.199999999"/>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7415424.559999987"/>
    <n v="15488318.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89968638.129999995"/>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86259919"/>
    <n v="86259918.34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62619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7.999999999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79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8271708"/>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799999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89317021"/>
    <n v="277824798.24999994"/>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69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6000000014901161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10990.5"/>
    <n v="137010988.74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70078736"/>
    <n v="69917638.01000000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35445609"/>
    <n v="235445607.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252290085.95999998"/>
    <n v="252290084.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50 - CRÉDITO INTERNO"/>
    <n v="13532"/>
    <s v="18 - PUERTO PLATA"/>
    <n v="0"/>
    <n v="52509396"/>
    <n v="52509359.64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6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630231.54999999981"/>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531838.1399999997"/>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144569.3099999995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144569.3099999995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
    <n v="1626550195.7299995"/>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50 - CRÉDITO INTERNO"/>
    <n v="13656"/>
    <s v="06 - DUARTE"/>
    <n v="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60 - CREDITO EXTERNO"/>
    <n v="13656"/>
    <s v="06 - DUARTE"/>
    <n v="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4318427.0000000009"/>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4325095"/>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46680645.119999997"/>
    <n v="39961526.64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37362937"/>
    <n v="224362936.63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1418778.4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60 - CREDITO EXTERNO"/>
    <n v="14278"/>
    <s v="30 - HATO MAYOR"/>
    <n v="0"/>
    <n v="24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36814332.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50 - CRÉDITO INTERNO"/>
    <n v="14636"/>
    <s v="03 - BAHORUCO"/>
    <n v="0"/>
    <n v="104295991"/>
    <n v="104295990.84"/>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5414605"/>
    <n v="55414604.6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50 - CRÉDITO INTERNO"/>
    <n v="14637"/>
    <s v="26 - SANTIAGO RODRIGUEZ"/>
    <n v="0"/>
    <n v="6689130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80"/>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3600000.9899999984"/>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11749862.539999999"/>
    <n v="9227783.720000000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972794.399999999"/>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9884517.530000001"/>
    <n v="16317776.35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39174405.599999994"/>
    <n v="24103163.7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48971422.730000019"/>
    <n v="30061057.0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328000000"/>
    <n v="75673377.31000000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440330267.9999998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206897779.9999999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782855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63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5678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71889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34285337.99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40342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560208.939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6239742.99999998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829400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999893"/>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2784004.59"/>
    <n v="2784004.2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549739.32999999996"/>
    <n v="549739.3300000000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784060.17"/>
    <n v="37840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851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99999.98999999997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500000.0000000001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1000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4000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1 - SECRETARIADO ADMINISTRATIVO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7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73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7000"/>
    <n v="18880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085184.5"/>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953591.8"/>
    <n v="2400000.11"/>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55000"/>
    <n v="0"/>
  </r>
  <r>
    <s v="2025"/>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3352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349999.99"/>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11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3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2891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100000000"/>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0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166149.99999999814"/>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424753174"/>
    <n v="4224926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16558772"/>
    <n v="3157464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20 - FONDOS CON DESTINO ESPECÍFICO"/>
    <s v="(en blanco)"/>
    <s v="99 - MULTIPROVINCIAL"/>
    <n v="0"/>
    <n v="19500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30698110"/>
    <n v="429246062"/>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20 - FONDOS CON DESTINO ESPECÍFICO"/>
    <s v="(en blanco)"/>
    <s v="99 - MULTIPROVINCIAL"/>
    <n v="0"/>
    <n v="250000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266242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8658003.170000002"/>
    <n v="486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3956659.799999997"/>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9738882"/>
    <n v="1813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15087331"/>
    <n v="1278822.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4070408"/>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22181908"/>
    <n v="197986244.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4128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42893047"/>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577467"/>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179638711.80000001"/>
    <n v="51768014.150000006"/>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8344246.0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88884514.81000003"/>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58820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999999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634176673.3599997"/>
    <n v="1583538109.9599991"/>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0900000"/>
    <n v="109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53289893.329999998"/>
    <n v="5328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52027520.390000001"/>
    <n v="520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83095287.13999999"/>
    <n v="383095287.13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20010579.74000001"/>
    <n v="220010579.74000001"/>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en blanco)"/>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29181969.18000001"/>
    <n v="129181969.17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700006"/>
    <n v="5026189339.5100012"/>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992239584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202000000"/>
    <n v="202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34978964"/>
    <n v="320906804.33999997"/>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2346171.16999996"/>
    <n v="370166339.75"/>
  </r>
  <r>
    <s v="2025"/>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en blanco)"/>
    <s v="99 - MULTIPROVINCIAL"/>
    <n v="0"/>
    <n v="855000000"/>
    <n v="854038345.04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114217187.73"/>
    <n v="11035801571.53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999999999.299999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632162187.53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6552346.85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43235580.95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426781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686510647.98000002"/>
    <n v="550917999.96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566696056.7"/>
    <n v="1566696056.6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0 - N/A"/>
    <s v="0.0 - N/A"/>
    <s v="0.0.00 - N/A"/>
    <s v="2.5 - TRANSFERENCIAS DE CAPITAL"/>
    <s v="2.5.5 - TRANSFERENCIAS DE CAPITAL A INSTITUCIONES PÚBLICAS FINANCIERAS"/>
    <s v="N"/>
    <s v="00 - N/A"/>
    <s v="60 - CREDITO EXTERNO"/>
    <s v="(en blanco)"/>
    <s v="99 - MULTIPROVINCIAL"/>
    <n v="0"/>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95833804.929999962"/>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1846879918.55"/>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5244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60000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719413972.7400000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31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050000000"/>
    <n v="10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en blanco)"/>
    <s v="99 - MULTIPROVINCIAL"/>
    <n v="0"/>
    <n v="1133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26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20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185082873"/>
    <n v="1958799999.9999993"/>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200459172.3500000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63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7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33594992"/>
    <n v="2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9999999.95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537536393"/>
    <n v="534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185440777.85000089"/>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en blanco)"/>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4416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40983079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68693943785.36998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663086142.240000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C962DE-7C23-4F3B-B7F3-98E477AE05A2}"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9F70-A2F6-4EAF-A802-451CA7A06804}">
  <sheetPr>
    <tabColor rgb="FF92D050"/>
  </sheetPr>
  <dimension ref="A1:F166"/>
  <sheetViews>
    <sheetView showGridLines="0" topLeftCell="A8" workbookViewId="0">
      <selection activeCell="G26" sqref="G26"/>
    </sheetView>
  </sheetViews>
  <sheetFormatPr baseColWidth="10" defaultColWidth="11.5546875" defaultRowHeight="14.4"/>
  <cols>
    <col min="1" max="1" width="60.33203125" style="12" bestFit="1" customWidth="1"/>
    <col min="2" max="2" width="14.44140625" style="12" bestFit="1" customWidth="1"/>
    <col min="3" max="3" width="29.5546875" style="12" bestFit="1" customWidth="1"/>
    <col min="4" max="4" width="27.77734375" style="12" bestFit="1" customWidth="1"/>
    <col min="5" max="5" width="9" style="12" customWidth="1"/>
    <col min="6" max="6" width="8" style="12" bestFit="1" customWidth="1"/>
    <col min="7" max="8" width="11.33203125" style="12" bestFit="1" customWidth="1"/>
    <col min="9" max="9" width="6.332031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546875" style="12"/>
  </cols>
  <sheetData>
    <row r="1" spans="1:6" ht="28.2">
      <c r="A1" s="214" t="s">
        <v>1986</v>
      </c>
      <c r="B1" s="214"/>
      <c r="C1" s="214"/>
      <c r="D1" s="214"/>
      <c r="E1" s="214"/>
      <c r="F1" s="214"/>
    </row>
    <row r="2" spans="1:6" ht="21">
      <c r="A2" s="215" t="s">
        <v>0</v>
      </c>
      <c r="B2" s="215"/>
      <c r="C2" s="215"/>
      <c r="D2" s="215"/>
      <c r="E2" s="215"/>
      <c r="F2" s="215"/>
    </row>
    <row r="3" spans="1:6">
      <c r="A3" s="216" t="s">
        <v>1</v>
      </c>
      <c r="B3" s="216"/>
      <c r="C3" s="216"/>
      <c r="D3" s="216"/>
      <c r="E3" s="216"/>
      <c r="F3" s="216"/>
    </row>
    <row r="5" spans="1:6" ht="18">
      <c r="A5" s="217" t="s">
        <v>22</v>
      </c>
      <c r="B5" s="217"/>
      <c r="C5" s="217"/>
      <c r="D5" s="217"/>
      <c r="E5" s="217"/>
      <c r="F5" s="217"/>
    </row>
    <row r="6" spans="1:6" ht="18">
      <c r="A6" s="217" t="s">
        <v>303</v>
      </c>
      <c r="B6" s="217"/>
      <c r="C6" s="217"/>
      <c r="D6" s="217"/>
      <c r="E6" s="217"/>
      <c r="F6" s="217"/>
    </row>
    <row r="7" spans="1:6">
      <c r="A7" s="212" t="s">
        <v>2012</v>
      </c>
      <c r="B7" s="212"/>
      <c r="C7" s="212"/>
      <c r="D7" s="212"/>
      <c r="E7" s="212"/>
      <c r="F7" s="212"/>
    </row>
    <row r="8" spans="1:6">
      <c r="A8" s="212" t="s">
        <v>2013</v>
      </c>
      <c r="B8" s="212"/>
      <c r="C8" s="212"/>
      <c r="D8" s="212"/>
      <c r="E8" s="212"/>
      <c r="F8" s="212"/>
    </row>
    <row r="9" spans="1:6" ht="15.6">
      <c r="A9" s="213" t="s">
        <v>4</v>
      </c>
      <c r="B9" s="213"/>
      <c r="C9" s="213"/>
      <c r="D9" s="213"/>
      <c r="E9" s="213"/>
      <c r="F9" s="213"/>
    </row>
    <row r="13" spans="1:6">
      <c r="A13" s="211" t="s">
        <v>1987</v>
      </c>
      <c r="B13" s="211" t="s">
        <v>2014</v>
      </c>
      <c r="C13" s="205" t="s">
        <v>2015</v>
      </c>
      <c r="D13" s="205" t="s">
        <v>2016</v>
      </c>
    </row>
    <row r="14" spans="1:6">
      <c r="A14" s="206" t="s">
        <v>2017</v>
      </c>
      <c r="B14" s="207">
        <v>1592355121494</v>
      </c>
      <c r="C14" s="207">
        <v>1673143426928.5303</v>
      </c>
      <c r="D14" s="207">
        <v>1498366472645.25</v>
      </c>
    </row>
    <row r="15" spans="1:6">
      <c r="A15" s="208" t="s">
        <v>10</v>
      </c>
      <c r="B15" s="207">
        <v>1484234610959</v>
      </c>
      <c r="C15" s="207">
        <v>1563022916393.5303</v>
      </c>
      <c r="D15" s="207">
        <v>1414907551582.1599</v>
      </c>
    </row>
    <row r="16" spans="1:6">
      <c r="A16" s="209" t="s">
        <v>11</v>
      </c>
      <c r="B16" s="207">
        <v>1308196684792</v>
      </c>
      <c r="C16" s="207">
        <v>1346747952232.1802</v>
      </c>
      <c r="D16" s="207">
        <v>1241576783856.1702</v>
      </c>
    </row>
    <row r="17" spans="1:4">
      <c r="A17" s="210" t="s">
        <v>24</v>
      </c>
      <c r="B17" s="207">
        <v>516919627204</v>
      </c>
      <c r="C17" s="207">
        <v>530893928372.65027</v>
      </c>
      <c r="D17" s="207">
        <v>472953643216.44012</v>
      </c>
    </row>
    <row r="18" spans="1:4">
      <c r="A18" s="210" t="s">
        <v>25</v>
      </c>
      <c r="B18" s="207">
        <v>90986168678</v>
      </c>
      <c r="C18" s="207">
        <v>87954089071.860001</v>
      </c>
      <c r="D18" s="207">
        <v>80652977739.190002</v>
      </c>
    </row>
    <row r="19" spans="1:4">
      <c r="A19" s="210" t="s">
        <v>12</v>
      </c>
      <c r="B19" s="207">
        <v>298486441612</v>
      </c>
      <c r="C19" s="207">
        <v>291631339069</v>
      </c>
      <c r="D19" s="207">
        <v>259019202850.56</v>
      </c>
    </row>
    <row r="20" spans="1:4">
      <c r="A20" s="210" t="s">
        <v>26</v>
      </c>
      <c r="B20" s="207">
        <v>13500000000</v>
      </c>
      <c r="C20" s="207">
        <v>15437720970.379999</v>
      </c>
      <c r="D20" s="207">
        <v>13971052488.5</v>
      </c>
    </row>
    <row r="21" spans="1:4">
      <c r="A21" s="210" t="s">
        <v>27</v>
      </c>
      <c r="B21" s="207">
        <v>388252040903</v>
      </c>
      <c r="C21" s="207">
        <v>418301899150.58008</v>
      </c>
      <c r="D21" s="207">
        <v>412497863545.67987</v>
      </c>
    </row>
    <row r="22" spans="1:4">
      <c r="A22" s="210" t="s">
        <v>28</v>
      </c>
      <c r="B22" s="207">
        <v>52406395</v>
      </c>
      <c r="C22" s="207">
        <v>2528975597.71</v>
      </c>
      <c r="D22" s="207">
        <v>2482044015.8000002</v>
      </c>
    </row>
    <row r="23" spans="1:4">
      <c r="A23" s="209" t="s">
        <v>13</v>
      </c>
      <c r="B23" s="207">
        <v>176037926167</v>
      </c>
      <c r="C23" s="207">
        <v>216274964161.35001</v>
      </c>
      <c r="D23" s="207">
        <v>173330767725.98999</v>
      </c>
    </row>
    <row r="24" spans="1:4">
      <c r="A24" s="210" t="s">
        <v>29</v>
      </c>
      <c r="B24" s="207">
        <v>53162528542</v>
      </c>
      <c r="C24" s="207">
        <v>75469419258.729996</v>
      </c>
      <c r="D24" s="207">
        <v>61215761787.140015</v>
      </c>
    </row>
    <row r="25" spans="1:4">
      <c r="A25" s="210" t="s">
        <v>30</v>
      </c>
      <c r="B25" s="207">
        <v>60255319620</v>
      </c>
      <c r="C25" s="207">
        <v>60492528563.790024</v>
      </c>
      <c r="D25" s="207">
        <v>40891984455.900002</v>
      </c>
    </row>
    <row r="26" spans="1:4">
      <c r="A26" s="210" t="s">
        <v>31</v>
      </c>
      <c r="B26" s="207">
        <v>10094704</v>
      </c>
      <c r="C26" s="207">
        <v>144221546.90000001</v>
      </c>
      <c r="D26" s="207">
        <v>104445796.36</v>
      </c>
    </row>
    <row r="27" spans="1:4">
      <c r="A27" s="210" t="s">
        <v>32</v>
      </c>
      <c r="B27" s="207">
        <v>1045835769</v>
      </c>
      <c r="C27" s="207">
        <v>3331298329.7700005</v>
      </c>
      <c r="D27" s="207">
        <v>2336668533.9000001</v>
      </c>
    </row>
    <row r="28" spans="1:4">
      <c r="A28" s="210" t="s">
        <v>33</v>
      </c>
      <c r="B28" s="207">
        <v>60117023257</v>
      </c>
      <c r="C28" s="207">
        <v>76652055684.309998</v>
      </c>
      <c r="D28" s="207">
        <v>68781907152.689987</v>
      </c>
    </row>
    <row r="29" spans="1:4">
      <c r="A29" s="210" t="s">
        <v>34</v>
      </c>
      <c r="B29" s="207">
        <v>1447124275</v>
      </c>
      <c r="C29" s="207">
        <v>185440777.85000089</v>
      </c>
      <c r="D29" s="207">
        <v>0</v>
      </c>
    </row>
    <row r="30" spans="1:4">
      <c r="A30" s="208" t="s">
        <v>2018</v>
      </c>
      <c r="B30" s="207">
        <v>108120510535</v>
      </c>
      <c r="C30" s="207">
        <v>110120510535</v>
      </c>
      <c r="D30" s="207">
        <v>83458921063.089996</v>
      </c>
    </row>
    <row r="31" spans="1:4">
      <c r="A31" s="209" t="s">
        <v>21</v>
      </c>
      <c r="B31" s="207">
        <v>108120510535</v>
      </c>
      <c r="C31" s="207">
        <v>110120510535</v>
      </c>
      <c r="D31" s="207">
        <v>83458921063.089996</v>
      </c>
    </row>
    <row r="32" spans="1:4">
      <c r="A32" s="210" t="s">
        <v>36</v>
      </c>
      <c r="B32" s="207">
        <v>5117721882</v>
      </c>
      <c r="C32" s="207">
        <v>13579300000</v>
      </c>
      <c r="D32" s="207">
        <v>5647895396.2199993</v>
      </c>
    </row>
    <row r="33" spans="1:4">
      <c r="A33" s="210" t="s">
        <v>37</v>
      </c>
      <c r="B33" s="207">
        <v>103002788653</v>
      </c>
      <c r="C33" s="207">
        <v>96541210535</v>
      </c>
      <c r="D33" s="207">
        <v>77811025666.869995</v>
      </c>
    </row>
    <row r="34" spans="1:4">
      <c r="A34" s="210" t="s">
        <v>2019</v>
      </c>
      <c r="B34" s="207">
        <v>0</v>
      </c>
      <c r="C34" s="207">
        <v>0</v>
      </c>
      <c r="D34" s="207">
        <v>0</v>
      </c>
    </row>
    <row r="35" spans="1:4">
      <c r="A35" s="206" t="s">
        <v>240</v>
      </c>
      <c r="B35" s="207">
        <v>1592355121494</v>
      </c>
      <c r="C35" s="207">
        <v>1673143426928.5303</v>
      </c>
      <c r="D35" s="207">
        <v>1498366472645.25</v>
      </c>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tabColor rgb="FF92D050"/>
    <pageSetUpPr autoPageBreaks="0"/>
  </sheetPr>
  <dimension ref="A1:O42"/>
  <sheetViews>
    <sheetView showGridLines="0" topLeftCell="A4" zoomScaleNormal="100" workbookViewId="0">
      <selection activeCell="I19" sqref="I19"/>
    </sheetView>
  </sheetViews>
  <sheetFormatPr baseColWidth="10" defaultColWidth="11.44140625" defaultRowHeight="14.4"/>
  <cols>
    <col min="1" max="1" width="12.44140625" style="12" customWidth="1"/>
    <col min="2" max="2" width="21.5546875" style="12" customWidth="1"/>
    <col min="3" max="3" width="40.88671875" style="12" customWidth="1"/>
    <col min="4" max="4" width="17.44140625" style="12" customWidth="1"/>
    <col min="5" max="6" width="21" style="12" bestFit="1" customWidth="1"/>
    <col min="7" max="7" width="17.44140625" style="12" customWidth="1"/>
    <col min="8" max="8" width="14.21875" style="12" bestFit="1" customWidth="1"/>
    <col min="9" max="9" width="17.33203125" style="12" bestFit="1" customWidth="1"/>
    <col min="10" max="10" width="23.44140625" style="12" customWidth="1"/>
    <col min="11" max="11" width="24.88671875" style="12" bestFit="1" customWidth="1"/>
    <col min="12" max="12" width="18.44140625" style="12" bestFit="1" customWidth="1"/>
    <col min="13" max="13" width="15.6640625" style="12" bestFit="1" customWidth="1"/>
    <col min="14" max="14" width="30.5546875" style="12" customWidth="1"/>
    <col min="15" max="15" width="32" style="12" customWidth="1"/>
    <col min="16" max="16384" width="11.44140625" style="12"/>
  </cols>
  <sheetData>
    <row r="1" spans="1:15" ht="28.5" customHeight="1">
      <c r="A1" s="214" t="s">
        <v>1957</v>
      </c>
      <c r="B1" s="214"/>
      <c r="C1" s="214"/>
      <c r="D1" s="214"/>
      <c r="E1" s="214"/>
      <c r="F1" s="214"/>
      <c r="G1" s="214"/>
      <c r="H1" s="214"/>
      <c r="I1" s="214"/>
      <c r="J1" s="214"/>
    </row>
    <row r="2" spans="1:15" ht="21">
      <c r="A2" s="215" t="s">
        <v>0</v>
      </c>
      <c r="B2" s="215"/>
      <c r="C2" s="215"/>
      <c r="D2" s="215"/>
      <c r="E2" s="215"/>
      <c r="F2" s="215"/>
      <c r="G2" s="215"/>
      <c r="H2" s="215"/>
      <c r="I2" s="215"/>
      <c r="J2" s="215"/>
    </row>
    <row r="3" spans="1:15" s="13" customFormat="1" ht="28.5" customHeight="1">
      <c r="A3" s="229" t="s">
        <v>1</v>
      </c>
      <c r="B3" s="229"/>
      <c r="C3" s="229"/>
      <c r="D3" s="229"/>
      <c r="E3" s="229"/>
      <c r="F3" s="229"/>
      <c r="G3" s="229"/>
      <c r="H3" s="229"/>
      <c r="I3" s="229"/>
      <c r="J3" s="229"/>
      <c r="O3" s="14"/>
    </row>
    <row r="4" spans="1:15" ht="18.75" customHeight="1">
      <c r="A4" s="230" t="s">
        <v>2</v>
      </c>
      <c r="B4" s="230"/>
      <c r="C4" s="230"/>
      <c r="D4" s="230"/>
      <c r="E4" s="230"/>
      <c r="F4" s="230"/>
      <c r="G4" s="230"/>
      <c r="H4" s="230"/>
      <c r="I4" s="230"/>
      <c r="J4" s="230"/>
    </row>
    <row r="5" spans="1:15" ht="18.75" customHeight="1">
      <c r="A5" s="230" t="s">
        <v>3</v>
      </c>
      <c r="B5" s="230"/>
      <c r="C5" s="230"/>
      <c r="D5" s="230"/>
      <c r="E5" s="230"/>
      <c r="F5" s="230"/>
      <c r="G5" s="230"/>
      <c r="H5" s="230"/>
      <c r="I5" s="230"/>
      <c r="J5" s="230"/>
    </row>
    <row r="6" spans="1:15" ht="18">
      <c r="A6" s="228" t="s">
        <v>1996</v>
      </c>
      <c r="B6" s="228"/>
      <c r="C6" s="228"/>
      <c r="D6" s="228"/>
      <c r="E6" s="228"/>
      <c r="F6" s="228"/>
      <c r="G6" s="228"/>
      <c r="H6" s="228"/>
      <c r="I6" s="228"/>
      <c r="J6" s="228"/>
    </row>
    <row r="7" spans="1:15" ht="18">
      <c r="A7" s="221" t="s">
        <v>275</v>
      </c>
      <c r="B7" s="221"/>
      <c r="C7" s="221"/>
      <c r="D7" s="221"/>
      <c r="E7" s="221"/>
      <c r="F7" s="221"/>
      <c r="G7" s="221"/>
      <c r="H7" s="221"/>
      <c r="I7" s="221"/>
      <c r="J7" s="221"/>
    </row>
    <row r="8" spans="1:15" ht="15.6">
      <c r="A8" s="222" t="s">
        <v>4</v>
      </c>
      <c r="B8" s="222"/>
      <c r="C8" s="222"/>
      <c r="D8" s="222"/>
      <c r="E8" s="222"/>
      <c r="F8" s="222"/>
      <c r="G8" s="222"/>
      <c r="H8" s="222"/>
      <c r="I8" s="222"/>
      <c r="J8" s="222"/>
    </row>
    <row r="9" spans="1:15" ht="15.6">
      <c r="A9" s="15"/>
      <c r="B9" s="15"/>
      <c r="C9" s="15"/>
      <c r="D9" s="15"/>
      <c r="E9" s="15"/>
      <c r="F9" s="15"/>
      <c r="G9" s="15"/>
    </row>
    <row r="10" spans="1:15">
      <c r="C10" s="223" t="s">
        <v>5</v>
      </c>
      <c r="D10" s="16" t="s">
        <v>310</v>
      </c>
      <c r="E10" s="226" t="s">
        <v>1952</v>
      </c>
      <c r="F10" s="224" t="s">
        <v>299</v>
      </c>
      <c r="G10" s="224" t="s">
        <v>300</v>
      </c>
      <c r="H10" s="224" t="s">
        <v>274</v>
      </c>
    </row>
    <row r="11" spans="1:15" ht="15" thickBot="1">
      <c r="C11" s="223"/>
      <c r="D11" s="154" t="s">
        <v>275</v>
      </c>
      <c r="E11" s="227"/>
      <c r="F11" s="225"/>
      <c r="G11" s="225"/>
      <c r="H11" s="225"/>
    </row>
    <row r="12" spans="1:15" s="155" customFormat="1" ht="15" customHeight="1">
      <c r="C12" s="223"/>
      <c r="D12" s="156">
        <v>1</v>
      </c>
      <c r="E12" s="156">
        <v>2</v>
      </c>
      <c r="F12" s="156">
        <v>3</v>
      </c>
      <c r="G12" s="156" t="s">
        <v>1950</v>
      </c>
      <c r="H12" s="156" t="s">
        <v>1951</v>
      </c>
    </row>
    <row r="13" spans="1:15">
      <c r="C13" s="19" t="s">
        <v>6</v>
      </c>
      <c r="D13" s="178">
        <f>D14+D16</f>
        <v>1241364.7314939999</v>
      </c>
      <c r="E13" s="178">
        <f>E14+E16</f>
        <v>1282920.3217348899</v>
      </c>
      <c r="F13" s="178">
        <f>F14+F16</f>
        <v>1171987</v>
      </c>
      <c r="G13" s="101">
        <f>IFERROR(F13/E13,"-")</f>
        <v>0.91353062239681804</v>
      </c>
      <c r="H13" s="109">
        <f>F13/$D$34</f>
        <v>0.14708489389800666</v>
      </c>
      <c r="J13" s="147"/>
    </row>
    <row r="14" spans="1:15">
      <c r="C14" s="146" t="s">
        <v>7</v>
      </c>
      <c r="D14" s="200">
        <v>1240428.3720559999</v>
      </c>
      <c r="E14" s="200">
        <v>1281770.9250928098</v>
      </c>
      <c r="F14" s="200">
        <f>1170380+F15</f>
        <v>1170712</v>
      </c>
      <c r="G14" s="148">
        <f>IFERROR(F14/E14,"-")</f>
        <v>0.91335509105516</v>
      </c>
      <c r="H14" s="149">
        <f t="shared" ref="H14:H20" si="0">F14/$D$34</f>
        <v>0.14692488082642827</v>
      </c>
      <c r="I14" s="153"/>
      <c r="J14" s="147"/>
      <c r="K14" s="145"/>
    </row>
    <row r="15" spans="1:15">
      <c r="C15" s="143" t="s">
        <v>8</v>
      </c>
      <c r="D15" s="180">
        <v>535.15810899999997</v>
      </c>
      <c r="E15" s="180">
        <v>22306.087030679999</v>
      </c>
      <c r="F15" s="180">
        <v>332</v>
      </c>
      <c r="G15" s="110">
        <f>IFERROR(F15/E15,"-")</f>
        <v>1.4883829671397055E-2</v>
      </c>
      <c r="H15" s="111">
        <f t="shared" si="0"/>
        <v>4.1666148834533332E-5</v>
      </c>
      <c r="I15" s="153"/>
      <c r="J15" s="151"/>
      <c r="K15" s="45"/>
    </row>
    <row r="16" spans="1:15">
      <c r="C16" s="146" t="s">
        <v>9</v>
      </c>
      <c r="D16" s="200">
        <v>936.35943799999995</v>
      </c>
      <c r="E16" s="200">
        <v>1149.39664208</v>
      </c>
      <c r="F16" s="200">
        <f>845+F17</f>
        <v>1275</v>
      </c>
      <c r="G16" s="148">
        <f>IFERROR(F16/E16,"-")</f>
        <v>1.1092776447412467</v>
      </c>
      <c r="H16" s="149">
        <f t="shared" si="0"/>
        <v>1.6001307157840361E-4</v>
      </c>
      <c r="I16" s="153"/>
      <c r="J16" s="144"/>
      <c r="K16" s="145"/>
    </row>
    <row r="17" spans="3:13">
      <c r="C17" s="143" t="s">
        <v>311</v>
      </c>
      <c r="D17" s="180">
        <v>0</v>
      </c>
      <c r="E17" s="180">
        <v>1087.74261508</v>
      </c>
      <c r="F17" s="180">
        <v>430</v>
      </c>
      <c r="G17" s="110">
        <f t="shared" ref="G14:G21" si="1">IFERROR(F17/E17,"-")</f>
        <v>0.39531410651625054</v>
      </c>
      <c r="H17" s="111">
        <f t="shared" si="0"/>
        <v>5.3965192767618473E-5</v>
      </c>
      <c r="I17" s="153"/>
      <c r="J17" s="150"/>
    </row>
    <row r="18" spans="3:13">
      <c r="C18" s="19" t="s">
        <v>10</v>
      </c>
      <c r="D18" s="178">
        <f>D19+D21</f>
        <v>1484234.6109590002</v>
      </c>
      <c r="E18" s="176">
        <f>E19+E21</f>
        <v>1271391577324.5298</v>
      </c>
      <c r="F18" s="176">
        <f>F19+F21</f>
        <v>1155888348731.6003</v>
      </c>
      <c r="G18" s="101">
        <f>IFERROR(F18/E18,"-")</f>
        <v>0.90915212067395457</v>
      </c>
      <c r="H18" s="109">
        <f>(F18/1000000)/$D$34</f>
        <v>0.14506450594684889</v>
      </c>
    </row>
    <row r="19" spans="3:13">
      <c r="C19" s="146" t="s">
        <v>11</v>
      </c>
      <c r="D19" s="200">
        <v>1308196.6847920001</v>
      </c>
      <c r="E19" s="196">
        <v>1055116613163.1798</v>
      </c>
      <c r="F19" s="196">
        <v>982557581005.6106</v>
      </c>
      <c r="G19" s="148">
        <f t="shared" si="1"/>
        <v>0.9312312674709563</v>
      </c>
      <c r="H19" s="149">
        <f t="shared" ref="H19:H27" si="2">(F19/1000000)/$D$34</f>
        <v>0.12331141689361089</v>
      </c>
      <c r="J19" s="59"/>
    </row>
    <row r="20" spans="3:13">
      <c r="C20" s="107" t="s">
        <v>12</v>
      </c>
      <c r="D20" s="180">
        <v>298486.441612</v>
      </c>
      <c r="E20" s="177">
        <v>291631339069</v>
      </c>
      <c r="F20" s="177">
        <v>259019202850.56</v>
      </c>
      <c r="G20" s="110">
        <f t="shared" si="1"/>
        <v>0.88817341674406269</v>
      </c>
      <c r="H20" s="111">
        <f t="shared" si="2"/>
        <v>3.2507026075221726E-2</v>
      </c>
    </row>
    <row r="21" spans="3:13">
      <c r="C21" s="146" t="s">
        <v>13</v>
      </c>
      <c r="D21" s="200">
        <v>176037.926167</v>
      </c>
      <c r="E21" s="196">
        <v>216274964161.34991</v>
      </c>
      <c r="F21" s="196">
        <v>173330767725.98975</v>
      </c>
      <c r="G21" s="148">
        <f t="shared" si="1"/>
        <v>0.80143704287787076</v>
      </c>
      <c r="H21" s="149">
        <f t="shared" si="2"/>
        <v>2.1753089053237997E-2</v>
      </c>
      <c r="K21" s="17"/>
    </row>
    <row r="22" spans="3:13">
      <c r="C22" s="112" t="s">
        <v>14</v>
      </c>
      <c r="D22" s="201"/>
      <c r="E22" s="197"/>
      <c r="F22" s="197"/>
      <c r="G22" s="113"/>
      <c r="H22" s="18">
        <f t="shared" si="2"/>
        <v>0</v>
      </c>
    </row>
    <row r="23" spans="3:13">
      <c r="C23" s="114" t="s">
        <v>15</v>
      </c>
      <c r="D23" s="189">
        <f>(D14-D19)</f>
        <v>-67768.312736000167</v>
      </c>
      <c r="E23" s="188">
        <f>(E14-E19)</f>
        <v>-1055115331392.2548</v>
      </c>
      <c r="F23" s="188">
        <f>(F14-F19)</f>
        <v>-982556410293.6106</v>
      </c>
      <c r="G23" s="110">
        <f>IFERROR(F23/E23,"-")</f>
        <v>0.93123128918722031</v>
      </c>
      <c r="H23" s="116">
        <f t="shared" si="2"/>
        <v>-0.12331126996873006</v>
      </c>
      <c r="J23" s="10"/>
      <c r="K23" s="59"/>
    </row>
    <row r="24" spans="3:13">
      <c r="C24" s="114" t="s">
        <v>16</v>
      </c>
      <c r="D24" s="189">
        <f>(D16-D21)</f>
        <v>-175101.56672899998</v>
      </c>
      <c r="E24" s="188">
        <f>(E16-E21)</f>
        <v>-216274963011.95328</v>
      </c>
      <c r="F24" s="188">
        <f>(F16-F21)</f>
        <v>-173330766450.98975</v>
      </c>
      <c r="G24" s="110">
        <f>IFERROR(F24/E24,"-")</f>
        <v>0.801437041241847</v>
      </c>
      <c r="H24" s="116">
        <f t="shared" si="2"/>
        <v>-2.1753088893224928E-2</v>
      </c>
    </row>
    <row r="25" spans="3:13">
      <c r="C25" s="114" t="s">
        <v>17</v>
      </c>
      <c r="D25" s="189">
        <f>(D13-(D18-D20))</f>
        <v>55616.56214699964</v>
      </c>
      <c r="E25" s="188">
        <f>(E13-(E18-E20))</f>
        <v>-979758955335.20801</v>
      </c>
      <c r="F25" s="188">
        <f>(F13-(F18-F20))</f>
        <v>-896867973894.04028</v>
      </c>
      <c r="G25" s="110">
        <f>IFERROR(F25/E25,"-")</f>
        <v>0.91539655647974361</v>
      </c>
      <c r="H25" s="116">
        <f t="shared" si="2"/>
        <v>-0.11255733278673324</v>
      </c>
    </row>
    <row r="26" spans="3:13">
      <c r="C26" s="114" t="s">
        <v>18</v>
      </c>
      <c r="D26" s="189">
        <f>D13-D18</f>
        <v>-242869.87946500024</v>
      </c>
      <c r="E26" s="188">
        <f>E13-E18</f>
        <v>-1271390294404.208</v>
      </c>
      <c r="F26" s="188">
        <f>F13-F18</f>
        <v>-1155887176744.6003</v>
      </c>
      <c r="G26" s="110">
        <f>IFERROR(F26/E26,"-")</f>
        <v>0.90915211625574499</v>
      </c>
      <c r="H26" s="116">
        <f t="shared" si="2"/>
        <v>-0.14506435886195498</v>
      </c>
    </row>
    <row r="27" spans="3:13">
      <c r="C27" s="112" t="s">
        <v>19</v>
      </c>
      <c r="D27" s="202">
        <f>D29-D31</f>
        <v>242869.87946500001</v>
      </c>
      <c r="E27" s="197">
        <f>E29-E31</f>
        <v>-110120120311.89481</v>
      </c>
      <c r="F27" s="197">
        <f>F29-F31</f>
        <v>-83458559984.089996</v>
      </c>
      <c r="G27" s="113">
        <f>IFERROR(F27/E27,"-")</f>
        <v>0.75788656739303506</v>
      </c>
      <c r="H27" s="117">
        <f t="shared" si="2"/>
        <v>-1.0474086692207596E-2</v>
      </c>
    </row>
    <row r="28" spans="3:13">
      <c r="C28" s="118"/>
      <c r="D28" s="203"/>
      <c r="E28" s="198"/>
      <c r="F28" s="198"/>
      <c r="G28" s="119"/>
      <c r="H28" s="116"/>
    </row>
    <row r="29" spans="3:13" ht="17.25" customHeight="1">
      <c r="C29" s="19" t="s">
        <v>20</v>
      </c>
      <c r="D29" s="178">
        <v>350990.39</v>
      </c>
      <c r="E29" s="178">
        <v>390223.10519363999</v>
      </c>
      <c r="F29" s="178">
        <v>361079</v>
      </c>
      <c r="G29" s="101">
        <f>IFERROR(F29/E29,"-")</f>
        <v>0.92531425021801861</v>
      </c>
      <c r="H29" s="94">
        <f>F29/$D$34</f>
        <v>4.5315576370555603E-2</v>
      </c>
    </row>
    <row r="30" spans="3:13">
      <c r="C30" s="120"/>
      <c r="D30" s="204"/>
      <c r="E30" s="199"/>
      <c r="F30" s="199"/>
      <c r="G30" s="121"/>
      <c r="H30" s="116"/>
    </row>
    <row r="31" spans="3:13">
      <c r="C31" s="19" t="s">
        <v>21</v>
      </c>
      <c r="D31" s="178">
        <v>108120.51053499999</v>
      </c>
      <c r="E31" s="176">
        <v>110120510535</v>
      </c>
      <c r="F31" s="176">
        <v>83458921063.089996</v>
      </c>
      <c r="G31" s="101">
        <f>IFERROR(F31/E31,"-")</f>
        <v>0.75788716068986939</v>
      </c>
      <c r="H31" s="95">
        <f>(F31/1000000)/$D$34</f>
        <v>1.0474132007783965E-2</v>
      </c>
    </row>
    <row r="32" spans="3:13">
      <c r="F32" s="59"/>
      <c r="G32" s="102"/>
      <c r="M32" s="10"/>
    </row>
    <row r="33" spans="3:12" ht="15" thickBot="1">
      <c r="F33" s="59"/>
    </row>
    <row r="34" spans="3:12" ht="15" thickBot="1">
      <c r="C34" s="108" t="s">
        <v>267</v>
      </c>
      <c r="D34" s="141">
        <v>7968099.0273052305</v>
      </c>
      <c r="F34" s="59"/>
      <c r="L34" s="10"/>
    </row>
    <row r="35" spans="3:12" ht="19.2" customHeight="1">
      <c r="C35" s="125" t="s">
        <v>306</v>
      </c>
      <c r="F35" s="20"/>
      <c r="G35" s="21"/>
      <c r="H35" s="22"/>
      <c r="I35" s="23"/>
      <c r="J35" s="10"/>
      <c r="K35" s="49"/>
    </row>
    <row r="36" spans="3:12" ht="12.75" customHeight="1">
      <c r="C36" s="126" t="s">
        <v>301</v>
      </c>
      <c r="I36" s="23"/>
    </row>
    <row r="37" spans="3:12">
      <c r="C37" s="219" t="s">
        <v>1959</v>
      </c>
      <c r="D37" s="219"/>
      <c r="E37" s="219"/>
      <c r="F37" s="219"/>
      <c r="G37" s="219"/>
      <c r="H37" s="219"/>
      <c r="I37" s="23"/>
    </row>
    <row r="38" spans="3:12" ht="24.75" customHeight="1">
      <c r="C38" s="220" t="s">
        <v>1995</v>
      </c>
      <c r="D38" s="220"/>
      <c r="E38" s="220"/>
      <c r="F38" s="220"/>
      <c r="G38" s="220"/>
      <c r="H38" s="220"/>
      <c r="I38" s="129"/>
    </row>
    <row r="39" spans="3:12" ht="36" customHeight="1">
      <c r="C39" s="220" t="s">
        <v>1954</v>
      </c>
      <c r="D39" s="220"/>
      <c r="E39" s="220"/>
      <c r="F39" s="220"/>
      <c r="G39" s="220"/>
      <c r="H39" s="128"/>
      <c r="I39" s="129"/>
    </row>
    <row r="40" spans="3:12" ht="27" customHeight="1">
      <c r="C40" s="220" t="s">
        <v>1974</v>
      </c>
      <c r="D40" s="220"/>
      <c r="E40" s="220"/>
      <c r="F40" s="220"/>
      <c r="G40" s="220"/>
      <c r="H40" s="220"/>
      <c r="I40" s="129"/>
    </row>
    <row r="41" spans="3:12">
      <c r="C41" s="220" t="s">
        <v>1958</v>
      </c>
      <c r="D41" s="220"/>
      <c r="E41" s="220"/>
      <c r="F41" s="220"/>
      <c r="G41" s="220"/>
      <c r="H41" s="220"/>
      <c r="I41" s="220"/>
    </row>
    <row r="42" spans="3:12">
      <c r="C42" s="218" t="s">
        <v>307</v>
      </c>
      <c r="D42" s="218"/>
      <c r="E42" s="20"/>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670560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92D050"/>
  </sheetPr>
  <dimension ref="A1:T42"/>
  <sheetViews>
    <sheetView showGridLines="0" topLeftCell="A7" zoomScaleNormal="100" workbookViewId="0">
      <selection activeCell="B40" sqref="B40"/>
    </sheetView>
  </sheetViews>
  <sheetFormatPr baseColWidth="10" defaultColWidth="11.44140625" defaultRowHeight="14.4"/>
  <cols>
    <col min="1" max="1" width="17.44140625" style="12" customWidth="1"/>
    <col min="2" max="2" width="69.109375" style="12" customWidth="1"/>
    <col min="3" max="3" width="15.33203125" style="12" bestFit="1" customWidth="1"/>
    <col min="4" max="5" width="21" style="12" bestFit="1" customWidth="1"/>
    <col min="6" max="6" width="37.5546875" style="12" customWidth="1"/>
    <col min="7" max="7" width="18.88671875" style="12" customWidth="1"/>
    <col min="8" max="8" width="25.44140625" style="12" bestFit="1" customWidth="1"/>
    <col min="9" max="9" width="14.109375" style="12" bestFit="1" customWidth="1"/>
    <col min="10" max="10" width="21.88671875" style="12" bestFit="1" customWidth="1"/>
    <col min="11" max="12" width="20.44140625" style="12" bestFit="1" customWidth="1"/>
    <col min="13" max="16384" width="11.44140625" style="12"/>
  </cols>
  <sheetData>
    <row r="1" spans="1:10" ht="28.5" customHeight="1">
      <c r="A1" s="214" t="s">
        <v>1957</v>
      </c>
      <c r="B1" s="214"/>
      <c r="C1" s="214"/>
      <c r="D1" s="214"/>
      <c r="E1" s="214"/>
      <c r="F1" s="214"/>
      <c r="G1" s="27"/>
      <c r="H1" s="27"/>
    </row>
    <row r="2" spans="1:10" ht="21" customHeight="1">
      <c r="A2" s="215" t="s">
        <v>0</v>
      </c>
      <c r="B2" s="215"/>
      <c r="C2" s="215"/>
      <c r="D2" s="215"/>
      <c r="E2" s="215"/>
      <c r="F2" s="215"/>
      <c r="G2" s="28"/>
      <c r="H2" s="28"/>
    </row>
    <row r="3" spans="1:10" ht="15" customHeight="1">
      <c r="A3" s="216" t="s">
        <v>1</v>
      </c>
      <c r="B3" s="216"/>
      <c r="C3" s="216"/>
      <c r="D3" s="216"/>
      <c r="E3" s="216"/>
      <c r="F3" s="216"/>
      <c r="G3" s="29"/>
      <c r="H3" s="30"/>
    </row>
    <row r="4" spans="1:10" ht="18">
      <c r="A4" s="231" t="s">
        <v>22</v>
      </c>
      <c r="B4" s="231"/>
      <c r="C4" s="231"/>
      <c r="D4" s="231"/>
      <c r="E4" s="231"/>
      <c r="F4" s="231"/>
      <c r="G4" s="31"/>
      <c r="H4" s="32"/>
    </row>
    <row r="5" spans="1:10" ht="18.75" customHeight="1">
      <c r="A5" s="217" t="s">
        <v>23</v>
      </c>
      <c r="B5" s="217"/>
      <c r="C5" s="217"/>
      <c r="D5" s="217"/>
      <c r="E5" s="217"/>
      <c r="F5" s="217"/>
      <c r="G5" s="31"/>
      <c r="H5" s="31"/>
    </row>
    <row r="6" spans="1:10" ht="18">
      <c r="A6" s="233" t="s">
        <v>1996</v>
      </c>
      <c r="B6" s="233"/>
      <c r="C6" s="233"/>
      <c r="D6" s="233"/>
      <c r="E6" s="233"/>
      <c r="F6" s="233"/>
      <c r="G6" s="10"/>
      <c r="H6" s="33"/>
    </row>
    <row r="7" spans="1:10" ht="18">
      <c r="A7" s="221" t="s">
        <v>275</v>
      </c>
      <c r="B7" s="221"/>
      <c r="C7" s="221"/>
      <c r="D7" s="221"/>
      <c r="E7" s="221"/>
      <c r="F7" s="221"/>
      <c r="G7" s="34"/>
      <c r="H7" s="34"/>
      <c r="I7" s="34"/>
      <c r="J7" s="34"/>
    </row>
    <row r="8" spans="1:10" ht="15.6">
      <c r="A8" s="213" t="s">
        <v>4</v>
      </c>
      <c r="B8" s="213"/>
      <c r="C8" s="213"/>
      <c r="D8" s="213"/>
      <c r="E8" s="213"/>
      <c r="F8" s="213"/>
      <c r="G8" s="10"/>
      <c r="H8" s="35"/>
    </row>
    <row r="9" spans="1:10">
      <c r="G9" s="10"/>
    </row>
    <row r="10" spans="1:10">
      <c r="G10" s="10"/>
      <c r="H10" s="10"/>
    </row>
    <row r="11" spans="1:10" ht="15" customHeight="1">
      <c r="B11" s="232" t="s">
        <v>5</v>
      </c>
      <c r="C11" s="37" t="s">
        <v>310</v>
      </c>
      <c r="D11" s="234" t="s">
        <v>1952</v>
      </c>
      <c r="E11" s="234" t="s">
        <v>299</v>
      </c>
      <c r="G11" s="10"/>
    </row>
    <row r="12" spans="1:10" ht="15" customHeight="1">
      <c r="B12" s="232"/>
      <c r="C12" s="16" t="s">
        <v>275</v>
      </c>
      <c r="D12" s="234"/>
      <c r="E12" s="234"/>
      <c r="F12" s="10"/>
      <c r="G12" s="10"/>
      <c r="H12" s="10"/>
      <c r="I12" s="10"/>
    </row>
    <row r="13" spans="1:10">
      <c r="B13" s="38" t="s">
        <v>10</v>
      </c>
      <c r="C13" s="166">
        <f>+C14+C21</f>
        <v>1484234.610959</v>
      </c>
      <c r="D13" s="161">
        <f>+D14+D21</f>
        <v>1563022916393.5305</v>
      </c>
      <c r="E13" s="161">
        <f>+E14+E21</f>
        <v>1414907551582.1597</v>
      </c>
      <c r="G13" s="10"/>
      <c r="H13" s="10"/>
      <c r="I13" s="10"/>
    </row>
    <row r="14" spans="1:10">
      <c r="B14" s="39" t="s">
        <v>11</v>
      </c>
      <c r="C14" s="167">
        <f>SUM(C15:C20)</f>
        <v>1308196.6847919999</v>
      </c>
      <c r="D14" s="162">
        <f>SUM(D15:D20)</f>
        <v>1346747952232.1807</v>
      </c>
      <c r="E14" s="162">
        <f>SUM(E15:E20)</f>
        <v>1241576783856.1697</v>
      </c>
      <c r="F14" s="103"/>
      <c r="G14" s="10"/>
      <c r="H14" s="10"/>
      <c r="I14" s="10"/>
    </row>
    <row r="15" spans="1:10" ht="12.75" customHeight="1">
      <c r="B15" s="40" t="s">
        <v>24</v>
      </c>
      <c r="C15" s="168">
        <v>516919.62720400002</v>
      </c>
      <c r="D15" s="163">
        <v>530893928372.65057</v>
      </c>
      <c r="E15" s="163">
        <v>472953643216.43958</v>
      </c>
      <c r="F15" s="41"/>
      <c r="G15" s="10"/>
      <c r="H15" s="10"/>
      <c r="I15" s="10"/>
    </row>
    <row r="16" spans="1:10">
      <c r="B16" s="40" t="s">
        <v>25</v>
      </c>
      <c r="C16" s="168">
        <v>90986.168678000002</v>
      </c>
      <c r="D16" s="163">
        <v>87954089071.860001</v>
      </c>
      <c r="E16" s="163">
        <v>80652977739.190002</v>
      </c>
      <c r="F16" s="42"/>
      <c r="G16" s="10"/>
      <c r="H16" s="10"/>
    </row>
    <row r="17" spans="2:10">
      <c r="B17" s="40" t="s">
        <v>12</v>
      </c>
      <c r="C17" s="168">
        <v>298486.441612</v>
      </c>
      <c r="D17" s="163">
        <v>291631339069</v>
      </c>
      <c r="E17" s="163">
        <v>259019202850.56</v>
      </c>
      <c r="F17" s="41"/>
      <c r="G17" s="10"/>
      <c r="H17" s="10"/>
    </row>
    <row r="18" spans="2:10">
      <c r="B18" s="40" t="s">
        <v>26</v>
      </c>
      <c r="C18" s="169">
        <v>13500</v>
      </c>
      <c r="D18" s="164">
        <v>15437720970.379999</v>
      </c>
      <c r="E18" s="164">
        <v>13971052488.5</v>
      </c>
      <c r="F18" s="44"/>
      <c r="G18" s="10"/>
      <c r="H18" s="10"/>
    </row>
    <row r="19" spans="2:10">
      <c r="B19" s="40" t="s">
        <v>27</v>
      </c>
      <c r="C19" s="168">
        <v>388252.04090299999</v>
      </c>
      <c r="D19" s="163">
        <v>418301899150.58002</v>
      </c>
      <c r="E19" s="163">
        <v>412497863545.67993</v>
      </c>
      <c r="F19" s="41"/>
      <c r="G19" s="10"/>
      <c r="H19" s="10"/>
    </row>
    <row r="20" spans="2:10">
      <c r="B20" s="40" t="s">
        <v>28</v>
      </c>
      <c r="C20" s="168">
        <v>52.406395000000003</v>
      </c>
      <c r="D20" s="163">
        <v>2528975597.71</v>
      </c>
      <c r="E20" s="163">
        <v>2482044015.8000002</v>
      </c>
      <c r="F20" s="41"/>
      <c r="G20" s="10"/>
      <c r="H20" s="10"/>
      <c r="J20" s="10"/>
    </row>
    <row r="21" spans="2:10">
      <c r="B21" s="39" t="s">
        <v>13</v>
      </c>
      <c r="C21" s="167">
        <f>SUM(C22:C27)</f>
        <v>176037.92616700003</v>
      </c>
      <c r="D21" s="162">
        <f>SUM(D22:D27)</f>
        <v>216274964161.34995</v>
      </c>
      <c r="E21" s="162">
        <f>SUM(E22:E27)</f>
        <v>173330767725.98993</v>
      </c>
      <c r="F21" s="140"/>
      <c r="G21" s="10"/>
      <c r="H21" s="10"/>
      <c r="I21" s="10"/>
    </row>
    <row r="22" spans="2:10">
      <c r="B22" s="40" t="s">
        <v>29</v>
      </c>
      <c r="C22" s="168">
        <v>53162.528542</v>
      </c>
      <c r="D22" s="163">
        <v>75469419258.729996</v>
      </c>
      <c r="E22" s="163">
        <v>61215761787.14003</v>
      </c>
      <c r="F22" s="41"/>
      <c r="G22" s="10"/>
      <c r="H22" s="10"/>
      <c r="I22" s="45"/>
    </row>
    <row r="23" spans="2:10">
      <c r="B23" s="40" t="s">
        <v>30</v>
      </c>
      <c r="C23" s="168">
        <v>60255.319620000002</v>
      </c>
      <c r="D23" s="163">
        <v>60492528563.790024</v>
      </c>
      <c r="E23" s="163">
        <v>40891984455.899986</v>
      </c>
      <c r="F23" s="41"/>
      <c r="G23" s="10"/>
      <c r="H23" s="10"/>
    </row>
    <row r="24" spans="2:10">
      <c r="B24" s="40" t="s">
        <v>31</v>
      </c>
      <c r="C24" s="168">
        <v>10.094704</v>
      </c>
      <c r="D24" s="163">
        <v>144221546.90000001</v>
      </c>
      <c r="E24" s="163">
        <v>104445796.36</v>
      </c>
      <c r="F24" s="41"/>
      <c r="G24" s="10"/>
      <c r="H24" s="10"/>
    </row>
    <row r="25" spans="2:10">
      <c r="B25" s="40" t="s">
        <v>32</v>
      </c>
      <c r="C25" s="168">
        <v>1045.835769</v>
      </c>
      <c r="D25" s="163">
        <v>3331298329.77</v>
      </c>
      <c r="E25" s="163">
        <v>2336668533.9000006</v>
      </c>
      <c r="F25" s="41"/>
      <c r="G25" s="10"/>
      <c r="H25" s="10"/>
    </row>
    <row r="26" spans="2:10">
      <c r="B26" s="40" t="s">
        <v>33</v>
      </c>
      <c r="C26" s="168">
        <v>60117.023257000001</v>
      </c>
      <c r="D26" s="163">
        <v>76652055684.309937</v>
      </c>
      <c r="E26" s="163">
        <v>68781907152.689941</v>
      </c>
      <c r="F26" s="41"/>
      <c r="G26" s="10"/>
      <c r="H26" s="10"/>
    </row>
    <row r="27" spans="2:10">
      <c r="B27" s="40" t="s">
        <v>34</v>
      </c>
      <c r="C27" s="168">
        <v>1447.1242749999999</v>
      </c>
      <c r="D27" s="163">
        <v>185440777.84999999</v>
      </c>
      <c r="E27" s="163">
        <v>0</v>
      </c>
      <c r="F27" s="41"/>
      <c r="G27" s="10"/>
      <c r="H27" s="10"/>
    </row>
    <row r="28" spans="2:10">
      <c r="B28" s="38" t="s">
        <v>35</v>
      </c>
      <c r="C28" s="166">
        <f>C29</f>
        <v>108120.51053499999</v>
      </c>
      <c r="D28" s="161">
        <f>D29</f>
        <v>110120510535</v>
      </c>
      <c r="E28" s="161">
        <f>E29</f>
        <v>83458921063.090012</v>
      </c>
      <c r="F28" s="41"/>
      <c r="G28" s="10"/>
      <c r="H28" s="10"/>
    </row>
    <row r="29" spans="2:10">
      <c r="B29" s="39" t="s">
        <v>21</v>
      </c>
      <c r="C29" s="167">
        <f>SUM(C30:C32)</f>
        <v>108120.51053499999</v>
      </c>
      <c r="D29" s="162">
        <f>SUM(D30:D32)</f>
        <v>110120510535</v>
      </c>
      <c r="E29" s="162">
        <f>SUM(E30:E32)</f>
        <v>83458921063.090012</v>
      </c>
      <c r="F29" s="41"/>
      <c r="G29" s="10"/>
      <c r="H29" s="10"/>
    </row>
    <row r="30" spans="2:10">
      <c r="B30" s="40" t="s">
        <v>36</v>
      </c>
      <c r="C30" s="168">
        <v>5117.7218819999998</v>
      </c>
      <c r="D30" s="163">
        <v>13579300000</v>
      </c>
      <c r="E30" s="163">
        <v>5647895396.2199993</v>
      </c>
      <c r="F30" s="41"/>
      <c r="G30" s="10"/>
      <c r="H30" s="10"/>
    </row>
    <row r="31" spans="2:10">
      <c r="B31" s="40" t="s">
        <v>37</v>
      </c>
      <c r="C31" s="168">
        <v>103002.788653</v>
      </c>
      <c r="D31" s="163">
        <v>96541210535</v>
      </c>
      <c r="E31" s="163">
        <v>77811025666.87001</v>
      </c>
      <c r="F31" s="41"/>
      <c r="G31" s="10"/>
      <c r="H31" s="10"/>
    </row>
    <row r="32" spans="2:10">
      <c r="B32" s="40" t="s">
        <v>273</v>
      </c>
      <c r="C32" s="170">
        <v>0</v>
      </c>
      <c r="D32" s="163">
        <v>0</v>
      </c>
      <c r="E32" s="163">
        <v>0</v>
      </c>
      <c r="H32" s="10"/>
    </row>
    <row r="33" spans="2:20" ht="15" customHeight="1">
      <c r="B33" s="46" t="s">
        <v>38</v>
      </c>
      <c r="C33" s="171">
        <f>C13+C28</f>
        <v>1592355.1214939998</v>
      </c>
      <c r="D33" s="165">
        <f>D13+D28</f>
        <v>1673143426928.5305</v>
      </c>
      <c r="E33" s="165">
        <f>E13+E28</f>
        <v>1498366472645.2498</v>
      </c>
      <c r="H33" s="10"/>
      <c r="I33" s="22"/>
      <c r="J33" s="22"/>
      <c r="K33" s="22"/>
      <c r="L33" s="22"/>
      <c r="M33" s="22"/>
      <c r="N33" s="22"/>
      <c r="O33" s="22"/>
    </row>
    <row r="34" spans="2:20" ht="19.2" customHeight="1">
      <c r="B34" s="125" t="s">
        <v>306</v>
      </c>
      <c r="E34" s="20"/>
      <c r="F34" s="21"/>
      <c r="G34" s="22"/>
      <c r="H34" s="23"/>
      <c r="I34" s="22"/>
      <c r="J34" s="22"/>
      <c r="K34" s="22"/>
      <c r="L34" s="22"/>
      <c r="M34" s="22"/>
      <c r="N34" s="22"/>
      <c r="O34" s="22"/>
      <c r="P34" s="22"/>
      <c r="Q34" s="22"/>
      <c r="R34" s="22"/>
      <c r="S34" s="22"/>
      <c r="T34" s="22"/>
    </row>
    <row r="35" spans="2:20">
      <c r="B35" s="126" t="s">
        <v>301</v>
      </c>
      <c r="C35" s="127"/>
      <c r="D35" s="127"/>
      <c r="E35" s="127"/>
      <c r="F35" s="127"/>
      <c r="G35" s="25"/>
      <c r="H35" s="23"/>
    </row>
    <row r="36" spans="2:20" ht="35.25" customHeight="1">
      <c r="B36" s="220" t="s">
        <v>1995</v>
      </c>
      <c r="C36" s="220"/>
      <c r="D36" s="220"/>
      <c r="E36" s="220"/>
      <c r="F36" s="130"/>
      <c r="G36" s="130"/>
      <c r="H36" s="129"/>
    </row>
    <row r="37" spans="2:20" ht="35.25" customHeight="1">
      <c r="B37" s="220" t="s">
        <v>1954</v>
      </c>
      <c r="C37" s="220"/>
      <c r="D37" s="220"/>
      <c r="E37" s="220"/>
      <c r="F37" s="130"/>
      <c r="G37" s="130"/>
      <c r="H37" s="129"/>
    </row>
    <row r="38" spans="2:20">
      <c r="B38" s="218" t="s">
        <v>307</v>
      </c>
      <c r="C38" s="218"/>
      <c r="D38" s="20"/>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92D050"/>
  </sheetPr>
  <dimension ref="A1:J71"/>
  <sheetViews>
    <sheetView showGridLines="0" topLeftCell="A31" zoomScaleNormal="100" workbookViewId="0">
      <selection activeCell="E19" sqref="E19"/>
    </sheetView>
  </sheetViews>
  <sheetFormatPr baseColWidth="10" defaultColWidth="11.44140625" defaultRowHeight="14.4"/>
  <cols>
    <col min="1" max="1" width="29.44140625" style="12" customWidth="1"/>
    <col min="2" max="2" width="69.5546875" style="12" customWidth="1"/>
    <col min="3" max="5" width="19" style="12" customWidth="1"/>
    <col min="6" max="6" width="14.109375" style="12" bestFit="1" customWidth="1"/>
    <col min="7" max="7" width="13.44140625" style="12" bestFit="1" customWidth="1"/>
    <col min="8" max="8" width="14.109375" style="12" bestFit="1" customWidth="1"/>
    <col min="9" max="16384" width="11.44140625" style="12"/>
  </cols>
  <sheetData>
    <row r="1" spans="1:9" ht="28.5" customHeight="1">
      <c r="A1" s="214" t="s">
        <v>1957</v>
      </c>
      <c r="B1" s="214"/>
      <c r="C1" s="214"/>
      <c r="D1" s="214"/>
      <c r="E1" s="214"/>
      <c r="F1" s="214"/>
    </row>
    <row r="2" spans="1:9" ht="21" customHeight="1">
      <c r="A2" s="215" t="s">
        <v>0</v>
      </c>
      <c r="B2" s="215"/>
      <c r="C2" s="215"/>
      <c r="D2" s="215"/>
      <c r="E2" s="215"/>
      <c r="F2" s="215"/>
    </row>
    <row r="3" spans="1:9" ht="15" customHeight="1">
      <c r="A3" s="216" t="s">
        <v>1</v>
      </c>
      <c r="B3" s="216"/>
      <c r="C3" s="216"/>
      <c r="D3" s="216"/>
      <c r="E3" s="216"/>
      <c r="F3" s="216"/>
    </row>
    <row r="4" spans="1:9" ht="18.75" customHeight="1">
      <c r="A4" s="217" t="s">
        <v>22</v>
      </c>
      <c r="B4" s="217"/>
      <c r="C4" s="217"/>
      <c r="D4" s="217"/>
      <c r="E4" s="217"/>
      <c r="F4" s="217"/>
    </row>
    <row r="5" spans="1:9" ht="18.75" customHeight="1">
      <c r="A5" s="217" t="s">
        <v>39</v>
      </c>
      <c r="B5" s="217"/>
      <c r="C5" s="217"/>
      <c r="D5" s="217"/>
      <c r="E5" s="217"/>
      <c r="F5" s="217"/>
    </row>
    <row r="6" spans="1:9" ht="18">
      <c r="A6" s="233" t="s">
        <v>1996</v>
      </c>
      <c r="B6" s="233"/>
      <c r="C6" s="233"/>
      <c r="D6" s="233"/>
      <c r="E6" s="233"/>
      <c r="F6" s="233"/>
    </row>
    <row r="7" spans="1:9" ht="18">
      <c r="A7" s="221" t="s">
        <v>275</v>
      </c>
      <c r="B7" s="221"/>
      <c r="C7" s="221"/>
      <c r="D7" s="221"/>
      <c r="E7" s="221"/>
      <c r="F7" s="221"/>
    </row>
    <row r="8" spans="1:9" ht="15.6">
      <c r="A8" s="213" t="s">
        <v>4</v>
      </c>
      <c r="B8" s="213"/>
      <c r="C8" s="213"/>
      <c r="D8" s="213"/>
      <c r="E8" s="213"/>
      <c r="F8" s="213"/>
    </row>
    <row r="10" spans="1:9">
      <c r="H10" s="45"/>
    </row>
    <row r="11" spans="1:9" ht="15" customHeight="1">
      <c r="B11" s="232" t="s">
        <v>5</v>
      </c>
      <c r="C11" s="36" t="s">
        <v>310</v>
      </c>
      <c r="D11" s="232" t="s">
        <v>1952</v>
      </c>
      <c r="E11" s="232" t="s">
        <v>299</v>
      </c>
    </row>
    <row r="12" spans="1:9">
      <c r="B12" s="232"/>
      <c r="C12" s="16" t="s">
        <v>275</v>
      </c>
      <c r="D12" s="232"/>
      <c r="E12" s="232"/>
    </row>
    <row r="13" spans="1:9">
      <c r="B13" s="48" t="s">
        <v>10</v>
      </c>
      <c r="C13" s="174">
        <f>C14+C17+C43+C45+C47+C49+C51+C53+C55</f>
        <v>1484234.6109590004</v>
      </c>
      <c r="D13" s="175">
        <f>D14+D17+D43+D45+D47+D49+D51+D53+D55</f>
        <v>1563022916393.5295</v>
      </c>
      <c r="E13" s="175">
        <f>E14+E17+E43+E45+E47+E49+E51+E53+E55</f>
        <v>1414907551582.1606</v>
      </c>
      <c r="H13" s="10"/>
      <c r="I13" s="49"/>
    </row>
    <row r="14" spans="1:9">
      <c r="B14" s="50" t="s">
        <v>40</v>
      </c>
      <c r="C14" s="178">
        <f>SUM(C15:C16)</f>
        <v>8907.1543020000008</v>
      </c>
      <c r="D14" s="176">
        <f>SUM(D15:D16)</f>
        <v>8907154302</v>
      </c>
      <c r="E14" s="176">
        <f>SUM(E15:E16)</f>
        <v>8907154302</v>
      </c>
      <c r="H14" s="10"/>
    </row>
    <row r="15" spans="1:9">
      <c r="B15" s="52" t="s">
        <v>41</v>
      </c>
      <c r="C15" s="179">
        <v>3010.7791240000001</v>
      </c>
      <c r="D15" s="164">
        <v>3010779124</v>
      </c>
      <c r="E15" s="164">
        <v>3010779124</v>
      </c>
      <c r="F15" s="43"/>
      <c r="H15" s="10"/>
    </row>
    <row r="16" spans="1:9">
      <c r="B16" s="52" t="s">
        <v>42</v>
      </c>
      <c r="C16" s="179">
        <v>5896.3751780000002</v>
      </c>
      <c r="D16" s="164">
        <v>5896375178</v>
      </c>
      <c r="E16" s="164">
        <v>5896375178</v>
      </c>
      <c r="F16" s="43"/>
      <c r="H16" s="10"/>
    </row>
    <row r="17" spans="2:10">
      <c r="B17" s="50" t="s">
        <v>43</v>
      </c>
      <c r="C17" s="178">
        <f>SUM(C18:C42)</f>
        <v>1449825.2822310003</v>
      </c>
      <c r="D17" s="176">
        <f>SUM(D18:D42)</f>
        <v>1527004623646.3296</v>
      </c>
      <c r="E17" s="176">
        <f>SUM(E18:E42)</f>
        <v>1379046725141.9504</v>
      </c>
      <c r="F17" s="43"/>
    </row>
    <row r="18" spans="2:10">
      <c r="B18" s="52" t="s">
        <v>44</v>
      </c>
      <c r="C18" s="179">
        <v>127178.682615</v>
      </c>
      <c r="D18" s="164">
        <v>130877051080.85992</v>
      </c>
      <c r="E18" s="164">
        <v>114376490223.63004</v>
      </c>
      <c r="F18" s="53"/>
    </row>
    <row r="19" spans="2:10">
      <c r="B19" s="52" t="s">
        <v>312</v>
      </c>
      <c r="C19" s="179">
        <v>73721.962713999994</v>
      </c>
      <c r="D19" s="164">
        <v>82345170628.78009</v>
      </c>
      <c r="E19" s="164">
        <v>75078939212.080093</v>
      </c>
      <c r="F19" s="53"/>
    </row>
    <row r="20" spans="2:10">
      <c r="B20" s="52" t="s">
        <v>45</v>
      </c>
      <c r="C20" s="179">
        <v>64622.485397999997</v>
      </c>
      <c r="D20" s="164">
        <v>67031025922.690063</v>
      </c>
      <c r="E20" s="164">
        <v>60065819390.069908</v>
      </c>
      <c r="F20" s="53"/>
    </row>
    <row r="21" spans="2:10">
      <c r="B21" s="52" t="s">
        <v>46</v>
      </c>
      <c r="C21" s="179">
        <v>15344.286414</v>
      </c>
      <c r="D21" s="164">
        <v>15469263527.4</v>
      </c>
      <c r="E21" s="164">
        <v>13026288301.329994</v>
      </c>
      <c r="F21" s="53"/>
      <c r="H21" s="54"/>
    </row>
    <row r="22" spans="2:10">
      <c r="B22" s="52" t="s">
        <v>47</v>
      </c>
      <c r="C22" s="179">
        <v>21512.650364000001</v>
      </c>
      <c r="D22" s="164">
        <v>23193644808.639996</v>
      </c>
      <c r="E22" s="164">
        <v>20507334864.710003</v>
      </c>
      <c r="F22" s="53"/>
    </row>
    <row r="23" spans="2:10">
      <c r="B23" s="52" t="s">
        <v>48</v>
      </c>
      <c r="C23" s="180">
        <v>309832.15000000002</v>
      </c>
      <c r="D23" s="177">
        <v>309912231248.80945</v>
      </c>
      <c r="E23" s="177">
        <v>282112161488.34021</v>
      </c>
      <c r="F23" s="53"/>
    </row>
    <row r="24" spans="2:10">
      <c r="B24" s="52" t="s">
        <v>49</v>
      </c>
      <c r="C24" s="180">
        <v>150968.273193</v>
      </c>
      <c r="D24" s="177">
        <v>164183586148.02005</v>
      </c>
      <c r="E24" s="177">
        <v>154294867604.41998</v>
      </c>
      <c r="F24" s="53"/>
    </row>
    <row r="25" spans="2:10">
      <c r="B25" s="55" t="s">
        <v>50</v>
      </c>
      <c r="C25" s="180">
        <v>5502.585634</v>
      </c>
      <c r="D25" s="177">
        <v>5927161257.7799978</v>
      </c>
      <c r="E25" s="177">
        <v>5075481482.0100002</v>
      </c>
      <c r="F25" s="53"/>
      <c r="H25" s="54"/>
    </row>
    <row r="26" spans="2:10">
      <c r="B26" s="55" t="s">
        <v>51</v>
      </c>
      <c r="C26" s="180">
        <v>3023.3434499999998</v>
      </c>
      <c r="D26" s="177">
        <v>3199997718.0000005</v>
      </c>
      <c r="E26" s="177">
        <v>2391126320.6099997</v>
      </c>
      <c r="F26" s="53"/>
      <c r="H26" s="54"/>
      <c r="J26" s="54"/>
    </row>
    <row r="27" spans="2:10">
      <c r="B27" s="55" t="s">
        <v>52</v>
      </c>
      <c r="C27" s="180">
        <v>18535.516531000001</v>
      </c>
      <c r="D27" s="177">
        <v>20814289947.450001</v>
      </c>
      <c r="E27" s="177">
        <v>18352621004.920006</v>
      </c>
      <c r="F27" s="53"/>
      <c r="H27" s="54"/>
    </row>
    <row r="28" spans="2:10">
      <c r="B28" s="55" t="s">
        <v>53</v>
      </c>
      <c r="C28" s="180">
        <v>64208.597908000003</v>
      </c>
      <c r="D28" s="177">
        <v>83767439435.669998</v>
      </c>
      <c r="E28" s="177">
        <v>71693963975.369995</v>
      </c>
      <c r="F28" s="53"/>
      <c r="H28" s="54"/>
    </row>
    <row r="29" spans="2:10">
      <c r="B29" s="55" t="s">
        <v>54</v>
      </c>
      <c r="C29" s="180">
        <v>21563.980144000001</v>
      </c>
      <c r="D29" s="177">
        <v>25065691243.410004</v>
      </c>
      <c r="E29" s="177">
        <v>21762836795.900009</v>
      </c>
      <c r="F29" s="53"/>
    </row>
    <row r="30" spans="2:10">
      <c r="B30" s="55" t="s">
        <v>55</v>
      </c>
      <c r="C30" s="180">
        <v>9400.0550249999997</v>
      </c>
      <c r="D30" s="177">
        <v>9314445732.7999935</v>
      </c>
      <c r="E30" s="177">
        <v>6097072882.6099997</v>
      </c>
      <c r="F30" s="53"/>
    </row>
    <row r="31" spans="2:10">
      <c r="B31" s="55" t="s">
        <v>56</v>
      </c>
      <c r="C31" s="180">
        <v>11681.565715000001</v>
      </c>
      <c r="D31" s="177">
        <v>12761423420</v>
      </c>
      <c r="E31" s="177">
        <v>12605095028.089998</v>
      </c>
      <c r="F31" s="53"/>
      <c r="G31" s="49"/>
    </row>
    <row r="32" spans="2:10">
      <c r="B32" s="55" t="s">
        <v>57</v>
      </c>
      <c r="C32" s="180">
        <v>1254.3081549999999</v>
      </c>
      <c r="D32" s="177">
        <v>1272306034.1400001</v>
      </c>
      <c r="E32" s="177">
        <v>1135658393.9800005</v>
      </c>
      <c r="F32" s="53"/>
    </row>
    <row r="33" spans="2:6">
      <c r="B33" s="55" t="s">
        <v>58</v>
      </c>
      <c r="C33" s="180">
        <v>4163.0385219999998</v>
      </c>
      <c r="D33" s="177">
        <v>4384211142.0699997</v>
      </c>
      <c r="E33" s="177">
        <v>3959168990.9299989</v>
      </c>
      <c r="F33" s="53"/>
    </row>
    <row r="34" spans="2:6">
      <c r="B34" s="55" t="s">
        <v>59</v>
      </c>
      <c r="C34" s="180">
        <v>754.73537499999998</v>
      </c>
      <c r="D34" s="177">
        <v>765172194.00000012</v>
      </c>
      <c r="E34" s="177">
        <v>624596774.38</v>
      </c>
      <c r="F34" s="53"/>
    </row>
    <row r="35" spans="2:6">
      <c r="B35" s="55" t="s">
        <v>60</v>
      </c>
      <c r="C35" s="180">
        <v>17321.712416999999</v>
      </c>
      <c r="D35" s="177">
        <v>17504908767.000008</v>
      </c>
      <c r="E35" s="177">
        <v>12840555864.369999</v>
      </c>
      <c r="F35" s="53"/>
    </row>
    <row r="36" spans="2:6">
      <c r="B36" s="55" t="s">
        <v>61</v>
      </c>
      <c r="C36" s="180">
        <v>22851.776170000001</v>
      </c>
      <c r="D36" s="177">
        <v>22921444125.049999</v>
      </c>
      <c r="E36" s="177">
        <v>22092039053.940006</v>
      </c>
      <c r="F36" s="53"/>
    </row>
    <row r="37" spans="2:6">
      <c r="B37" s="55" t="s">
        <v>62</v>
      </c>
      <c r="C37" s="180">
        <v>4007.4039579999999</v>
      </c>
      <c r="D37" s="177">
        <v>4594734805.7599993</v>
      </c>
      <c r="E37" s="177">
        <v>3385002658.3099995</v>
      </c>
      <c r="F37" s="53"/>
    </row>
    <row r="38" spans="2:6">
      <c r="B38" s="55" t="s">
        <v>63</v>
      </c>
      <c r="C38" s="180">
        <v>2714.3816029999998</v>
      </c>
      <c r="D38" s="177">
        <v>2826449369.0000005</v>
      </c>
      <c r="E38" s="177">
        <v>2287293324.8399992</v>
      </c>
      <c r="F38" s="53"/>
    </row>
    <row r="39" spans="2:6">
      <c r="B39" s="55" t="s">
        <v>64</v>
      </c>
      <c r="C39" s="180">
        <v>5749.8536160000003</v>
      </c>
      <c r="D39" s="177">
        <v>6039853616.0000019</v>
      </c>
      <c r="E39" s="177">
        <v>3758619783.4500017</v>
      </c>
      <c r="F39" s="53"/>
    </row>
    <row r="40" spans="2:6">
      <c r="B40" s="55" t="s">
        <v>65</v>
      </c>
      <c r="C40" s="180">
        <v>17535.521616999999</v>
      </c>
      <c r="D40" s="177">
        <v>25254848186.000004</v>
      </c>
      <c r="E40" s="177">
        <v>21847401135.790001</v>
      </c>
      <c r="F40" s="53"/>
    </row>
    <row r="41" spans="2:6">
      <c r="B41" s="55" t="s">
        <v>318</v>
      </c>
      <c r="C41" s="180">
        <v>333486.47113800002</v>
      </c>
      <c r="D41" s="177">
        <v>326639144569</v>
      </c>
      <c r="E41" s="177">
        <v>294027008350.56</v>
      </c>
      <c r="F41" s="53"/>
    </row>
    <row r="42" spans="2:6">
      <c r="B42" s="55" t="s">
        <v>67</v>
      </c>
      <c r="C42" s="180">
        <v>142889.94455499999</v>
      </c>
      <c r="D42" s="177">
        <v>160939128718</v>
      </c>
      <c r="E42" s="177">
        <v>155649282237.31</v>
      </c>
      <c r="F42" s="53"/>
    </row>
    <row r="43" spans="2:6">
      <c r="B43" s="50" t="s">
        <v>68</v>
      </c>
      <c r="C43" s="178">
        <f>C44</f>
        <v>12921.593863</v>
      </c>
      <c r="D43" s="176">
        <f>D44</f>
        <v>12921593863</v>
      </c>
      <c r="E43" s="176">
        <f>E44</f>
        <v>12921593862.99</v>
      </c>
      <c r="F43" s="53"/>
    </row>
    <row r="44" spans="2:6">
      <c r="B44" s="52" t="s">
        <v>69</v>
      </c>
      <c r="C44" s="179">
        <v>12921.593863</v>
      </c>
      <c r="D44" s="164">
        <v>12921593863</v>
      </c>
      <c r="E44" s="164">
        <v>12921593862.99</v>
      </c>
      <c r="F44" s="53"/>
    </row>
    <row r="45" spans="2:6">
      <c r="B45" s="50" t="s">
        <v>70</v>
      </c>
      <c r="C45" s="178">
        <f>C46</f>
        <v>6750.8917369999999</v>
      </c>
      <c r="D45" s="176">
        <f>D46</f>
        <v>8150891737</v>
      </c>
      <c r="E45" s="176">
        <f>E46</f>
        <v>8150891737</v>
      </c>
      <c r="F45" s="53"/>
    </row>
    <row r="46" spans="2:6">
      <c r="B46" s="52" t="s">
        <v>71</v>
      </c>
      <c r="C46" s="179">
        <v>6750.8917369999999</v>
      </c>
      <c r="D46" s="164">
        <v>8150891737</v>
      </c>
      <c r="E46" s="164">
        <v>8150891737</v>
      </c>
      <c r="F46" s="53"/>
    </row>
    <row r="47" spans="2:6">
      <c r="B47" s="50" t="s">
        <v>72</v>
      </c>
      <c r="C47" s="178">
        <f>C48</f>
        <v>1524.2480869999999</v>
      </c>
      <c r="D47" s="176">
        <f>D48</f>
        <v>1546993043.2</v>
      </c>
      <c r="E47" s="176">
        <f>E48</f>
        <v>1546992820.5</v>
      </c>
      <c r="F47" s="53"/>
    </row>
    <row r="48" spans="2:6">
      <c r="B48" s="52" t="s">
        <v>73</v>
      </c>
      <c r="C48" s="179">
        <v>1524.2480869999999</v>
      </c>
      <c r="D48" s="164">
        <v>1546993043.2</v>
      </c>
      <c r="E48" s="164">
        <v>1546992820.5</v>
      </c>
      <c r="F48" s="53"/>
    </row>
    <row r="49" spans="2:6">
      <c r="B49" s="50" t="s">
        <v>74</v>
      </c>
      <c r="C49" s="178">
        <f>C50</f>
        <v>1900.371875</v>
      </c>
      <c r="D49" s="176">
        <f>D50</f>
        <v>2000371875</v>
      </c>
      <c r="E49" s="176">
        <f>E50</f>
        <v>2000371768</v>
      </c>
      <c r="F49" s="53"/>
    </row>
    <row r="50" spans="2:6">
      <c r="B50" s="52" t="s">
        <v>75</v>
      </c>
      <c r="C50" s="179">
        <v>1900.371875</v>
      </c>
      <c r="D50" s="164">
        <v>2000371875</v>
      </c>
      <c r="E50" s="164">
        <v>2000371768</v>
      </c>
      <c r="F50" s="53"/>
    </row>
    <row r="51" spans="2:6">
      <c r="B51" s="50" t="s">
        <v>76</v>
      </c>
      <c r="C51" s="178">
        <f>C52</f>
        <v>375</v>
      </c>
      <c r="D51" s="176">
        <f>D52</f>
        <v>375180871.00000006</v>
      </c>
      <c r="E51" s="176">
        <f>E52</f>
        <v>365577091.36000013</v>
      </c>
      <c r="F51" s="53"/>
    </row>
    <row r="52" spans="2:6">
      <c r="B52" s="52" t="s">
        <v>77</v>
      </c>
      <c r="C52" s="179">
        <v>375</v>
      </c>
      <c r="D52" s="164">
        <v>375180871.00000006</v>
      </c>
      <c r="E52" s="164">
        <v>365577091.36000013</v>
      </c>
      <c r="F52" s="53"/>
    </row>
    <row r="53" spans="2:6">
      <c r="B53" s="50" t="s">
        <v>78</v>
      </c>
      <c r="C53" s="178">
        <f>C54</f>
        <v>1193.3993809999999</v>
      </c>
      <c r="D53" s="176">
        <f>D54</f>
        <v>1193399381</v>
      </c>
      <c r="E53" s="176">
        <f>E54</f>
        <v>1193399380.99</v>
      </c>
      <c r="F53" s="53"/>
    </row>
    <row r="54" spans="2:6">
      <c r="B54" s="52" t="s">
        <v>313</v>
      </c>
      <c r="C54" s="179">
        <v>1193.3993809999999</v>
      </c>
      <c r="D54" s="164">
        <v>1193399381</v>
      </c>
      <c r="E54" s="164">
        <v>1193399380.99</v>
      </c>
      <c r="F54" s="53"/>
    </row>
    <row r="55" spans="2:6">
      <c r="B55" s="56" t="s">
        <v>79</v>
      </c>
      <c r="C55" s="178">
        <f>C56</f>
        <v>836.66948300000001</v>
      </c>
      <c r="D55" s="176">
        <f>D56</f>
        <v>922707675</v>
      </c>
      <c r="E55" s="176">
        <f>E56</f>
        <v>774845477.37</v>
      </c>
      <c r="F55" s="53"/>
    </row>
    <row r="56" spans="2:6">
      <c r="B56" s="52" t="s">
        <v>304</v>
      </c>
      <c r="C56" s="179">
        <v>836.66948300000001</v>
      </c>
      <c r="D56" s="164">
        <v>922707675</v>
      </c>
      <c r="E56" s="164">
        <v>774845477.37</v>
      </c>
      <c r="F56" s="53"/>
    </row>
    <row r="57" spans="2:6">
      <c r="B57" s="57" t="s">
        <v>35</v>
      </c>
      <c r="C57" s="174">
        <f>C58</f>
        <v>108120.51053500001</v>
      </c>
      <c r="D57" s="175">
        <f>D58</f>
        <v>110120510535</v>
      </c>
      <c r="E57" s="175">
        <f>E58</f>
        <v>83458921063.090012</v>
      </c>
      <c r="F57" s="53"/>
    </row>
    <row r="58" spans="2:6">
      <c r="B58" s="50" t="s">
        <v>43</v>
      </c>
      <c r="C58" s="178">
        <f>SUM(C59:C63)</f>
        <v>108120.51053500001</v>
      </c>
      <c r="D58" s="176">
        <f>SUM(D59:D63)</f>
        <v>110120510535</v>
      </c>
      <c r="E58" s="176">
        <f>SUM(E59:E63)</f>
        <v>83458921063.090012</v>
      </c>
      <c r="F58" s="53"/>
    </row>
    <row r="59" spans="2:6">
      <c r="B59" s="52" t="s">
        <v>48</v>
      </c>
      <c r="C59" s="179">
        <v>0</v>
      </c>
      <c r="D59" s="164">
        <v>50000000</v>
      </c>
      <c r="E59" s="164">
        <v>44164942.350000001</v>
      </c>
      <c r="F59" s="53"/>
    </row>
    <row r="60" spans="2:6">
      <c r="B60" s="52" t="s">
        <v>52</v>
      </c>
      <c r="C60" s="179">
        <v>0</v>
      </c>
      <c r="D60" s="164">
        <v>2000000000</v>
      </c>
      <c r="E60" s="164">
        <v>2000000000</v>
      </c>
      <c r="F60" s="53"/>
    </row>
    <row r="61" spans="2:6">
      <c r="B61" s="52" t="s">
        <v>62</v>
      </c>
      <c r="C61" s="179">
        <v>835.789266</v>
      </c>
      <c r="D61" s="164">
        <v>0</v>
      </c>
      <c r="E61" s="164">
        <v>0</v>
      </c>
      <c r="F61" s="53"/>
    </row>
    <row r="62" spans="2:6">
      <c r="B62" s="52" t="s">
        <v>66</v>
      </c>
      <c r="C62" s="179">
        <v>93784.721269000001</v>
      </c>
      <c r="D62" s="164">
        <v>97283488653</v>
      </c>
      <c r="E62" s="164">
        <v>77751669978.5</v>
      </c>
      <c r="F62" s="53"/>
    </row>
    <row r="63" spans="2:6">
      <c r="B63" s="52" t="s">
        <v>67</v>
      </c>
      <c r="C63" s="179">
        <v>13500</v>
      </c>
      <c r="D63" s="164">
        <v>10787021882</v>
      </c>
      <c r="E63" s="164">
        <v>3663086142.2399998</v>
      </c>
    </row>
    <row r="64" spans="2:6">
      <c r="B64" s="46" t="s">
        <v>80</v>
      </c>
      <c r="C64" s="171">
        <f>C13+C57</f>
        <v>1592355.1214940003</v>
      </c>
      <c r="D64" s="165">
        <f>D13+D57</f>
        <v>1673143426928.5295</v>
      </c>
      <c r="E64" s="165">
        <f>(E13+E57)</f>
        <v>1498366472645.2507</v>
      </c>
    </row>
    <row r="65" spans="2:6">
      <c r="B65" s="125" t="s">
        <v>306</v>
      </c>
      <c r="E65" s="20"/>
      <c r="F65" s="53"/>
    </row>
    <row r="66" spans="2:6">
      <c r="B66" s="126" t="s">
        <v>301</v>
      </c>
      <c r="C66" s="127"/>
      <c r="D66" s="127"/>
      <c r="E66" s="127"/>
    </row>
    <row r="67" spans="2:6" ht="32.4" customHeight="1">
      <c r="B67" s="220" t="s">
        <v>1995</v>
      </c>
      <c r="C67" s="220"/>
      <c r="D67" s="220"/>
      <c r="E67" s="220"/>
    </row>
    <row r="68" spans="2:6" ht="39" customHeight="1">
      <c r="B68" s="220" t="s">
        <v>1954</v>
      </c>
      <c r="C68" s="220"/>
      <c r="D68" s="220"/>
      <c r="E68" s="220"/>
    </row>
    <row r="69" spans="2:6">
      <c r="B69" s="218" t="s">
        <v>308</v>
      </c>
      <c r="C69" s="218"/>
      <c r="D69" s="20"/>
    </row>
    <row r="70" spans="2:6">
      <c r="C70" s="59"/>
      <c r="D70" s="59"/>
      <c r="E70" s="59"/>
    </row>
    <row r="71" spans="2:6">
      <c r="C71" s="59"/>
      <c r="D71" s="59"/>
      <c r="E71" s="59"/>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tabColor rgb="FF92D050"/>
  </sheetPr>
  <dimension ref="A1:J169"/>
  <sheetViews>
    <sheetView showGridLines="0" topLeftCell="A136" zoomScale="85" zoomScaleNormal="85" workbookViewId="0">
      <selection activeCell="D156" sqref="D156"/>
    </sheetView>
  </sheetViews>
  <sheetFormatPr baseColWidth="10" defaultColWidth="11.5546875" defaultRowHeight="14.4"/>
  <cols>
    <col min="1" max="1" width="11.5546875" style="12"/>
    <col min="2" max="2" width="101.6640625" style="12" bestFit="1" customWidth="1"/>
    <col min="3" max="5" width="22.44140625" style="12" bestFit="1" customWidth="1"/>
    <col min="6" max="16384" width="11.5546875" style="12"/>
  </cols>
  <sheetData>
    <row r="1" spans="1:6" ht="28.2" customHeight="1">
      <c r="A1" s="214" t="s">
        <v>1957</v>
      </c>
      <c r="B1" s="214"/>
      <c r="C1" s="214"/>
      <c r="D1" s="214"/>
      <c r="E1" s="214"/>
    </row>
    <row r="2" spans="1:6" ht="21" customHeight="1">
      <c r="A2" s="215" t="s">
        <v>0</v>
      </c>
      <c r="B2" s="215"/>
      <c r="C2" s="215"/>
      <c r="D2" s="215"/>
      <c r="E2" s="215"/>
    </row>
    <row r="3" spans="1:6" ht="14.4" customHeight="1">
      <c r="A3" s="216" t="s">
        <v>1</v>
      </c>
      <c r="B3" s="216"/>
      <c r="C3" s="216"/>
      <c r="D3" s="216"/>
      <c r="E3" s="216"/>
    </row>
    <row r="5" spans="1:6" ht="18" customHeight="1">
      <c r="A5" s="217" t="s">
        <v>22</v>
      </c>
      <c r="B5" s="217"/>
      <c r="C5" s="217"/>
      <c r="D5" s="217"/>
      <c r="E5" s="217"/>
      <c r="F5" s="217"/>
    </row>
    <row r="6" spans="1:6" ht="18" customHeight="1">
      <c r="A6" s="217" t="s">
        <v>81</v>
      </c>
      <c r="B6" s="217"/>
      <c r="C6" s="217"/>
      <c r="D6" s="217"/>
      <c r="E6" s="217"/>
      <c r="F6" s="217"/>
    </row>
    <row r="7" spans="1:6" ht="18">
      <c r="A7" s="233" t="s">
        <v>1996</v>
      </c>
      <c r="B7" s="233"/>
      <c r="C7" s="233"/>
      <c r="D7" s="233"/>
      <c r="E7" s="233"/>
      <c r="F7" s="233"/>
    </row>
    <row r="8" spans="1:6" ht="18">
      <c r="A8" s="221" t="s">
        <v>275</v>
      </c>
      <c r="B8" s="221"/>
      <c r="C8" s="221"/>
      <c r="D8" s="221"/>
      <c r="E8" s="221"/>
      <c r="F8" s="221"/>
    </row>
    <row r="9" spans="1:6" ht="15.6">
      <c r="A9" s="213" t="s">
        <v>4</v>
      </c>
      <c r="B9" s="213"/>
      <c r="C9" s="213"/>
      <c r="D9" s="213"/>
      <c r="E9" s="213"/>
      <c r="F9" s="213"/>
    </row>
    <row r="11" spans="1:6">
      <c r="B11" s="232" t="s">
        <v>5</v>
      </c>
      <c r="C11" s="36" t="s">
        <v>310</v>
      </c>
      <c r="D11" s="232" t="s">
        <v>1952</v>
      </c>
      <c r="E11" s="232" t="s">
        <v>299</v>
      </c>
    </row>
    <row r="12" spans="1:6">
      <c r="B12" s="232"/>
      <c r="C12" s="16" t="s">
        <v>275</v>
      </c>
      <c r="D12" s="232"/>
      <c r="E12" s="232"/>
    </row>
    <row r="13" spans="1:6">
      <c r="B13" s="60" t="s">
        <v>239</v>
      </c>
      <c r="C13" s="185">
        <f>C14+C38+C74+C104+C150</f>
        <v>1484234610959</v>
      </c>
      <c r="D13" s="185">
        <f>D14+D38+D74+D104+D150</f>
        <v>1563021260715.5298</v>
      </c>
      <c r="E13" s="185">
        <f>E14+E38+E74+E104+E150</f>
        <v>1414907551582.1602</v>
      </c>
    </row>
    <row r="14" spans="1:6">
      <c r="B14" s="104" t="s">
        <v>302</v>
      </c>
      <c r="C14" s="186">
        <f>C15+C22+C25+C30</f>
        <v>239464288875</v>
      </c>
      <c r="D14" s="186">
        <f>D15+D22+D25+D30</f>
        <v>258908447009.99997</v>
      </c>
      <c r="E14" s="186">
        <f>E15+E22+E25+E30</f>
        <v>234947113921.42993</v>
      </c>
    </row>
    <row r="15" spans="1:6">
      <c r="B15" s="105" t="s">
        <v>82</v>
      </c>
      <c r="C15" s="186">
        <f>SUM(C16:C21)</f>
        <v>92986411967</v>
      </c>
      <c r="D15" s="186">
        <f>SUM(D16:D21)</f>
        <v>105314084005.88998</v>
      </c>
      <c r="E15" s="186">
        <f>SUM(E16:E21)</f>
        <v>96932198386.469986</v>
      </c>
    </row>
    <row r="16" spans="1:6">
      <c r="B16" s="55" t="s">
        <v>83</v>
      </c>
      <c r="C16" s="187">
        <v>7957691218</v>
      </c>
      <c r="D16" s="187">
        <v>9089692020.9500008</v>
      </c>
      <c r="E16" s="187">
        <v>9086095304.5</v>
      </c>
    </row>
    <row r="17" spans="2:5">
      <c r="B17" s="55" t="s">
        <v>84</v>
      </c>
      <c r="C17" s="187">
        <v>50979967939</v>
      </c>
      <c r="D17" s="187">
        <v>52636434058.109985</v>
      </c>
      <c r="E17" s="187">
        <v>44441582195.749977</v>
      </c>
    </row>
    <row r="18" spans="2:5">
      <c r="B18" s="55" t="s">
        <v>85</v>
      </c>
      <c r="C18" s="187">
        <v>26405736634</v>
      </c>
      <c r="D18" s="187">
        <v>34608893450.639992</v>
      </c>
      <c r="E18" s="187">
        <v>34511348098.150002</v>
      </c>
    </row>
    <row r="19" spans="2:5">
      <c r="B19" s="55" t="s">
        <v>86</v>
      </c>
      <c r="C19" s="187">
        <v>6738756737</v>
      </c>
      <c r="D19" s="187">
        <v>8135723737</v>
      </c>
      <c r="E19" s="187">
        <v>8135723737</v>
      </c>
    </row>
    <row r="20" spans="2:5">
      <c r="B20" s="55" t="s">
        <v>87</v>
      </c>
      <c r="C20" s="187">
        <v>813154551</v>
      </c>
      <c r="D20" s="187">
        <v>751885851.18999994</v>
      </c>
      <c r="E20" s="187">
        <v>667010001.04999983</v>
      </c>
    </row>
    <row r="21" spans="2:5">
      <c r="B21" s="55" t="s">
        <v>276</v>
      </c>
      <c r="C21" s="187">
        <v>91104888</v>
      </c>
      <c r="D21" s="187">
        <v>91454888</v>
      </c>
      <c r="E21" s="187">
        <v>90439050.019999996</v>
      </c>
    </row>
    <row r="22" spans="2:5">
      <c r="B22" s="105" t="s">
        <v>88</v>
      </c>
      <c r="C22" s="186">
        <f>SUM(C23:C24)</f>
        <v>15166993749</v>
      </c>
      <c r="D22" s="186">
        <f>SUM(D23:D24)</f>
        <v>15292044762.4</v>
      </c>
      <c r="E22" s="186">
        <f>SUM(E23:E24)</f>
        <v>12871870130.18</v>
      </c>
    </row>
    <row r="23" spans="2:5">
      <c r="B23" s="55" t="s">
        <v>89</v>
      </c>
      <c r="C23" s="187">
        <v>5679916947</v>
      </c>
      <c r="D23" s="187">
        <v>5904079311.2800007</v>
      </c>
      <c r="E23" s="187">
        <v>4224270082.1799998</v>
      </c>
    </row>
    <row r="24" spans="2:5">
      <c r="B24" s="55" t="s">
        <v>90</v>
      </c>
      <c r="C24" s="187">
        <v>9487076802</v>
      </c>
      <c r="D24" s="187">
        <v>9387965451.1199989</v>
      </c>
      <c r="E24" s="187">
        <v>8647600048</v>
      </c>
    </row>
    <row r="25" spans="2:5">
      <c r="B25" s="105" t="s">
        <v>91</v>
      </c>
      <c r="C25" s="186">
        <f>SUM(C26:C29)</f>
        <v>53706951427</v>
      </c>
      <c r="D25" s="186">
        <f>SUM(D26:D29)</f>
        <v>56657380503.040016</v>
      </c>
      <c r="E25" s="186">
        <f>SUM(E26:E29)</f>
        <v>50650759268.259979</v>
      </c>
    </row>
    <row r="26" spans="2:5">
      <c r="B26" s="55" t="s">
        <v>92</v>
      </c>
      <c r="C26" s="187">
        <v>49289055265</v>
      </c>
      <c r="D26" s="187">
        <v>51760334402.370018</v>
      </c>
      <c r="E26" s="187">
        <v>46496780352.36998</v>
      </c>
    </row>
    <row r="27" spans="2:5">
      <c r="B27" s="55" t="s">
        <v>93</v>
      </c>
      <c r="C27" s="187">
        <v>4065026483</v>
      </c>
      <c r="D27" s="187">
        <v>4526006448</v>
      </c>
      <c r="E27" s="187">
        <v>3801149616.1599994</v>
      </c>
    </row>
    <row r="28" spans="2:5">
      <c r="B28" s="55" t="s">
        <v>249</v>
      </c>
      <c r="C28" s="187">
        <v>280480234</v>
      </c>
      <c r="D28" s="187">
        <v>288700552.6699999</v>
      </c>
      <c r="E28" s="187">
        <v>271722819.00999999</v>
      </c>
    </row>
    <row r="29" spans="2:5">
      <c r="B29" s="55" t="s">
        <v>94</v>
      </c>
      <c r="C29" s="187">
        <v>72389445</v>
      </c>
      <c r="D29" s="187">
        <v>82339100</v>
      </c>
      <c r="E29" s="187">
        <v>81106480.720000044</v>
      </c>
    </row>
    <row r="30" spans="2:5">
      <c r="B30" s="105" t="s">
        <v>95</v>
      </c>
      <c r="C30" s="186">
        <f>SUM(C31:C37)</f>
        <v>77603931732</v>
      </c>
      <c r="D30" s="186">
        <f>SUM(D31:D37)</f>
        <v>81644937738.669983</v>
      </c>
      <c r="E30" s="186">
        <f>SUM(E31:E37)</f>
        <v>74492286136.519974</v>
      </c>
    </row>
    <row r="31" spans="2:5">
      <c r="B31" s="55" t="s">
        <v>96</v>
      </c>
      <c r="C31" s="187">
        <v>38088754745</v>
      </c>
      <c r="D31" s="187">
        <v>37566731885.939995</v>
      </c>
      <c r="E31" s="187">
        <v>33243381619.839981</v>
      </c>
    </row>
    <row r="32" spans="2:5">
      <c r="B32" s="55" t="s">
        <v>97</v>
      </c>
      <c r="C32" s="187">
        <v>1400429350</v>
      </c>
      <c r="D32" s="187">
        <v>1141210237.7900002</v>
      </c>
      <c r="E32" s="187">
        <v>1003543970.7600002</v>
      </c>
    </row>
    <row r="33" spans="2:5">
      <c r="B33" s="55" t="s">
        <v>98</v>
      </c>
      <c r="C33" s="187">
        <v>26646094384</v>
      </c>
      <c r="D33" s="187">
        <v>28939546219.269993</v>
      </c>
      <c r="E33" s="187">
        <v>28621391490.109985</v>
      </c>
    </row>
    <row r="34" spans="2:5">
      <c r="B34" s="55" t="s">
        <v>99</v>
      </c>
      <c r="C34" s="187">
        <v>2809356496</v>
      </c>
      <c r="D34" s="187">
        <v>3398004683.6700001</v>
      </c>
      <c r="E34" s="187">
        <v>3351190230.3400002</v>
      </c>
    </row>
    <row r="35" spans="2:5">
      <c r="B35" s="55" t="s">
        <v>100</v>
      </c>
      <c r="C35" s="187">
        <v>4003984382</v>
      </c>
      <c r="D35" s="187">
        <v>5168941976.6200018</v>
      </c>
      <c r="E35" s="187">
        <v>3712467266.77</v>
      </c>
    </row>
    <row r="36" spans="2:5">
      <c r="B36" s="55" t="s">
        <v>101</v>
      </c>
      <c r="C36" s="187">
        <v>69484140</v>
      </c>
      <c r="D36" s="187">
        <v>69484140</v>
      </c>
      <c r="E36" s="187">
        <v>69484140</v>
      </c>
    </row>
    <row r="37" spans="2:5">
      <c r="B37" s="55" t="s">
        <v>102</v>
      </c>
      <c r="C37" s="187">
        <v>4585828235</v>
      </c>
      <c r="D37" s="187">
        <v>5361018595.3800001</v>
      </c>
      <c r="E37" s="187">
        <v>4490827418.6999998</v>
      </c>
    </row>
    <row r="38" spans="2:5">
      <c r="B38" s="104" t="s">
        <v>261</v>
      </c>
      <c r="C38" s="186">
        <f>C39+C43+C49+C51+C56+C59+C65+C67+C69</f>
        <v>230637101483</v>
      </c>
      <c r="D38" s="186">
        <f>D39+D43+D49+D51+D56+D59+D65+D67+D69</f>
        <v>276262812675.87</v>
      </c>
      <c r="E38" s="186">
        <f>E39+E43+E49+E51+E56+E59+E65+E67+E69</f>
        <v>247706652852.88</v>
      </c>
    </row>
    <row r="39" spans="2:5">
      <c r="B39" s="105" t="s">
        <v>103</v>
      </c>
      <c r="C39" s="186">
        <f>SUM(C40:C42)</f>
        <v>23281068771</v>
      </c>
      <c r="D39" s="186">
        <f>SUM(D40:D42)</f>
        <v>26880769148.190002</v>
      </c>
      <c r="E39" s="186">
        <f>SUM(E40:E42)</f>
        <v>23243792704.050007</v>
      </c>
    </row>
    <row r="40" spans="2:5">
      <c r="B40" s="55" t="s">
        <v>104</v>
      </c>
      <c r="C40" s="187">
        <v>21343196201</v>
      </c>
      <c r="D40" s="187">
        <v>24748946542.580002</v>
      </c>
      <c r="E40" s="187">
        <v>21630638027.680008</v>
      </c>
    </row>
    <row r="41" spans="2:5">
      <c r="B41" s="55" t="s">
        <v>105</v>
      </c>
      <c r="C41" s="187">
        <v>1694583465</v>
      </c>
      <c r="D41" s="187">
        <v>1826937007.8800008</v>
      </c>
      <c r="E41" s="187">
        <v>1363475521.9999998</v>
      </c>
    </row>
    <row r="42" spans="2:5">
      <c r="B42" s="55" t="s">
        <v>106</v>
      </c>
      <c r="C42" s="187">
        <v>243289105</v>
      </c>
      <c r="D42" s="187">
        <v>304885597.73000002</v>
      </c>
      <c r="E42" s="187">
        <v>249679154.36999997</v>
      </c>
    </row>
    <row r="43" spans="2:5">
      <c r="B43" s="105" t="s">
        <v>107</v>
      </c>
      <c r="C43" s="186">
        <f>SUM(C44:C48)</f>
        <v>18069727753</v>
      </c>
      <c r="D43" s="186">
        <f>SUM(D44:D48)</f>
        <v>20282031929.050003</v>
      </c>
      <c r="E43" s="186">
        <f>SUM(E44:E48)</f>
        <v>17841338102.310005</v>
      </c>
    </row>
    <row r="44" spans="2:5">
      <c r="B44" s="55" t="s">
        <v>108</v>
      </c>
      <c r="C44" s="187">
        <v>12036003957</v>
      </c>
      <c r="D44" s="187">
        <v>14138860650.990004</v>
      </c>
      <c r="E44" s="187">
        <v>12272843370.750002</v>
      </c>
    </row>
    <row r="45" spans="2:5">
      <c r="B45" s="55" t="s">
        <v>109</v>
      </c>
      <c r="C45" s="187">
        <v>178780957</v>
      </c>
      <c r="D45" s="187">
        <v>153430179.53999999</v>
      </c>
      <c r="E45" s="187">
        <v>153430179.53999999</v>
      </c>
    </row>
    <row r="46" spans="2:5">
      <c r="B46" s="55" t="s">
        <v>250</v>
      </c>
      <c r="C46" s="187">
        <v>252440000</v>
      </c>
      <c r="D46" s="187">
        <v>352440000</v>
      </c>
      <c r="E46" s="187">
        <v>0</v>
      </c>
    </row>
    <row r="47" spans="2:5">
      <c r="B47" s="55" t="s">
        <v>110</v>
      </c>
      <c r="C47" s="187">
        <v>281636753</v>
      </c>
      <c r="D47" s="187">
        <v>159300673.52000001</v>
      </c>
      <c r="E47" s="187">
        <v>131432643.25999995</v>
      </c>
    </row>
    <row r="48" spans="2:5">
      <c r="B48" s="55" t="s">
        <v>111</v>
      </c>
      <c r="C48" s="187">
        <v>5320866086</v>
      </c>
      <c r="D48" s="187">
        <v>5478000425</v>
      </c>
      <c r="E48" s="187">
        <v>5283631908.7600021</v>
      </c>
    </row>
    <row r="49" spans="2:10">
      <c r="B49" s="105" t="s">
        <v>112</v>
      </c>
      <c r="C49" s="186">
        <f>SUM(C50)</f>
        <v>8478676742</v>
      </c>
      <c r="D49" s="186">
        <f>SUM(D50)</f>
        <v>7823339829</v>
      </c>
      <c r="E49" s="186">
        <f>SUM(E50)</f>
        <v>5184802252.8900003</v>
      </c>
    </row>
    <row r="50" spans="2:10">
      <c r="B50" s="55" t="s">
        <v>113</v>
      </c>
      <c r="C50" s="187">
        <v>8478676742</v>
      </c>
      <c r="D50" s="187">
        <v>7823339829</v>
      </c>
      <c r="E50" s="187">
        <v>5184802252.8900003</v>
      </c>
    </row>
    <row r="51" spans="2:10">
      <c r="B51" s="105" t="s">
        <v>114</v>
      </c>
      <c r="C51" s="186">
        <f>SUM(C52:C55)</f>
        <v>90444999546</v>
      </c>
      <c r="D51" s="186">
        <f>SUM(D52:D55)</f>
        <v>111374270440.58</v>
      </c>
      <c r="E51" s="186">
        <f>SUM(E52:E55)</f>
        <v>108065856975.16002</v>
      </c>
    </row>
    <row r="52" spans="2:10">
      <c r="B52" s="55" t="s">
        <v>115</v>
      </c>
      <c r="C52" s="187">
        <v>670854956</v>
      </c>
      <c r="D52" s="187">
        <v>652250539</v>
      </c>
      <c r="E52" s="187">
        <v>516351968.45999992</v>
      </c>
    </row>
    <row r="53" spans="2:10">
      <c r="B53" s="55" t="s">
        <v>116</v>
      </c>
      <c r="C53" s="187">
        <v>84996417664</v>
      </c>
      <c r="D53" s="187">
        <v>107225486041.13</v>
      </c>
      <c r="E53" s="187">
        <v>105600877352.67001</v>
      </c>
    </row>
    <row r="54" spans="2:10">
      <c r="B54" s="55" t="s">
        <v>117</v>
      </c>
      <c r="C54" s="187">
        <v>51500001</v>
      </c>
      <c r="D54" s="187">
        <v>50459601</v>
      </c>
      <c r="E54" s="187">
        <v>24992866.749999996</v>
      </c>
    </row>
    <row r="55" spans="2:10">
      <c r="B55" s="55" t="s">
        <v>118</v>
      </c>
      <c r="C55" s="187">
        <v>4726226925</v>
      </c>
      <c r="D55" s="187">
        <v>3446074259.4500003</v>
      </c>
      <c r="E55" s="187">
        <v>1923634787.2800009</v>
      </c>
    </row>
    <row r="56" spans="2:10">
      <c r="B56" s="105" t="s">
        <v>119</v>
      </c>
      <c r="C56" s="186">
        <f>SUM(C57:C58)</f>
        <v>879261823</v>
      </c>
      <c r="D56" s="186">
        <f>SUM(D57:D58)</f>
        <v>1032924788</v>
      </c>
      <c r="E56" s="186">
        <f>SUM(E57:E58)</f>
        <v>926239166.08999991</v>
      </c>
    </row>
    <row r="57" spans="2:10">
      <c r="B57" s="55" t="s">
        <v>120</v>
      </c>
      <c r="C57" s="187">
        <v>868707038</v>
      </c>
      <c r="D57" s="187">
        <v>1032924788</v>
      </c>
      <c r="E57" s="187">
        <v>926239166.08999991</v>
      </c>
    </row>
    <row r="58" spans="2:10">
      <c r="B58" s="55" t="s">
        <v>244</v>
      </c>
      <c r="C58" s="187">
        <v>10554785</v>
      </c>
      <c r="D58" s="187">
        <v>0</v>
      </c>
      <c r="E58" s="187">
        <v>0</v>
      </c>
    </row>
    <row r="59" spans="2:10">
      <c r="B59" s="105" t="s">
        <v>121</v>
      </c>
      <c r="C59" s="186">
        <f>SUM(C60:C64)</f>
        <v>77465525556</v>
      </c>
      <c r="D59" s="186">
        <f>SUM(D60:D64)</f>
        <v>97708410186.77002</v>
      </c>
      <c r="E59" s="186">
        <f>SUM(E60:E64)</f>
        <v>84447492970.959991</v>
      </c>
    </row>
    <row r="60" spans="2:10">
      <c r="B60" s="55" t="s">
        <v>122</v>
      </c>
      <c r="C60" s="187">
        <v>37110140373</v>
      </c>
      <c r="D60" s="187">
        <v>54656344681.770027</v>
      </c>
      <c r="E60" s="187">
        <v>48109827019.250015</v>
      </c>
      <c r="J60" s="123"/>
    </row>
    <row r="61" spans="2:10">
      <c r="B61" s="55" t="s">
        <v>123</v>
      </c>
      <c r="C61" s="187">
        <v>21182604</v>
      </c>
      <c r="D61" s="187">
        <v>223182604</v>
      </c>
      <c r="E61" s="187">
        <v>221991722.52000001</v>
      </c>
    </row>
    <row r="62" spans="2:10">
      <c r="B62" s="55" t="s">
        <v>124</v>
      </c>
      <c r="C62" s="187">
        <v>35218491997</v>
      </c>
      <c r="D62" s="187">
        <v>37613649131</v>
      </c>
      <c r="E62" s="187">
        <v>32056532654.759995</v>
      </c>
    </row>
    <row r="63" spans="2:10">
      <c r="B63" s="55" t="s">
        <v>125</v>
      </c>
      <c r="C63" s="187">
        <v>1202510594</v>
      </c>
      <c r="D63" s="187">
        <v>1262510594</v>
      </c>
      <c r="E63" s="187">
        <v>1000213901.98</v>
      </c>
    </row>
    <row r="64" spans="2:10">
      <c r="B64" s="55" t="s">
        <v>126</v>
      </c>
      <c r="C64" s="187">
        <v>3913199988</v>
      </c>
      <c r="D64" s="187">
        <v>3952723176</v>
      </c>
      <c r="E64" s="187">
        <v>3058927672.4499998</v>
      </c>
    </row>
    <row r="65" spans="2:5">
      <c r="B65" s="105" t="s">
        <v>127</v>
      </c>
      <c r="C65" s="186">
        <f>C66</f>
        <v>3805308248</v>
      </c>
      <c r="D65" s="186">
        <f>D66</f>
        <v>3071423821.3000002</v>
      </c>
      <c r="E65" s="186">
        <f>E66</f>
        <v>2524741029.5799994</v>
      </c>
    </row>
    <row r="66" spans="2:5">
      <c r="B66" s="55" t="s">
        <v>128</v>
      </c>
      <c r="C66" s="187">
        <v>3805308248</v>
      </c>
      <c r="D66" s="187">
        <v>3071423821.3000002</v>
      </c>
      <c r="E66" s="187">
        <v>2524741029.5799994</v>
      </c>
    </row>
    <row r="67" spans="2:5">
      <c r="B67" s="105" t="s">
        <v>129</v>
      </c>
      <c r="C67" s="186">
        <f>C68</f>
        <v>149703020</v>
      </c>
      <c r="D67" s="186">
        <f>D68</f>
        <v>122703020</v>
      </c>
      <c r="E67" s="186">
        <f>E68</f>
        <v>74851509.959999993</v>
      </c>
    </row>
    <row r="68" spans="2:5">
      <c r="B68" s="55" t="s">
        <v>130</v>
      </c>
      <c r="C68" s="187">
        <v>149703020</v>
      </c>
      <c r="D68" s="187">
        <v>122703020</v>
      </c>
      <c r="E68" s="187">
        <v>74851509.959999993</v>
      </c>
    </row>
    <row r="69" spans="2:5">
      <c r="B69" s="105" t="s">
        <v>131</v>
      </c>
      <c r="C69" s="186">
        <f>SUM(C70:C73)</f>
        <v>8062830024</v>
      </c>
      <c r="D69" s="186">
        <f>SUM(D70:D73)</f>
        <v>7966939512.9799986</v>
      </c>
      <c r="E69" s="186">
        <f>SUM(E70:E73)</f>
        <v>5397538141.8800001</v>
      </c>
    </row>
    <row r="70" spans="2:5">
      <c r="B70" s="55" t="s">
        <v>243</v>
      </c>
      <c r="C70" s="187">
        <v>146511280</v>
      </c>
      <c r="D70" s="187">
        <v>85092657</v>
      </c>
      <c r="E70" s="187">
        <v>72412564.840000004</v>
      </c>
    </row>
    <row r="71" spans="2:5">
      <c r="B71" s="55" t="s">
        <v>277</v>
      </c>
      <c r="C71" s="187">
        <v>3922569</v>
      </c>
      <c r="D71" s="187">
        <v>0</v>
      </c>
      <c r="E71" s="187">
        <v>0</v>
      </c>
    </row>
    <row r="72" spans="2:5">
      <c r="B72" s="55" t="s">
        <v>132</v>
      </c>
      <c r="C72" s="187">
        <v>7738724918</v>
      </c>
      <c r="D72" s="187">
        <v>7708175598.9799986</v>
      </c>
      <c r="E72" s="187">
        <v>5151454320.04</v>
      </c>
    </row>
    <row r="73" spans="2:5">
      <c r="B73" s="55" t="s">
        <v>251</v>
      </c>
      <c r="C73" s="187">
        <v>173671257</v>
      </c>
      <c r="D73" s="187">
        <v>173671257</v>
      </c>
      <c r="E73" s="187">
        <v>173671257</v>
      </c>
    </row>
    <row r="74" spans="2:5">
      <c r="B74" s="104" t="s">
        <v>268</v>
      </c>
      <c r="C74" s="186">
        <f>C75+C80+C95</f>
        <v>14788243644</v>
      </c>
      <c r="D74" s="186">
        <f>D75+D80+D95</f>
        <v>14460901129.75</v>
      </c>
      <c r="E74" s="186">
        <f>E75+E80+E95</f>
        <v>11309175336.48</v>
      </c>
    </row>
    <row r="75" spans="2:5">
      <c r="B75" s="105" t="s">
        <v>133</v>
      </c>
      <c r="C75" s="186">
        <f>SUM(C76:C79)</f>
        <v>1069403568</v>
      </c>
      <c r="D75" s="186">
        <f>SUM(D76:D79)</f>
        <v>927283239</v>
      </c>
      <c r="E75" s="186">
        <f>SUM(E76:E79)</f>
        <v>557698948.89999986</v>
      </c>
    </row>
    <row r="76" spans="2:5">
      <c r="B76" s="55" t="s">
        <v>134</v>
      </c>
      <c r="C76" s="187">
        <v>225042000</v>
      </c>
      <c r="D76" s="187">
        <v>149042000</v>
      </c>
      <c r="E76" s="187">
        <v>141901169.5</v>
      </c>
    </row>
    <row r="77" spans="2:5">
      <c r="B77" s="55" t="s">
        <v>135</v>
      </c>
      <c r="C77" s="187">
        <v>736634979</v>
      </c>
      <c r="D77" s="187">
        <v>629838396</v>
      </c>
      <c r="E77" s="187">
        <v>297924276.88999987</v>
      </c>
    </row>
    <row r="78" spans="2:5">
      <c r="B78" s="55" t="s">
        <v>248</v>
      </c>
      <c r="C78" s="187">
        <v>18204464</v>
      </c>
      <c r="D78" s="187">
        <v>7704464</v>
      </c>
      <c r="E78" s="187">
        <v>0</v>
      </c>
    </row>
    <row r="79" spans="2:5">
      <c r="B79" s="55" t="s">
        <v>136</v>
      </c>
      <c r="C79" s="187">
        <v>89522125</v>
      </c>
      <c r="D79" s="187">
        <v>140698379</v>
      </c>
      <c r="E79" s="187">
        <v>117873502.51000004</v>
      </c>
    </row>
    <row r="80" spans="2:5">
      <c r="B80" s="105" t="s">
        <v>137</v>
      </c>
      <c r="C80" s="186">
        <f>SUM(C81:C94)</f>
        <v>8369852296</v>
      </c>
      <c r="D80" s="186">
        <f>SUM(D81:D94)</f>
        <v>9072502723.8299999</v>
      </c>
      <c r="E80" s="186">
        <f>SUM(E81:E94)</f>
        <v>7141980196.2999992</v>
      </c>
    </row>
    <row r="81" spans="2:5">
      <c r="B81" s="55" t="s">
        <v>138</v>
      </c>
      <c r="C81" s="187">
        <v>1130049719</v>
      </c>
      <c r="D81" s="187">
        <v>860552167.53999996</v>
      </c>
      <c r="E81" s="187">
        <v>168497673.14999998</v>
      </c>
    </row>
    <row r="82" spans="2:5">
      <c r="B82" s="55" t="s">
        <v>252</v>
      </c>
      <c r="C82" s="187">
        <v>31467776</v>
      </c>
      <c r="D82" s="187">
        <v>3872767.52</v>
      </c>
      <c r="E82" s="187">
        <v>1337458.8999999999</v>
      </c>
    </row>
    <row r="83" spans="2:5">
      <c r="B83" s="55" t="s">
        <v>139</v>
      </c>
      <c r="C83" s="187">
        <v>320091495</v>
      </c>
      <c r="D83" s="187">
        <v>277782206</v>
      </c>
      <c r="E83" s="187">
        <v>181127908.07999998</v>
      </c>
    </row>
    <row r="84" spans="2:5">
      <c r="B84" s="55" t="s">
        <v>140</v>
      </c>
      <c r="C84" s="187">
        <v>35000000</v>
      </c>
      <c r="D84" s="187">
        <v>10946491</v>
      </c>
      <c r="E84" s="187">
        <v>8545810.2600000016</v>
      </c>
    </row>
    <row r="85" spans="2:5">
      <c r="B85" s="55" t="s">
        <v>141</v>
      </c>
      <c r="C85" s="187">
        <v>8409716</v>
      </c>
      <c r="D85" s="187">
        <v>25839302.350000001</v>
      </c>
      <c r="E85" s="187">
        <v>14912110.459999999</v>
      </c>
    </row>
    <row r="86" spans="2:5">
      <c r="B86" s="55" t="s">
        <v>142</v>
      </c>
      <c r="C86" s="187">
        <v>166300000</v>
      </c>
      <c r="D86" s="187">
        <v>166300000</v>
      </c>
      <c r="E86" s="187">
        <v>166300000</v>
      </c>
    </row>
    <row r="87" spans="2:5">
      <c r="B87" s="55" t="s">
        <v>253</v>
      </c>
      <c r="C87" s="187">
        <v>121855463</v>
      </c>
      <c r="D87" s="187">
        <v>181689073</v>
      </c>
      <c r="E87" s="187">
        <v>85282517.770000011</v>
      </c>
    </row>
    <row r="88" spans="2:5">
      <c r="B88" s="55" t="s">
        <v>143</v>
      </c>
      <c r="C88" s="187">
        <v>1338168834</v>
      </c>
      <c r="D88" s="187">
        <v>1148617734</v>
      </c>
      <c r="E88" s="187">
        <v>1049074175.1900002</v>
      </c>
    </row>
    <row r="89" spans="2:5">
      <c r="B89" s="55" t="s">
        <v>144</v>
      </c>
      <c r="C89" s="187">
        <v>2031451113</v>
      </c>
      <c r="D89" s="187">
        <v>2053427432.9999995</v>
      </c>
      <c r="E89" s="187">
        <v>1709136512.9899995</v>
      </c>
    </row>
    <row r="90" spans="2:5">
      <c r="B90" s="55" t="s">
        <v>145</v>
      </c>
      <c r="C90" s="187">
        <v>101411794</v>
      </c>
      <c r="D90" s="187">
        <v>106411794</v>
      </c>
      <c r="E90" s="187">
        <v>94569165.139999986</v>
      </c>
    </row>
    <row r="91" spans="2:5">
      <c r="B91" s="55" t="s">
        <v>146</v>
      </c>
      <c r="C91" s="187">
        <v>1000000</v>
      </c>
      <c r="D91" s="187">
        <v>1000000</v>
      </c>
      <c r="E91" s="187">
        <v>603086.93000000005</v>
      </c>
    </row>
    <row r="92" spans="2:5">
      <c r="B92" s="55" t="s">
        <v>254</v>
      </c>
      <c r="C92" s="187">
        <v>30547779</v>
      </c>
      <c r="D92" s="187">
        <v>103483709</v>
      </c>
      <c r="E92" s="187">
        <v>28676588.010000002</v>
      </c>
    </row>
    <row r="93" spans="2:5">
      <c r="B93" s="55" t="s">
        <v>314</v>
      </c>
      <c r="C93" s="187">
        <v>12000000</v>
      </c>
      <c r="D93" s="187">
        <v>13918896</v>
      </c>
      <c r="E93" s="187">
        <v>13918895.59</v>
      </c>
    </row>
    <row r="94" spans="2:5">
      <c r="B94" s="55" t="s">
        <v>147</v>
      </c>
      <c r="C94" s="187">
        <v>3042098607</v>
      </c>
      <c r="D94" s="187">
        <v>4118661150.4200001</v>
      </c>
      <c r="E94" s="187">
        <v>3619998293.8300004</v>
      </c>
    </row>
    <row r="95" spans="2:5">
      <c r="B95" s="105" t="s">
        <v>148</v>
      </c>
      <c r="C95" s="186">
        <f>SUM(C96:C103)</f>
        <v>5348987780</v>
      </c>
      <c r="D95" s="186">
        <f>SUM(D96:D103)</f>
        <v>4461115166.9200001</v>
      </c>
      <c r="E95" s="186">
        <f>SUM(E96:E103)</f>
        <v>3609496191.2799997</v>
      </c>
    </row>
    <row r="96" spans="2:5">
      <c r="B96" s="55" t="s">
        <v>149</v>
      </c>
      <c r="C96" s="187">
        <v>260177938</v>
      </c>
      <c r="D96" s="187">
        <v>313499453.5</v>
      </c>
      <c r="E96" s="187">
        <v>262527001.09999999</v>
      </c>
    </row>
    <row r="97" spans="2:5">
      <c r="B97" s="55" t="s">
        <v>150</v>
      </c>
      <c r="C97" s="187">
        <v>5548543</v>
      </c>
      <c r="D97" s="187">
        <v>5354461.74</v>
      </c>
      <c r="E97" s="187">
        <v>5319461.74</v>
      </c>
    </row>
    <row r="98" spans="2:5">
      <c r="B98" s="55" t="s">
        <v>151</v>
      </c>
      <c r="C98" s="187">
        <v>153296868</v>
      </c>
      <c r="D98" s="187">
        <v>147715707</v>
      </c>
      <c r="E98" s="187">
        <v>114293205.83</v>
      </c>
    </row>
    <row r="99" spans="2:5">
      <c r="B99" s="55" t="s">
        <v>152</v>
      </c>
      <c r="C99" s="187">
        <v>17300000</v>
      </c>
      <c r="D99" s="187">
        <v>17300000</v>
      </c>
      <c r="E99" s="187">
        <v>6675338.5700000003</v>
      </c>
    </row>
    <row r="100" spans="2:5">
      <c r="B100" s="55" t="s">
        <v>255</v>
      </c>
      <c r="C100" s="187">
        <v>4740902179</v>
      </c>
      <c r="D100" s="187">
        <v>3272688618.6600003</v>
      </c>
      <c r="E100" s="187">
        <v>2642797734.5100002</v>
      </c>
    </row>
    <row r="101" spans="2:5">
      <c r="B101" s="55" t="s">
        <v>256</v>
      </c>
      <c r="C101" s="187">
        <v>6044676</v>
      </c>
      <c r="D101" s="187">
        <v>459208666.39999998</v>
      </c>
      <c r="E101" s="187">
        <v>413833853.32999998</v>
      </c>
    </row>
    <row r="102" spans="2:5">
      <c r="B102" s="55" t="s">
        <v>153</v>
      </c>
      <c r="C102" s="187">
        <v>6553009</v>
      </c>
      <c r="D102" s="187">
        <v>4797253.68</v>
      </c>
      <c r="E102" s="187">
        <v>4607253.25</v>
      </c>
    </row>
    <row r="103" spans="2:5">
      <c r="B103" s="55" t="s">
        <v>154</v>
      </c>
      <c r="C103" s="187">
        <v>159164567</v>
      </c>
      <c r="D103" s="187">
        <v>240551005.93999997</v>
      </c>
      <c r="E103" s="187">
        <v>159442342.95000002</v>
      </c>
    </row>
    <row r="104" spans="2:5">
      <c r="B104" s="104" t="s">
        <v>262</v>
      </c>
      <c r="C104" s="186">
        <f>C105+C110+C117+C124+C136+C145</f>
        <v>665858505819</v>
      </c>
      <c r="D104" s="186">
        <f>D105+D110+D117+D124+D136+D145</f>
        <v>686749955330.90991</v>
      </c>
      <c r="E104" s="186">
        <f>E105+E110+E117+E124+E136+E145</f>
        <v>626917601120.81018</v>
      </c>
    </row>
    <row r="105" spans="2:5">
      <c r="B105" s="105" t="s">
        <v>155</v>
      </c>
      <c r="C105" s="186">
        <f>SUM(C106:C109)</f>
        <v>30826676151</v>
      </c>
      <c r="D105" s="186">
        <f>SUM(D106:D109)</f>
        <v>35839889199.020004</v>
      </c>
      <c r="E105" s="186">
        <f>SUM(E106:E109)</f>
        <v>32203859000.560001</v>
      </c>
    </row>
    <row r="106" spans="2:5">
      <c r="B106" s="55" t="s">
        <v>156</v>
      </c>
      <c r="C106" s="187">
        <v>8210060178</v>
      </c>
      <c r="D106" s="187">
        <v>7122079914.3400002</v>
      </c>
      <c r="E106" s="187">
        <v>5638974162.8900013</v>
      </c>
    </row>
    <row r="107" spans="2:5">
      <c r="B107" s="55" t="s">
        <v>157</v>
      </c>
      <c r="C107" s="187">
        <v>761513094</v>
      </c>
      <c r="D107" s="187">
        <v>1312266823.3600001</v>
      </c>
      <c r="E107" s="187">
        <v>840539179.55999994</v>
      </c>
    </row>
    <row r="108" spans="2:5">
      <c r="B108" s="55" t="s">
        <v>158</v>
      </c>
      <c r="C108" s="187">
        <v>21833102879</v>
      </c>
      <c r="D108" s="187">
        <v>27398992461.32</v>
      </c>
      <c r="E108" s="187">
        <v>25724345658.110001</v>
      </c>
    </row>
    <row r="109" spans="2:5">
      <c r="B109" s="55" t="s">
        <v>272</v>
      </c>
      <c r="C109" s="187">
        <v>22000000</v>
      </c>
      <c r="D109" s="187">
        <v>6550000</v>
      </c>
      <c r="E109" s="187">
        <v>0</v>
      </c>
    </row>
    <row r="110" spans="2:5">
      <c r="B110" s="105" t="s">
        <v>159</v>
      </c>
      <c r="C110" s="186">
        <f>SUM(C111:C116)</f>
        <v>137362566364</v>
      </c>
      <c r="D110" s="186">
        <f>SUM(D111:D116)</f>
        <v>150767577572.61002</v>
      </c>
      <c r="E110" s="186">
        <f>SUM(E111:E116)</f>
        <v>141455705036.72</v>
      </c>
    </row>
    <row r="111" spans="2:5">
      <c r="B111" s="55" t="s">
        <v>257</v>
      </c>
      <c r="C111" s="187">
        <v>212504665</v>
      </c>
      <c r="D111" s="187">
        <v>236194518.00999999</v>
      </c>
      <c r="E111" s="187">
        <v>211516568.08000001</v>
      </c>
    </row>
    <row r="112" spans="2:5">
      <c r="B112" s="55" t="s">
        <v>160</v>
      </c>
      <c r="C112" s="187">
        <v>13920343099</v>
      </c>
      <c r="D112" s="187">
        <v>15211016560.680002</v>
      </c>
      <c r="E112" s="187">
        <v>14659905118.330004</v>
      </c>
    </row>
    <row r="113" spans="2:5">
      <c r="B113" s="55" t="s">
        <v>161</v>
      </c>
      <c r="C113" s="187">
        <v>11014637150</v>
      </c>
      <c r="D113" s="187">
        <v>14437802565.16</v>
      </c>
      <c r="E113" s="187">
        <v>12546511830.420004</v>
      </c>
    </row>
    <row r="114" spans="2:5">
      <c r="B114" s="55" t="s">
        <v>162</v>
      </c>
      <c r="C114" s="187">
        <v>35070000</v>
      </c>
      <c r="D114" s="187">
        <v>40882932.780000009</v>
      </c>
      <c r="E114" s="187">
        <v>14272767.420000002</v>
      </c>
    </row>
    <row r="115" spans="2:5">
      <c r="B115" s="55" t="s">
        <v>163</v>
      </c>
      <c r="C115" s="187">
        <v>91010414</v>
      </c>
      <c r="D115" s="187">
        <v>103655166.86</v>
      </c>
      <c r="E115" s="187">
        <v>90423100.450000003</v>
      </c>
    </row>
    <row r="116" spans="2:5">
      <c r="B116" s="55" t="s">
        <v>164</v>
      </c>
      <c r="C116" s="187">
        <v>112089001036</v>
      </c>
      <c r="D116" s="187">
        <v>120738025829.12003</v>
      </c>
      <c r="E116" s="187">
        <v>113933075652.02</v>
      </c>
    </row>
    <row r="117" spans="2:5">
      <c r="B117" s="105" t="s">
        <v>165</v>
      </c>
      <c r="C117" s="186">
        <f>SUM(C118:C123)</f>
        <v>12302416115</v>
      </c>
      <c r="D117" s="186">
        <f>SUM(D118:D123)</f>
        <v>16382878472.75</v>
      </c>
      <c r="E117" s="186">
        <f>SUM(E118:E123)</f>
        <v>14234018318.85</v>
      </c>
    </row>
    <row r="118" spans="2:5">
      <c r="B118" s="55" t="s">
        <v>166</v>
      </c>
      <c r="C118" s="187">
        <v>2555010000</v>
      </c>
      <c r="D118" s="187">
        <v>2983859528.9200001</v>
      </c>
      <c r="E118" s="187">
        <v>2766011507.8000002</v>
      </c>
    </row>
    <row r="119" spans="2:5">
      <c r="B119" s="55" t="s">
        <v>167</v>
      </c>
      <c r="C119" s="187">
        <v>2345722436</v>
      </c>
      <c r="D119" s="187">
        <v>5040693833.54</v>
      </c>
      <c r="E119" s="187">
        <v>4199036439.0799999</v>
      </c>
    </row>
    <row r="120" spans="2:5">
      <c r="B120" s="55" t="s">
        <v>168</v>
      </c>
      <c r="C120" s="187">
        <v>4302636691</v>
      </c>
      <c r="D120" s="187">
        <v>4859082733.0799999</v>
      </c>
      <c r="E120" s="187">
        <v>4326825077.8199997</v>
      </c>
    </row>
    <row r="121" spans="2:5">
      <c r="B121" s="55" t="s">
        <v>242</v>
      </c>
      <c r="C121" s="187">
        <v>1301843</v>
      </c>
      <c r="D121" s="187">
        <v>1250000</v>
      </c>
      <c r="E121" s="187">
        <v>0</v>
      </c>
    </row>
    <row r="122" spans="2:5">
      <c r="B122" s="55" t="s">
        <v>169</v>
      </c>
      <c r="C122" s="187">
        <v>209429511</v>
      </c>
      <c r="D122" s="187">
        <v>756583303.85000002</v>
      </c>
      <c r="E122" s="187">
        <v>712739635.31999993</v>
      </c>
    </row>
    <row r="123" spans="2:5">
      <c r="B123" s="55" t="s">
        <v>170</v>
      </c>
      <c r="C123" s="187">
        <v>2888315634</v>
      </c>
      <c r="D123" s="187">
        <v>2741409073.3599997</v>
      </c>
      <c r="E123" s="187">
        <v>2229405658.8299994</v>
      </c>
    </row>
    <row r="124" spans="2:5">
      <c r="B124" s="105" t="s">
        <v>278</v>
      </c>
      <c r="C124" s="186">
        <f>SUM(C125:C135)</f>
        <v>309600274351</v>
      </c>
      <c r="D124" s="186">
        <f>SUM(D125:D135)</f>
        <v>309990492588.05994</v>
      </c>
      <c r="E124" s="186">
        <f>SUM(E125:E135)</f>
        <v>282737264910.34009</v>
      </c>
    </row>
    <row r="125" spans="2:5">
      <c r="B125" s="55" t="s">
        <v>171</v>
      </c>
      <c r="C125" s="187">
        <v>15790264521</v>
      </c>
      <c r="D125" s="187">
        <v>14343278299.61998</v>
      </c>
      <c r="E125" s="187">
        <v>13482885099.210007</v>
      </c>
    </row>
    <row r="126" spans="2:5">
      <c r="B126" s="55" t="s">
        <v>245</v>
      </c>
      <c r="C126" s="187">
        <v>110523979362</v>
      </c>
      <c r="D126" s="187">
        <v>115663993412.43999</v>
      </c>
      <c r="E126" s="187">
        <v>105639846659.60999</v>
      </c>
    </row>
    <row r="127" spans="2:5">
      <c r="B127" s="55" t="s">
        <v>246</v>
      </c>
      <c r="C127" s="187">
        <v>33349383498</v>
      </c>
      <c r="D127" s="187">
        <v>32407886718.41</v>
      </c>
      <c r="E127" s="187">
        <v>29775267743.499996</v>
      </c>
    </row>
    <row r="128" spans="2:5">
      <c r="B128" s="55" t="s">
        <v>172</v>
      </c>
      <c r="C128" s="187">
        <v>25693434943</v>
      </c>
      <c r="D128" s="187">
        <v>27249269055.479996</v>
      </c>
      <c r="E128" s="187">
        <v>25942319530.560001</v>
      </c>
    </row>
    <row r="129" spans="2:5">
      <c r="B129" s="55" t="s">
        <v>173</v>
      </c>
      <c r="C129" s="187">
        <v>4244581789</v>
      </c>
      <c r="D129" s="187">
        <v>2643763178.7800002</v>
      </c>
      <c r="E129" s="187">
        <v>2299124872.3900003</v>
      </c>
    </row>
    <row r="130" spans="2:5">
      <c r="B130" s="55" t="s">
        <v>174</v>
      </c>
      <c r="C130" s="187">
        <v>12539267332</v>
      </c>
      <c r="D130" s="187">
        <v>13384830340.59</v>
      </c>
      <c r="E130" s="187">
        <v>12238567871.149998</v>
      </c>
    </row>
    <row r="131" spans="2:5">
      <c r="B131" s="55" t="s">
        <v>175</v>
      </c>
      <c r="C131" s="187">
        <v>1607713676</v>
      </c>
      <c r="D131" s="187">
        <v>1496988583.0500002</v>
      </c>
      <c r="E131" s="187">
        <v>1249894171.48</v>
      </c>
    </row>
    <row r="132" spans="2:5">
      <c r="B132" s="55" t="s">
        <v>176</v>
      </c>
      <c r="C132" s="187">
        <v>718994467</v>
      </c>
      <c r="D132" s="187">
        <v>714180566.56000006</v>
      </c>
      <c r="E132" s="187">
        <v>615094020.5999999</v>
      </c>
    </row>
    <row r="133" spans="2:5">
      <c r="B133" s="55" t="s">
        <v>177</v>
      </c>
      <c r="C133" s="187">
        <v>839652468</v>
      </c>
      <c r="D133" s="187">
        <v>482023906.29999995</v>
      </c>
      <c r="E133" s="187">
        <v>381718948.73999983</v>
      </c>
    </row>
    <row r="134" spans="2:5">
      <c r="B134" s="55" t="s">
        <v>178</v>
      </c>
      <c r="C134" s="187">
        <v>973196386</v>
      </c>
      <c r="D134" s="187">
        <v>2530777967.2199998</v>
      </c>
      <c r="E134" s="187">
        <v>2139713747.3700004</v>
      </c>
    </row>
    <row r="135" spans="2:5">
      <c r="B135" s="55" t="s">
        <v>179</v>
      </c>
      <c r="C135" s="187">
        <v>103319805909</v>
      </c>
      <c r="D135" s="187">
        <v>99073500559.610001</v>
      </c>
      <c r="E135" s="187">
        <v>88972832245.730087</v>
      </c>
    </row>
    <row r="136" spans="2:5">
      <c r="B136" s="105" t="s">
        <v>263</v>
      </c>
      <c r="C136" s="186">
        <f>SUM(C137:C144)</f>
        <v>174781847098</v>
      </c>
      <c r="D136" s="186">
        <f>SUM(D137:D144)</f>
        <v>172765445590.77002</v>
      </c>
      <c r="E136" s="186">
        <f>SUM(E137:E144)</f>
        <v>155456790426.91003</v>
      </c>
    </row>
    <row r="137" spans="2:5">
      <c r="B137" s="55" t="s">
        <v>180</v>
      </c>
      <c r="C137" s="187">
        <v>91290753302</v>
      </c>
      <c r="D137" s="187">
        <v>88447270169.360001</v>
      </c>
      <c r="E137" s="187">
        <v>81121395762.600006</v>
      </c>
    </row>
    <row r="138" spans="2:5">
      <c r="B138" s="55" t="s">
        <v>247</v>
      </c>
      <c r="C138" s="187">
        <v>6692496</v>
      </c>
      <c r="D138" s="187">
        <v>17292496.990000002</v>
      </c>
      <c r="E138" s="187">
        <v>10291998.199999999</v>
      </c>
    </row>
    <row r="139" spans="2:5">
      <c r="B139" s="55" t="s">
        <v>181</v>
      </c>
      <c r="C139" s="187">
        <v>1147105000</v>
      </c>
      <c r="D139" s="187">
        <v>640932103.65999997</v>
      </c>
      <c r="E139" s="187">
        <v>297742215.06</v>
      </c>
    </row>
    <row r="140" spans="2:5">
      <c r="B140" s="55" t="s">
        <v>182</v>
      </c>
      <c r="C140" s="187">
        <v>3530385764</v>
      </c>
      <c r="D140" s="187">
        <v>3920908607.0000005</v>
      </c>
      <c r="E140" s="187">
        <v>2824607332.7399993</v>
      </c>
    </row>
    <row r="141" spans="2:5">
      <c r="B141" s="55" t="s">
        <v>183</v>
      </c>
      <c r="C141" s="187">
        <v>1578403695</v>
      </c>
      <c r="D141" s="187">
        <v>1589348514.0000005</v>
      </c>
      <c r="E141" s="187">
        <v>1322082303.8200004</v>
      </c>
    </row>
    <row r="142" spans="2:5">
      <c r="B142" s="55" t="s">
        <v>184</v>
      </c>
      <c r="C142" s="187">
        <v>73145556675</v>
      </c>
      <c r="D142" s="187">
        <v>74031743533.76001</v>
      </c>
      <c r="E142" s="187">
        <v>66578603955.540001</v>
      </c>
    </row>
    <row r="143" spans="2:5">
      <c r="B143" s="55" t="s">
        <v>258</v>
      </c>
      <c r="C143" s="187">
        <v>1600000</v>
      </c>
      <c r="D143" s="187">
        <v>1600000</v>
      </c>
      <c r="E143" s="187">
        <v>1408151</v>
      </c>
    </row>
    <row r="144" spans="2:5">
      <c r="B144" s="55" t="s">
        <v>185</v>
      </c>
      <c r="C144" s="187">
        <v>4081350166</v>
      </c>
      <c r="D144" s="187">
        <v>4116350166</v>
      </c>
      <c r="E144" s="187">
        <v>3300658707.9499998</v>
      </c>
    </row>
    <row r="145" spans="2:5">
      <c r="B145" s="105" t="s">
        <v>186</v>
      </c>
      <c r="C145" s="186">
        <f>SUM(C146:C149)</f>
        <v>984725740</v>
      </c>
      <c r="D145" s="186">
        <f>SUM(D146:D149)</f>
        <v>1003671907.7</v>
      </c>
      <c r="E145" s="186">
        <f>SUM(E146:E149)</f>
        <v>829963427.43000007</v>
      </c>
    </row>
    <row r="146" spans="2:5">
      <c r="B146" s="55" t="s">
        <v>187</v>
      </c>
      <c r="C146" s="187">
        <v>224073001</v>
      </c>
      <c r="D146" s="187">
        <v>242897756.66999999</v>
      </c>
      <c r="E146" s="187">
        <v>199405552.60000002</v>
      </c>
    </row>
    <row r="147" spans="2:5">
      <c r="B147" s="55" t="s">
        <v>259</v>
      </c>
      <c r="C147" s="187">
        <v>112471764</v>
      </c>
      <c r="D147" s="187">
        <v>112861764</v>
      </c>
      <c r="E147" s="187">
        <v>67651921.790000007</v>
      </c>
    </row>
    <row r="148" spans="2:5">
      <c r="B148" s="55" t="s">
        <v>188</v>
      </c>
      <c r="C148" s="187">
        <v>253359525</v>
      </c>
      <c r="D148" s="187">
        <v>224816057.34</v>
      </c>
      <c r="E148" s="187">
        <v>161221121.60999998</v>
      </c>
    </row>
    <row r="149" spans="2:5">
      <c r="B149" s="55" t="s">
        <v>189</v>
      </c>
      <c r="C149" s="187">
        <v>394821450</v>
      </c>
      <c r="D149" s="187">
        <v>423096329.69</v>
      </c>
      <c r="E149" s="187">
        <v>401684831.43000013</v>
      </c>
    </row>
    <row r="150" spans="2:5">
      <c r="B150" s="104" t="s">
        <v>279</v>
      </c>
      <c r="C150" s="186">
        <f t="shared" ref="C150:E151" si="0">C151</f>
        <v>333486471138</v>
      </c>
      <c r="D150" s="186">
        <f t="shared" si="0"/>
        <v>326639144569</v>
      </c>
      <c r="E150" s="186">
        <f t="shared" si="0"/>
        <v>294027008350.56</v>
      </c>
    </row>
    <row r="151" spans="2:5">
      <c r="B151" s="105" t="s">
        <v>280</v>
      </c>
      <c r="C151" s="186">
        <f t="shared" si="0"/>
        <v>333486471138</v>
      </c>
      <c r="D151" s="186">
        <f t="shared" si="0"/>
        <v>326639144569</v>
      </c>
      <c r="E151" s="186">
        <f t="shared" si="0"/>
        <v>294027008350.56</v>
      </c>
    </row>
    <row r="152" spans="2:5">
      <c r="B152" s="55" t="s">
        <v>281</v>
      </c>
      <c r="C152" s="187">
        <v>333486471138</v>
      </c>
      <c r="D152" s="187">
        <v>326639144569</v>
      </c>
      <c r="E152" s="187">
        <v>294027008350.56</v>
      </c>
    </row>
    <row r="153" spans="2:5">
      <c r="B153" s="60" t="s">
        <v>241</v>
      </c>
      <c r="C153" s="185">
        <f>C154+C157</f>
        <v>108120510535</v>
      </c>
      <c r="D153" s="185">
        <f t="shared" ref="D153:E153" si="1">D154+D157</f>
        <v>110122166213</v>
      </c>
      <c r="E153" s="185">
        <f t="shared" si="1"/>
        <v>83458921063.090012</v>
      </c>
    </row>
    <row r="154" spans="2:5">
      <c r="B154" s="104" t="s">
        <v>282</v>
      </c>
      <c r="C154" s="186">
        <f t="shared" ref="C154:E155" si="2">C155</f>
        <v>108120510535</v>
      </c>
      <c r="D154" s="186">
        <f t="shared" si="2"/>
        <v>110122166213</v>
      </c>
      <c r="E154" s="186">
        <f t="shared" si="2"/>
        <v>83458921063.090012</v>
      </c>
    </row>
    <row r="155" spans="2:5">
      <c r="B155" s="105" t="s">
        <v>283</v>
      </c>
      <c r="C155" s="186">
        <f t="shared" si="2"/>
        <v>108120510535</v>
      </c>
      <c r="D155" s="186">
        <f t="shared" si="2"/>
        <v>110122166213</v>
      </c>
      <c r="E155" s="186">
        <f>E156</f>
        <v>83458921063.090012</v>
      </c>
    </row>
    <row r="156" spans="2:5">
      <c r="B156" s="55" t="s">
        <v>284</v>
      </c>
      <c r="C156" s="187">
        <v>108120510535</v>
      </c>
      <c r="D156" s="187">
        <f>110120510535+1655678</f>
        <v>110122166213</v>
      </c>
      <c r="E156" s="187">
        <v>83458921063.090012</v>
      </c>
    </row>
    <row r="157" spans="2:5">
      <c r="B157" s="104" t="s">
        <v>262</v>
      </c>
      <c r="C157" s="186">
        <f t="shared" ref="C157:E158" si="3">C158</f>
        <v>0</v>
      </c>
      <c r="D157" s="186">
        <f t="shared" si="3"/>
        <v>0</v>
      </c>
      <c r="E157" s="186">
        <f t="shared" si="3"/>
        <v>0</v>
      </c>
    </row>
    <row r="158" spans="2:5">
      <c r="B158" s="105" t="s">
        <v>278</v>
      </c>
      <c r="C158" s="186">
        <f t="shared" si="3"/>
        <v>0</v>
      </c>
      <c r="D158" s="186">
        <f t="shared" si="3"/>
        <v>0</v>
      </c>
      <c r="E158" s="186">
        <f>E159</f>
        <v>0</v>
      </c>
    </row>
    <row r="159" spans="2:5">
      <c r="B159" s="55" t="s">
        <v>179</v>
      </c>
      <c r="C159" s="187">
        <v>0</v>
      </c>
      <c r="D159" s="187">
        <v>0</v>
      </c>
      <c r="E159" s="187">
        <v>0</v>
      </c>
    </row>
    <row r="160" spans="2:5">
      <c r="B160" s="46" t="s">
        <v>240</v>
      </c>
      <c r="C160" s="190">
        <f>C153+C13</f>
        <v>1592355121494</v>
      </c>
      <c r="D160" s="190">
        <f>D153+D13</f>
        <v>1673143426928.5298</v>
      </c>
      <c r="E160" s="190">
        <f>E153+E13</f>
        <v>1498366472645.2502</v>
      </c>
    </row>
    <row r="161" spans="2:6">
      <c r="B161" s="125" t="s">
        <v>306</v>
      </c>
      <c r="E161" s="20"/>
      <c r="F161" s="20"/>
    </row>
    <row r="162" spans="2:6">
      <c r="B162" s="126" t="s">
        <v>301</v>
      </c>
      <c r="C162" s="127"/>
      <c r="D162" s="127"/>
      <c r="E162" s="127"/>
      <c r="F162" s="26"/>
    </row>
    <row r="163" spans="2:6" ht="27" customHeight="1">
      <c r="B163" s="220" t="s">
        <v>1995</v>
      </c>
      <c r="C163" s="220"/>
      <c r="D163" s="220"/>
      <c r="E163" s="220"/>
      <c r="F163" s="23"/>
    </row>
    <row r="164" spans="2:6" ht="27" customHeight="1">
      <c r="B164" s="220" t="s">
        <v>1954</v>
      </c>
      <c r="C164" s="220"/>
      <c r="D164" s="220"/>
      <c r="E164" s="220"/>
      <c r="F164" s="23"/>
    </row>
    <row r="165" spans="2:6" ht="25.5" customHeight="1">
      <c r="B165" s="218" t="s">
        <v>307</v>
      </c>
      <c r="C165" s="218"/>
      <c r="D165" s="20"/>
    </row>
    <row r="169" spans="2:6">
      <c r="C169" s="19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 sqref="D156"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tabColor rgb="FF92D050"/>
  </sheetPr>
  <dimension ref="A1:H85"/>
  <sheetViews>
    <sheetView showGridLines="0" topLeftCell="A52" workbookViewId="0">
      <selection activeCell="G75" sqref="G75"/>
    </sheetView>
  </sheetViews>
  <sheetFormatPr baseColWidth="10" defaultColWidth="11.5546875" defaultRowHeight="14.4"/>
  <cols>
    <col min="1" max="1" width="11.5546875" style="12"/>
    <col min="2" max="2" width="9.109375" style="12" customWidth="1"/>
    <col min="3" max="3" width="100.44140625" style="12" customWidth="1"/>
    <col min="4" max="6" width="21.44140625" style="12" customWidth="1"/>
    <col min="7" max="16384" width="11.5546875" style="12"/>
  </cols>
  <sheetData>
    <row r="1" spans="1:7" ht="28.2" customHeight="1">
      <c r="A1" s="214" t="s">
        <v>1957</v>
      </c>
      <c r="B1" s="214"/>
      <c r="C1" s="214"/>
      <c r="D1" s="214"/>
      <c r="E1" s="214"/>
      <c r="F1" s="214"/>
    </row>
    <row r="2" spans="1:7" ht="21" customHeight="1">
      <c r="A2" s="215" t="s">
        <v>0</v>
      </c>
      <c r="B2" s="215"/>
      <c r="C2" s="215"/>
      <c r="D2" s="215"/>
      <c r="E2" s="215"/>
      <c r="F2" s="215"/>
    </row>
    <row r="3" spans="1:7" ht="14.4" customHeight="1">
      <c r="A3" s="216" t="s">
        <v>1</v>
      </c>
      <c r="B3" s="216"/>
      <c r="C3" s="216"/>
      <c r="D3" s="216"/>
      <c r="E3" s="216"/>
      <c r="F3" s="216"/>
    </row>
    <row r="5" spans="1:7" ht="18" customHeight="1">
      <c r="A5" s="217" t="s">
        <v>22</v>
      </c>
      <c r="B5" s="217"/>
      <c r="C5" s="217"/>
      <c r="D5" s="217"/>
      <c r="E5" s="217"/>
      <c r="F5" s="217"/>
      <c r="G5" s="31"/>
    </row>
    <row r="6" spans="1:7" ht="18">
      <c r="A6" s="231" t="s">
        <v>190</v>
      </c>
      <c r="B6" s="231"/>
      <c r="C6" s="231"/>
      <c r="D6" s="231"/>
      <c r="E6" s="231"/>
      <c r="F6" s="231"/>
    </row>
    <row r="7" spans="1:7" ht="18">
      <c r="A7" s="233" t="s">
        <v>1996</v>
      </c>
      <c r="B7" s="233"/>
      <c r="C7" s="233"/>
      <c r="D7" s="233"/>
      <c r="E7" s="233"/>
      <c r="F7" s="233"/>
    </row>
    <row r="8" spans="1:7" ht="18">
      <c r="A8" s="221" t="s">
        <v>275</v>
      </c>
      <c r="B8" s="221"/>
      <c r="C8" s="221"/>
      <c r="D8" s="221"/>
      <c r="E8" s="221"/>
      <c r="F8" s="221"/>
    </row>
    <row r="9" spans="1:7" ht="15.6">
      <c r="A9" s="213" t="s">
        <v>4</v>
      </c>
      <c r="B9" s="213"/>
      <c r="C9" s="213"/>
      <c r="D9" s="213"/>
      <c r="E9" s="213"/>
      <c r="F9" s="213"/>
    </row>
    <row r="11" spans="1:7">
      <c r="C11" s="232" t="s">
        <v>5</v>
      </c>
      <c r="D11" s="36" t="s">
        <v>310</v>
      </c>
      <c r="E11" s="232" t="s">
        <v>1952</v>
      </c>
      <c r="F11" s="232" t="s">
        <v>299</v>
      </c>
    </row>
    <row r="12" spans="1:7">
      <c r="C12" s="232"/>
      <c r="D12" s="16" t="s">
        <v>275</v>
      </c>
      <c r="E12" s="232"/>
      <c r="F12" s="232"/>
    </row>
    <row r="13" spans="1:7">
      <c r="C13" s="38" t="s">
        <v>239</v>
      </c>
      <c r="D13" s="51">
        <f>D14+D20+D30+D40+D49+D56+D66+D70</f>
        <v>1484234.610959</v>
      </c>
      <c r="E13" s="172">
        <f>E14+E20+E30+E40+E49+E56+E66+E70</f>
        <v>1563022916393.53</v>
      </c>
      <c r="F13" s="172">
        <f>F14+F20+F30+F40+F49+F56+F66+F70</f>
        <v>1414907551582.1599</v>
      </c>
    </row>
    <row r="14" spans="1:7">
      <c r="C14" s="104" t="s">
        <v>285</v>
      </c>
      <c r="D14" s="123">
        <f>SUM(D15:D19)</f>
        <v>359129.92480000004</v>
      </c>
      <c r="E14" s="181">
        <f>SUM(E15:E19)</f>
        <v>363151268452.32001</v>
      </c>
      <c r="F14" s="181">
        <f>SUM(F15:F19)</f>
        <v>335459760750.20996</v>
      </c>
    </row>
    <row r="15" spans="1:7">
      <c r="C15" s="106" t="s">
        <v>191</v>
      </c>
      <c r="D15" s="122">
        <v>292808.493173</v>
      </c>
      <c r="E15" s="182">
        <v>295468730848.88</v>
      </c>
      <c r="F15" s="182">
        <v>275561008455.45001</v>
      </c>
    </row>
    <row r="16" spans="1:7">
      <c r="C16" s="106" t="s">
        <v>192</v>
      </c>
      <c r="D16" s="122">
        <v>24402.035100000001</v>
      </c>
      <c r="E16" s="182">
        <v>25773621006.389996</v>
      </c>
      <c r="F16" s="182">
        <v>22090574052.719997</v>
      </c>
    </row>
    <row r="17" spans="3:6">
      <c r="C17" s="106" t="s">
        <v>193</v>
      </c>
      <c r="D17" s="122">
        <v>1099.1648299999999</v>
      </c>
      <c r="E17" s="182">
        <v>717236589</v>
      </c>
      <c r="F17" s="182">
        <v>695357525.21000004</v>
      </c>
    </row>
    <row r="18" spans="3:6">
      <c r="C18" s="106" t="s">
        <v>260</v>
      </c>
      <c r="D18" s="122">
        <v>3422.9494800000002</v>
      </c>
      <c r="E18" s="182">
        <v>2729482099.4700003</v>
      </c>
      <c r="F18" s="182">
        <v>1764844033.7299995</v>
      </c>
    </row>
    <row r="19" spans="3:6">
      <c r="C19" s="106" t="s">
        <v>194</v>
      </c>
      <c r="D19" s="122">
        <v>37397.282217</v>
      </c>
      <c r="E19" s="182">
        <v>38462197908.580017</v>
      </c>
      <c r="F19" s="182">
        <v>35347976683.099991</v>
      </c>
    </row>
    <row r="20" spans="3:6">
      <c r="C20" s="104" t="s">
        <v>286</v>
      </c>
      <c r="D20" s="123">
        <f>SUM(D21:D29)</f>
        <v>99817.643202999985</v>
      </c>
      <c r="E20" s="181">
        <f>SUM(E21:E29)</f>
        <v>123462160072.77997</v>
      </c>
      <c r="F20" s="181">
        <f>SUM(F21:F29)</f>
        <v>103399334897.47003</v>
      </c>
    </row>
    <row r="21" spans="3:6">
      <c r="C21" s="106" t="s">
        <v>195</v>
      </c>
      <c r="D21" s="122">
        <v>13742.110764999999</v>
      </c>
      <c r="E21" s="182">
        <v>15373006349.239998</v>
      </c>
      <c r="F21" s="182">
        <v>14806979442.509996</v>
      </c>
    </row>
    <row r="22" spans="3:6">
      <c r="C22" s="106" t="s">
        <v>196</v>
      </c>
      <c r="D22" s="122">
        <v>8656.9223629999997</v>
      </c>
      <c r="E22" s="182">
        <v>10713553123.319996</v>
      </c>
      <c r="F22" s="182">
        <v>8104794402.7000046</v>
      </c>
    </row>
    <row r="23" spans="3:6">
      <c r="C23" s="106" t="s">
        <v>197</v>
      </c>
      <c r="D23" s="122">
        <v>4877.5279819999996</v>
      </c>
      <c r="E23" s="182">
        <v>4280651971.4699988</v>
      </c>
      <c r="F23" s="182">
        <v>3764762841.0799999</v>
      </c>
    </row>
    <row r="24" spans="3:6">
      <c r="C24" s="106" t="s">
        <v>198</v>
      </c>
      <c r="D24" s="122">
        <v>1402.4375700000001</v>
      </c>
      <c r="E24" s="182">
        <v>3408887356.1700001</v>
      </c>
      <c r="F24" s="182">
        <v>2748251483.6999998</v>
      </c>
    </row>
    <row r="25" spans="3:6">
      <c r="C25" s="106" t="s">
        <v>199</v>
      </c>
      <c r="D25" s="122">
        <v>11699.573503</v>
      </c>
      <c r="E25" s="182">
        <v>12928171135.959999</v>
      </c>
      <c r="F25" s="182">
        <v>9284738095.1800022</v>
      </c>
    </row>
    <row r="26" spans="3:6">
      <c r="C26" s="106" t="s">
        <v>200</v>
      </c>
      <c r="D26" s="122">
        <v>7607.6482530000003</v>
      </c>
      <c r="E26" s="182">
        <v>9748056523.9800034</v>
      </c>
      <c r="F26" s="182">
        <v>9109739046.260004</v>
      </c>
    </row>
    <row r="27" spans="3:6">
      <c r="C27" s="106" t="s">
        <v>201</v>
      </c>
      <c r="D27" s="122">
        <v>5769.9536120000002</v>
      </c>
      <c r="E27" s="182">
        <v>7309946450.0800009</v>
      </c>
      <c r="F27" s="182">
        <v>4797590443.9300013</v>
      </c>
    </row>
    <row r="28" spans="3:6">
      <c r="C28" s="106" t="s">
        <v>202</v>
      </c>
      <c r="D28" s="122">
        <v>15421.115898</v>
      </c>
      <c r="E28" s="182">
        <v>21052450591.619991</v>
      </c>
      <c r="F28" s="182">
        <v>13905368325.549999</v>
      </c>
    </row>
    <row r="29" spans="3:6">
      <c r="C29" s="106" t="s">
        <v>203</v>
      </c>
      <c r="D29" s="122">
        <v>30640.353256999999</v>
      </c>
      <c r="E29" s="182">
        <v>38647436570.939995</v>
      </c>
      <c r="F29" s="182">
        <v>36877110816.56002</v>
      </c>
    </row>
    <row r="30" spans="3:6">
      <c r="C30" s="104" t="s">
        <v>287</v>
      </c>
      <c r="D30" s="123">
        <f>SUM(D31:D39)</f>
        <v>68595.936121999999</v>
      </c>
      <c r="E30" s="181">
        <f>SUM(E31:E39)</f>
        <v>57956646458.159988</v>
      </c>
      <c r="F30" s="181">
        <f>SUM(F31:F39)</f>
        <v>43652238358.940002</v>
      </c>
    </row>
    <row r="31" spans="3:6">
      <c r="C31" s="106" t="s">
        <v>204</v>
      </c>
      <c r="D31" s="122">
        <v>10628.747192999999</v>
      </c>
      <c r="E31" s="182">
        <v>13014803267.129999</v>
      </c>
      <c r="F31" s="182">
        <v>8759947194.8800011</v>
      </c>
    </row>
    <row r="32" spans="3:6">
      <c r="C32" s="106" t="s">
        <v>205</v>
      </c>
      <c r="D32" s="122">
        <v>6846.6156350000001</v>
      </c>
      <c r="E32" s="182">
        <v>4079691227.6100001</v>
      </c>
      <c r="F32" s="182">
        <v>3421801718.0800004</v>
      </c>
    </row>
    <row r="33" spans="3:6">
      <c r="C33" s="106" t="s">
        <v>206</v>
      </c>
      <c r="D33" s="122">
        <v>3047.776625</v>
      </c>
      <c r="E33" s="182">
        <v>2468558430.4199996</v>
      </c>
      <c r="F33" s="182">
        <v>2075401605.9099996</v>
      </c>
    </row>
    <row r="34" spans="3:6">
      <c r="C34" s="106" t="s">
        <v>207</v>
      </c>
      <c r="D34" s="122">
        <v>13549.146817999999</v>
      </c>
      <c r="E34" s="182">
        <v>13328121490.84</v>
      </c>
      <c r="F34" s="182">
        <v>10796200430.799994</v>
      </c>
    </row>
    <row r="35" spans="3:6">
      <c r="C35" s="106" t="s">
        <v>208</v>
      </c>
      <c r="D35" s="122">
        <v>513.71471399999996</v>
      </c>
      <c r="E35" s="182">
        <v>562247826.48000014</v>
      </c>
      <c r="F35" s="182">
        <v>394193180.11000019</v>
      </c>
    </row>
    <row r="36" spans="3:6">
      <c r="C36" s="106" t="s">
        <v>209</v>
      </c>
      <c r="D36" s="115">
        <v>4533.8070749999997</v>
      </c>
      <c r="E36" s="183">
        <v>3855564598.4299994</v>
      </c>
      <c r="F36" s="182">
        <v>3267026460.4700003</v>
      </c>
    </row>
    <row r="37" spans="3:6">
      <c r="C37" s="106" t="s">
        <v>210</v>
      </c>
      <c r="D37" s="124">
        <v>8986.8251540000001</v>
      </c>
      <c r="E37" s="184">
        <v>9843899417.6300011</v>
      </c>
      <c r="F37" s="182">
        <v>8067721796.3799982</v>
      </c>
    </row>
    <row r="38" spans="3:6">
      <c r="C38" s="106" t="s">
        <v>211</v>
      </c>
      <c r="D38" s="124">
        <v>3801.497018</v>
      </c>
      <c r="E38" s="184">
        <v>14177671.810000001</v>
      </c>
      <c r="F38" s="182">
        <v>0</v>
      </c>
    </row>
    <row r="39" spans="3:6">
      <c r="C39" s="106" t="s">
        <v>212</v>
      </c>
      <c r="D39" s="124">
        <v>16687.80589</v>
      </c>
      <c r="E39" s="184">
        <v>10789582527.809999</v>
      </c>
      <c r="F39" s="182">
        <v>6869945972.310008</v>
      </c>
    </row>
    <row r="40" spans="3:6">
      <c r="C40" s="104" t="s">
        <v>288</v>
      </c>
      <c r="D40" s="123">
        <f>SUM(D41:D48)</f>
        <v>492738.20958100003</v>
      </c>
      <c r="E40" s="181">
        <f>SUM(E41:E48)</f>
        <v>521693709192.82001</v>
      </c>
      <c r="F40" s="181">
        <f>SUM(F41:F48)</f>
        <v>507121893773.37</v>
      </c>
    </row>
    <row r="41" spans="3:6">
      <c r="C41" s="106" t="s">
        <v>213</v>
      </c>
      <c r="D41" s="124">
        <v>158377.96735699999</v>
      </c>
      <c r="E41" s="184">
        <v>155102971521.39999</v>
      </c>
      <c r="F41" s="182">
        <v>145720348278.06</v>
      </c>
    </row>
    <row r="42" spans="3:6">
      <c r="C42" s="106" t="s">
        <v>315</v>
      </c>
      <c r="D42" s="124">
        <v>155752.82044400001</v>
      </c>
      <c r="E42" s="184">
        <v>163513989412.67001</v>
      </c>
      <c r="F42" s="182">
        <v>161498973587.30002</v>
      </c>
    </row>
    <row r="43" spans="3:6">
      <c r="C43" s="106" t="s">
        <v>214</v>
      </c>
      <c r="D43" s="122">
        <v>15862.403949</v>
      </c>
      <c r="E43" s="182">
        <v>16640413441.880001</v>
      </c>
      <c r="F43" s="182">
        <v>16558826413.709997</v>
      </c>
    </row>
    <row r="44" spans="3:6">
      <c r="C44" s="106" t="s">
        <v>215</v>
      </c>
      <c r="D44" s="122">
        <v>96748.493755000003</v>
      </c>
      <c r="E44" s="182">
        <v>120622934093.04001</v>
      </c>
      <c r="F44" s="182">
        <v>119669107169.63</v>
      </c>
    </row>
    <row r="45" spans="3:6">
      <c r="C45" s="106" t="s">
        <v>216</v>
      </c>
      <c r="D45" s="122">
        <v>35900.368300000002</v>
      </c>
      <c r="E45" s="182">
        <v>35849481509.75</v>
      </c>
      <c r="F45" s="182">
        <v>35740088555.360001</v>
      </c>
    </row>
    <row r="46" spans="3:6">
      <c r="C46" s="106" t="s">
        <v>217</v>
      </c>
      <c r="D46" s="122">
        <v>13500</v>
      </c>
      <c r="E46" s="182">
        <v>15437720970.379999</v>
      </c>
      <c r="F46" s="182">
        <v>13971052488.5</v>
      </c>
    </row>
    <row r="47" spans="3:6">
      <c r="C47" s="106" t="s">
        <v>218</v>
      </c>
      <c r="D47" s="122">
        <v>966.93837299999996</v>
      </c>
      <c r="E47" s="182">
        <v>962730242.83999991</v>
      </c>
      <c r="F47" s="182">
        <v>889670087.24999976</v>
      </c>
    </row>
    <row r="48" spans="3:6">
      <c r="C48" s="106" t="s">
        <v>219</v>
      </c>
      <c r="D48" s="122">
        <v>15629.217403000001</v>
      </c>
      <c r="E48" s="182">
        <v>13563468000.859999</v>
      </c>
      <c r="F48" s="182">
        <v>13073827193.559996</v>
      </c>
    </row>
    <row r="49" spans="3:6">
      <c r="C49" s="104" t="s">
        <v>289</v>
      </c>
      <c r="D49" s="123">
        <f>SUM(D50:D55)</f>
        <v>60117.023256999993</v>
      </c>
      <c r="E49" s="181">
        <f>SUM(E50:E55)</f>
        <v>76652055684.309998</v>
      </c>
      <c r="F49" s="181">
        <f>SUM(F50:F55)</f>
        <v>68781907152.689987</v>
      </c>
    </row>
    <row r="50" spans="3:6">
      <c r="C50" s="106" t="s">
        <v>220</v>
      </c>
      <c r="D50" s="122">
        <v>174.81</v>
      </c>
      <c r="E50" s="182">
        <v>3045811254.2800002</v>
      </c>
      <c r="F50" s="182">
        <v>2618442615.9099998</v>
      </c>
    </row>
    <row r="51" spans="3:6">
      <c r="C51" s="106" t="s">
        <v>316</v>
      </c>
      <c r="D51" s="122">
        <v>9757.551453</v>
      </c>
      <c r="E51" s="182">
        <v>10028897531.74</v>
      </c>
      <c r="F51" s="182">
        <v>6825441685.6200008</v>
      </c>
    </row>
    <row r="52" spans="3:6">
      <c r="C52" s="106" t="s">
        <v>221</v>
      </c>
      <c r="D52" s="122">
        <v>9925.5430080000006</v>
      </c>
      <c r="E52" s="182">
        <v>16798809020.929996</v>
      </c>
      <c r="F52" s="182">
        <v>16745023294.469997</v>
      </c>
    </row>
    <row r="53" spans="3:6">
      <c r="C53" s="106" t="s">
        <v>317</v>
      </c>
      <c r="D53" s="122">
        <v>37633.288796000001</v>
      </c>
      <c r="E53" s="182">
        <v>42399617984.029999</v>
      </c>
      <c r="F53" s="182">
        <v>38582829744.80999</v>
      </c>
    </row>
    <row r="54" spans="3:6">
      <c r="C54" s="106" t="s">
        <v>222</v>
      </c>
      <c r="D54" s="122">
        <v>2582.63</v>
      </c>
      <c r="E54" s="182">
        <v>4325630000</v>
      </c>
      <c r="F54" s="182">
        <v>3956879918.5500002</v>
      </c>
    </row>
    <row r="55" spans="3:6">
      <c r="C55" s="106" t="s">
        <v>223</v>
      </c>
      <c r="D55" s="122">
        <v>43.2</v>
      </c>
      <c r="E55" s="182">
        <v>53289893.329999998</v>
      </c>
      <c r="F55" s="182">
        <v>53289893.329999998</v>
      </c>
    </row>
    <row r="56" spans="3:6">
      <c r="C56" s="104" t="s">
        <v>290</v>
      </c>
      <c r="D56" s="123">
        <f>SUM(D57:D65)</f>
        <v>34281.034268999996</v>
      </c>
      <c r="E56" s="181">
        <f>SUM(E57:E65)</f>
        <v>34829298523</v>
      </c>
      <c r="F56" s="181">
        <f>SUM(F57:F65)</f>
        <v>21298683861.380001</v>
      </c>
    </row>
    <row r="57" spans="3:6">
      <c r="C57" s="106" t="s">
        <v>224</v>
      </c>
      <c r="D57" s="122">
        <v>12876.61881</v>
      </c>
      <c r="E57" s="182">
        <v>8320430226.5999975</v>
      </c>
      <c r="F57" s="182">
        <v>3003638829.2500014</v>
      </c>
    </row>
    <row r="58" spans="3:6">
      <c r="C58" s="106" t="s">
        <v>225</v>
      </c>
      <c r="D58" s="122">
        <v>1615.878299</v>
      </c>
      <c r="E58" s="182">
        <v>2389225831.8900008</v>
      </c>
      <c r="F58" s="182">
        <v>1969662750.0999997</v>
      </c>
    </row>
    <row r="59" spans="3:6">
      <c r="C59" s="106" t="s">
        <v>226</v>
      </c>
      <c r="D59" s="122">
        <v>1644.102108</v>
      </c>
      <c r="E59" s="182">
        <v>2285417566.3099999</v>
      </c>
      <c r="F59" s="182">
        <v>1953174292.4899998</v>
      </c>
    </row>
    <row r="60" spans="3:6">
      <c r="C60" s="106" t="s">
        <v>227</v>
      </c>
      <c r="D60" s="122">
        <v>7693.0715810000002</v>
      </c>
      <c r="E60" s="182">
        <v>10127859372.820002</v>
      </c>
      <c r="F60" s="182">
        <v>7118321186.0700006</v>
      </c>
    </row>
    <row r="61" spans="3:6">
      <c r="C61" s="106" t="s">
        <v>228</v>
      </c>
      <c r="D61" s="122">
        <v>4718.97192</v>
      </c>
      <c r="E61" s="182">
        <v>3812613224.0000005</v>
      </c>
      <c r="F61" s="182">
        <v>1773843075.4000003</v>
      </c>
    </row>
    <row r="62" spans="3:6">
      <c r="C62" s="106" t="s">
        <v>229</v>
      </c>
      <c r="D62" s="122">
        <v>496.204002</v>
      </c>
      <c r="E62" s="182">
        <v>3034659671.0200009</v>
      </c>
      <c r="F62" s="182">
        <v>2245581023.329999</v>
      </c>
    </row>
    <row r="63" spans="3:6">
      <c r="C63" s="106" t="s">
        <v>230</v>
      </c>
      <c r="D63" s="122">
        <v>559.05767400000002</v>
      </c>
      <c r="E63" s="182">
        <v>648267722.63</v>
      </c>
      <c r="F63" s="182">
        <v>425893109.94</v>
      </c>
    </row>
    <row r="64" spans="3:6">
      <c r="C64" s="106" t="s">
        <v>231</v>
      </c>
      <c r="D64" s="122">
        <v>2337.4322139999999</v>
      </c>
      <c r="E64" s="182">
        <v>631664447.01999998</v>
      </c>
      <c r="F64" s="182">
        <v>320643171.21999997</v>
      </c>
    </row>
    <row r="65" spans="3:6">
      <c r="C65" s="106" t="s">
        <v>232</v>
      </c>
      <c r="D65" s="122">
        <v>2339.6976610000002</v>
      </c>
      <c r="E65" s="182">
        <v>3579160460.71</v>
      </c>
      <c r="F65" s="182">
        <v>2487926423.5800004</v>
      </c>
    </row>
    <row r="66" spans="3:6">
      <c r="C66" s="104" t="s">
        <v>291</v>
      </c>
      <c r="D66" s="123">
        <f>SUM(D67:D69)</f>
        <v>71068.398115000004</v>
      </c>
      <c r="E66" s="181">
        <f>SUM(E67:E69)</f>
        <v>93644818760.850006</v>
      </c>
      <c r="F66" s="181">
        <f>SUM(F67:F69)</f>
        <v>76173102526.450012</v>
      </c>
    </row>
    <row r="67" spans="3:6">
      <c r="C67" s="106" t="s">
        <v>233</v>
      </c>
      <c r="D67" s="122">
        <v>27030.215823999999</v>
      </c>
      <c r="E67" s="182">
        <v>29138749917.459999</v>
      </c>
      <c r="F67" s="182">
        <v>22034414924.779999</v>
      </c>
    </row>
    <row r="68" spans="3:6">
      <c r="C68" s="106" t="s">
        <v>234</v>
      </c>
      <c r="D68" s="122">
        <v>42591.058016000003</v>
      </c>
      <c r="E68" s="182">
        <v>64320628065.539993</v>
      </c>
      <c r="F68" s="182">
        <v>54138687601.670006</v>
      </c>
    </row>
    <row r="69" spans="3:6">
      <c r="C69" s="106" t="s">
        <v>235</v>
      </c>
      <c r="D69" s="122">
        <v>1447.1242749999999</v>
      </c>
      <c r="E69" s="182">
        <v>185440777.84999999</v>
      </c>
      <c r="F69" s="182">
        <v>0</v>
      </c>
    </row>
    <row r="70" spans="3:6">
      <c r="C70" s="104" t="s">
        <v>292</v>
      </c>
      <c r="D70" s="123">
        <f>SUM(D71:D74)</f>
        <v>298486.441612</v>
      </c>
      <c r="E70" s="181">
        <f>SUM(E71:E74)</f>
        <v>291632959249.28998</v>
      </c>
      <c r="F70" s="181">
        <f>SUM(F71:F74)</f>
        <v>259020630261.64999</v>
      </c>
    </row>
    <row r="71" spans="3:6">
      <c r="C71" s="106" t="s">
        <v>236</v>
      </c>
      <c r="D71" s="122">
        <v>120010.652162</v>
      </c>
      <c r="E71" s="182">
        <v>118151549619</v>
      </c>
      <c r="F71" s="182">
        <v>95065262596.230011</v>
      </c>
    </row>
    <row r="72" spans="3:6">
      <c r="C72" s="106" t="s">
        <v>237</v>
      </c>
      <c r="D72" s="122">
        <v>176990.963659</v>
      </c>
      <c r="E72" s="182">
        <v>171232463659</v>
      </c>
      <c r="F72" s="182">
        <v>161889537106.5</v>
      </c>
    </row>
    <row r="73" spans="3:6">
      <c r="C73" s="106" t="s">
        <v>238</v>
      </c>
      <c r="D73" s="122">
        <v>1484.825791</v>
      </c>
      <c r="E73" s="182">
        <v>2247325791</v>
      </c>
      <c r="F73" s="182">
        <v>2064403147.8299999</v>
      </c>
    </row>
    <row r="74" spans="3:6">
      <c r="C74" s="106" t="s">
        <v>305</v>
      </c>
      <c r="D74" s="122">
        <v>0</v>
      </c>
      <c r="E74" s="182">
        <v>1620180.29</v>
      </c>
      <c r="F74" s="182">
        <v>1427411.09</v>
      </c>
    </row>
    <row r="75" spans="3:6">
      <c r="C75" s="38" t="s">
        <v>241</v>
      </c>
      <c r="D75" s="73">
        <f>D76+D78</f>
        <v>108120.51053499999</v>
      </c>
      <c r="E75" s="158">
        <f>E76+E78</f>
        <v>110120510535</v>
      </c>
      <c r="F75" s="158">
        <f>F76+F78</f>
        <v>83458921063.090012</v>
      </c>
    </row>
    <row r="76" spans="3:6">
      <c r="C76" s="104" t="s">
        <v>293</v>
      </c>
      <c r="D76" s="123">
        <f>D77</f>
        <v>5117.7218819999998</v>
      </c>
      <c r="E76" s="181">
        <f>E77</f>
        <v>13579300000</v>
      </c>
      <c r="F76" s="181">
        <f>F77</f>
        <v>5647895396.2199993</v>
      </c>
    </row>
    <row r="77" spans="3:6">
      <c r="C77" s="106" t="s">
        <v>294</v>
      </c>
      <c r="D77" s="122">
        <v>5117.7218819999998</v>
      </c>
      <c r="E77" s="182">
        <v>13579300000</v>
      </c>
      <c r="F77" s="182">
        <v>5647895396.2199993</v>
      </c>
    </row>
    <row r="78" spans="3:6">
      <c r="C78" s="104" t="s">
        <v>295</v>
      </c>
      <c r="D78" s="123">
        <f>D79</f>
        <v>103002.788653</v>
      </c>
      <c r="E78" s="181">
        <f>E79</f>
        <v>96541210535</v>
      </c>
      <c r="F78" s="181">
        <f>F79</f>
        <v>77811025666.87001</v>
      </c>
    </row>
    <row r="79" spans="3:6">
      <c r="C79" s="106" t="s">
        <v>296</v>
      </c>
      <c r="D79" s="122">
        <v>103002.788653</v>
      </c>
      <c r="E79" s="182">
        <v>96541210535</v>
      </c>
      <c r="F79" s="182">
        <v>77811025666.87001</v>
      </c>
    </row>
    <row r="80" spans="3:6">
      <c r="C80" s="46" t="s">
        <v>240</v>
      </c>
      <c r="D80" s="18">
        <f>D75+D13</f>
        <v>1592355.1214939998</v>
      </c>
      <c r="E80" s="160">
        <f>E75+E13</f>
        <v>1673143426928.53</v>
      </c>
      <c r="F80" s="160">
        <f>F75+F13</f>
        <v>1498366472645.25</v>
      </c>
    </row>
    <row r="81" spans="3:8">
      <c r="C81" s="125" t="s">
        <v>306</v>
      </c>
      <c r="F81" s="20"/>
      <c r="G81" s="20"/>
      <c r="H81" s="71"/>
    </row>
    <row r="82" spans="3:8">
      <c r="C82" s="126" t="s">
        <v>301</v>
      </c>
      <c r="D82" s="127"/>
      <c r="E82" s="127"/>
      <c r="F82" s="127"/>
      <c r="G82" s="26"/>
    </row>
    <row r="83" spans="3:8" ht="27.75" customHeight="1">
      <c r="C83" s="220" t="s">
        <v>1995</v>
      </c>
      <c r="D83" s="220"/>
      <c r="E83" s="220"/>
      <c r="F83" s="220"/>
      <c r="G83" s="23"/>
    </row>
    <row r="84" spans="3:8" ht="35.4" customHeight="1">
      <c r="C84" s="220" t="s">
        <v>1954</v>
      </c>
      <c r="D84" s="220"/>
      <c r="E84" s="220"/>
      <c r="F84" s="220"/>
      <c r="G84" s="23"/>
    </row>
    <row r="85" spans="3:8">
      <c r="C85" s="218" t="s">
        <v>307</v>
      </c>
      <c r="D85" s="218"/>
      <c r="E85" s="20"/>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sheetPr>
    <tabColor rgb="FF92D050"/>
  </sheetPr>
  <dimension ref="A1:H261"/>
  <sheetViews>
    <sheetView showGridLines="0" topLeftCell="A4" zoomScaleNormal="100" workbookViewId="0">
      <selection activeCell="G29" sqref="G29"/>
    </sheetView>
  </sheetViews>
  <sheetFormatPr baseColWidth="10" defaultColWidth="11.44140625" defaultRowHeight="14.4"/>
  <cols>
    <col min="1" max="2" width="11.44140625" style="1"/>
    <col min="3" max="3" width="93" style="1" customWidth="1"/>
    <col min="4" max="6" width="15.44140625" style="1" customWidth="1"/>
    <col min="7" max="7" width="21.88671875" style="1" bestFit="1" customWidth="1"/>
    <col min="8" max="8" width="38.5546875" style="1" customWidth="1"/>
    <col min="9" max="16384" width="11.44140625" style="1"/>
  </cols>
  <sheetData>
    <row r="1" spans="1:8" ht="28.2">
      <c r="C1" s="214" t="s">
        <v>1957</v>
      </c>
      <c r="D1" s="214"/>
      <c r="E1" s="214"/>
      <c r="F1" s="214"/>
    </row>
    <row r="2" spans="1:8" ht="31.5" customHeight="1">
      <c r="C2" s="235" t="s">
        <v>0</v>
      </c>
      <c r="D2" s="235"/>
      <c r="E2" s="235"/>
      <c r="F2" s="235"/>
    </row>
    <row r="3" spans="1:8" ht="15.6" customHeight="1">
      <c r="C3" s="229" t="s">
        <v>1</v>
      </c>
      <c r="D3" s="229"/>
      <c r="E3" s="229"/>
      <c r="F3" s="229"/>
    </row>
    <row r="4" spans="1:8" ht="13.95" customHeight="1">
      <c r="C4" s="12"/>
      <c r="D4" s="12"/>
      <c r="E4" s="12"/>
      <c r="F4" s="12"/>
    </row>
    <row r="5" spans="1:8" ht="18">
      <c r="C5" s="217" t="s">
        <v>22</v>
      </c>
      <c r="D5" s="217"/>
      <c r="E5" s="217"/>
      <c r="F5" s="217"/>
    </row>
    <row r="6" spans="1:8" ht="18">
      <c r="A6" s="1" t="s">
        <v>1988</v>
      </c>
      <c r="C6" s="217" t="s">
        <v>266</v>
      </c>
      <c r="D6" s="217"/>
      <c r="E6" s="217"/>
      <c r="F6" s="217"/>
      <c r="H6" s="2"/>
    </row>
    <row r="7" spans="1:8" ht="18">
      <c r="C7" s="228" t="s">
        <v>1996</v>
      </c>
      <c r="D7" s="228"/>
      <c r="E7" s="228"/>
      <c r="F7" s="228"/>
      <c r="H7" s="2"/>
    </row>
    <row r="8" spans="1:8" ht="18">
      <c r="C8" s="221" t="s">
        <v>275</v>
      </c>
      <c r="D8" s="221"/>
      <c r="E8" s="221"/>
      <c r="F8" s="221"/>
      <c r="G8" s="34"/>
      <c r="H8" s="2"/>
    </row>
    <row r="9" spans="1:8" ht="15.6">
      <c r="C9" s="213" t="s">
        <v>4</v>
      </c>
      <c r="D9" s="213"/>
      <c r="E9" s="213"/>
      <c r="F9" s="213"/>
      <c r="H9" s="3"/>
    </row>
    <row r="10" spans="1:8">
      <c r="C10" s="12"/>
      <c r="D10" s="12"/>
      <c r="E10" s="12"/>
      <c r="F10" s="12"/>
      <c r="H10" s="3"/>
    </row>
    <row r="11" spans="1:8" ht="14.4" customHeight="1">
      <c r="C11" s="8"/>
      <c r="D11" s="8"/>
      <c r="E11" s="8"/>
      <c r="F11" s="8"/>
      <c r="H11" s="3"/>
    </row>
    <row r="12" spans="1:8" ht="9.6" customHeight="1">
      <c r="C12" s="232" t="s">
        <v>5</v>
      </c>
      <c r="D12" s="236" t="s">
        <v>310</v>
      </c>
      <c r="E12" s="236" t="s">
        <v>1952</v>
      </c>
      <c r="F12" s="236" t="s">
        <v>299</v>
      </c>
    </row>
    <row r="13" spans="1:8" ht="13.2" customHeight="1">
      <c r="C13" s="232"/>
      <c r="D13" s="236"/>
      <c r="E13" s="236"/>
      <c r="F13" s="236"/>
      <c r="G13" s="10"/>
    </row>
    <row r="14" spans="1:8" ht="15" customHeight="1">
      <c r="C14" s="232"/>
      <c r="D14" s="61" t="s">
        <v>275</v>
      </c>
      <c r="E14" s="236"/>
      <c r="F14" s="236"/>
      <c r="H14" s="4"/>
    </row>
    <row r="15" spans="1:8">
      <c r="C15" s="62" t="s">
        <v>302</v>
      </c>
      <c r="D15" s="51">
        <f>D16+D18</f>
        <v>882.63869099999999</v>
      </c>
      <c r="E15" s="172">
        <f>E16+E18</f>
        <v>830602666.19000006</v>
      </c>
      <c r="F15" s="172">
        <f>F16+F18</f>
        <v>738154208.27999985</v>
      </c>
      <c r="G15" s="5"/>
      <c r="H15" s="6"/>
    </row>
    <row r="16" spans="1:8">
      <c r="C16" s="63" t="s">
        <v>82</v>
      </c>
      <c r="D16" s="64">
        <f>D17</f>
        <v>813.15455099999997</v>
      </c>
      <c r="E16" s="192">
        <f>E17</f>
        <v>761118526.19000006</v>
      </c>
      <c r="F16" s="192">
        <f t="shared" ref="F16" si="0">F17</f>
        <v>668670068.27999985</v>
      </c>
      <c r="G16" s="5"/>
      <c r="H16" s="4"/>
    </row>
    <row r="17" spans="3:8" ht="16.2" customHeight="1">
      <c r="C17" s="65" t="s">
        <v>87</v>
      </c>
      <c r="D17" s="54">
        <v>813.15455099999997</v>
      </c>
      <c r="E17" s="173">
        <v>761118526.19000006</v>
      </c>
      <c r="F17" s="159">
        <v>668670068.27999985</v>
      </c>
      <c r="G17" s="5"/>
      <c r="H17" s="9"/>
    </row>
    <row r="18" spans="3:8">
      <c r="C18" s="66" t="s">
        <v>95</v>
      </c>
      <c r="D18" s="58">
        <f>D19</f>
        <v>69.484139999999996</v>
      </c>
      <c r="E18" s="193">
        <f>E19</f>
        <v>69484140</v>
      </c>
      <c r="F18" s="193">
        <f t="shared" ref="F18" si="1">F19</f>
        <v>69484140</v>
      </c>
      <c r="G18" s="5"/>
      <c r="H18" s="9"/>
    </row>
    <row r="19" spans="3:8" ht="14.4" customHeight="1">
      <c r="C19" s="67" t="s">
        <v>101</v>
      </c>
      <c r="D19" s="43">
        <v>69.484139999999996</v>
      </c>
      <c r="E19" s="159">
        <v>69484140</v>
      </c>
      <c r="F19" s="159">
        <v>69484140</v>
      </c>
      <c r="G19" s="5"/>
      <c r="H19" s="6"/>
    </row>
    <row r="20" spans="3:8">
      <c r="C20" s="62" t="s">
        <v>261</v>
      </c>
      <c r="D20" s="51">
        <f t="shared" ref="D20:F21" si="2">D21</f>
        <v>243.28910500000001</v>
      </c>
      <c r="E20" s="172">
        <f t="shared" si="2"/>
        <v>304885597.73000002</v>
      </c>
      <c r="F20" s="172">
        <f t="shared" si="2"/>
        <v>249679154.36999992</v>
      </c>
      <c r="G20" s="5"/>
      <c r="H20" s="6"/>
    </row>
    <row r="21" spans="3:8">
      <c r="C21" s="66" t="s">
        <v>103</v>
      </c>
      <c r="D21" s="58">
        <f t="shared" si="2"/>
        <v>243.28910500000001</v>
      </c>
      <c r="E21" s="193">
        <f t="shared" si="2"/>
        <v>304885597.73000002</v>
      </c>
      <c r="F21" s="193">
        <f t="shared" si="2"/>
        <v>249679154.36999992</v>
      </c>
      <c r="G21" s="5"/>
      <c r="H21" s="7"/>
    </row>
    <row r="22" spans="3:8">
      <c r="C22" s="68" t="s">
        <v>106</v>
      </c>
      <c r="D22" s="43">
        <v>243.28910500000001</v>
      </c>
      <c r="E22" s="159">
        <v>304885597.73000002</v>
      </c>
      <c r="F22" s="159">
        <v>249679154.36999992</v>
      </c>
      <c r="G22" s="5"/>
      <c r="H22" s="6"/>
    </row>
    <row r="23" spans="3:8">
      <c r="C23" s="62" t="s">
        <v>262</v>
      </c>
      <c r="D23" s="51">
        <f>D24+D26+D28</f>
        <v>1026.4882359999999</v>
      </c>
      <c r="E23" s="172">
        <f>E24+E26+E28</f>
        <v>1069184629.47</v>
      </c>
      <c r="F23" s="172">
        <f t="shared" ref="F23" si="3">F24+F26+F28</f>
        <v>856388874.70999992</v>
      </c>
      <c r="G23" s="5"/>
      <c r="H23" s="6"/>
    </row>
    <row r="24" spans="3:8">
      <c r="C24" s="63" t="s">
        <v>159</v>
      </c>
      <c r="D24" s="64">
        <f>D25</f>
        <v>35.07</v>
      </c>
      <c r="E24" s="192">
        <f>E25</f>
        <v>40882932.780000001</v>
      </c>
      <c r="F24" s="192">
        <f t="shared" ref="F24" si="4">F25</f>
        <v>14272767.42</v>
      </c>
      <c r="G24" s="5"/>
      <c r="H24" s="6"/>
    </row>
    <row r="25" spans="3:8">
      <c r="C25" s="69" t="s">
        <v>162</v>
      </c>
      <c r="D25" s="54">
        <v>35.07</v>
      </c>
      <c r="E25" s="173">
        <v>40882932.780000001</v>
      </c>
      <c r="F25" s="173">
        <v>14272767.42</v>
      </c>
      <c r="G25" s="5"/>
      <c r="H25" s="6"/>
    </row>
    <row r="26" spans="3:8">
      <c r="C26" s="63" t="s">
        <v>263</v>
      </c>
      <c r="D26" s="64">
        <f>D27</f>
        <v>6.6924960000000002</v>
      </c>
      <c r="E26" s="192">
        <f>E27</f>
        <v>17292496.989999998</v>
      </c>
      <c r="F26" s="192">
        <f t="shared" ref="F26" si="5">F27</f>
        <v>10291998.199999999</v>
      </c>
      <c r="G26" s="5"/>
      <c r="H26" s="6"/>
    </row>
    <row r="27" spans="3:8">
      <c r="C27" s="69" t="s">
        <v>247</v>
      </c>
      <c r="D27" s="54">
        <v>6.6924960000000002</v>
      </c>
      <c r="E27" s="173">
        <v>17292496.989999998</v>
      </c>
      <c r="F27" s="173">
        <v>10291998.199999999</v>
      </c>
      <c r="G27" s="5"/>
      <c r="H27" s="6"/>
    </row>
    <row r="28" spans="3:8">
      <c r="C28" s="63" t="s">
        <v>186</v>
      </c>
      <c r="D28" s="64">
        <f>D29+D31+D32+D30</f>
        <v>984.72573999999997</v>
      </c>
      <c r="E28" s="192">
        <f>E29+E31+E32+E30</f>
        <v>1011009199.7</v>
      </c>
      <c r="F28" s="192">
        <f t="shared" ref="F28" si="6">F29+F31+F32+F30</f>
        <v>831824109.08999991</v>
      </c>
      <c r="G28" s="5"/>
      <c r="H28" s="6"/>
    </row>
    <row r="29" spans="3:8" ht="15.6" customHeight="1">
      <c r="C29" s="69" t="s">
        <v>187</v>
      </c>
      <c r="D29" s="54">
        <v>224.073001</v>
      </c>
      <c r="E29" s="173">
        <v>250235048.67000002</v>
      </c>
      <c r="F29" s="173">
        <v>201266234.25999996</v>
      </c>
      <c r="G29" s="5"/>
      <c r="H29" s="6"/>
    </row>
    <row r="30" spans="3:8" ht="24.75" customHeight="1">
      <c r="C30" s="69" t="s">
        <v>259</v>
      </c>
      <c r="D30" s="54">
        <v>112.47176399999999</v>
      </c>
      <c r="E30" s="173">
        <v>112861764</v>
      </c>
      <c r="F30" s="173">
        <v>67651921.789999992</v>
      </c>
      <c r="G30" s="5"/>
      <c r="H30" s="6"/>
    </row>
    <row r="31" spans="3:8" ht="18.600000000000001" customHeight="1">
      <c r="C31" s="69" t="s">
        <v>188</v>
      </c>
      <c r="D31" s="54">
        <v>253.35952499999999</v>
      </c>
      <c r="E31" s="173">
        <v>224816057.34</v>
      </c>
      <c r="F31" s="173">
        <v>161221121.60999998</v>
      </c>
      <c r="G31" s="5"/>
      <c r="H31" s="9"/>
    </row>
    <row r="32" spans="3:8" ht="19.95" customHeight="1">
      <c r="C32" s="69" t="s">
        <v>189</v>
      </c>
      <c r="D32" s="54">
        <v>394.82145000000003</v>
      </c>
      <c r="E32" s="173">
        <v>423096329.69</v>
      </c>
      <c r="F32" s="173">
        <v>401684831.43000001</v>
      </c>
      <c r="G32" s="5"/>
      <c r="H32" s="7"/>
    </row>
    <row r="33" spans="3:7">
      <c r="C33" s="70" t="s">
        <v>264</v>
      </c>
      <c r="D33" s="47">
        <f>D15+D20+D23</f>
        <v>2152.4160320000001</v>
      </c>
      <c r="E33" s="160">
        <f>E15+E20+E23</f>
        <v>2204672893.3900003</v>
      </c>
      <c r="F33" s="160">
        <f>F15+F20+F23</f>
        <v>1844222237.3599997</v>
      </c>
      <c r="G33" s="5"/>
    </row>
    <row r="34" spans="3:7" s="131" customFormat="1">
      <c r="C34" s="24" t="s">
        <v>309</v>
      </c>
      <c r="D34" s="132"/>
      <c r="E34" s="132"/>
      <c r="F34" s="132"/>
      <c r="G34" s="133"/>
    </row>
    <row r="35" spans="3:7">
      <c r="C35" s="100" t="s">
        <v>301</v>
      </c>
      <c r="D35" s="128"/>
      <c r="E35" s="128"/>
      <c r="F35" s="128"/>
      <c r="G35" s="20"/>
    </row>
    <row r="36" spans="3:7" ht="30" customHeight="1">
      <c r="C36" s="220" t="s">
        <v>1995</v>
      </c>
      <c r="D36" s="220"/>
      <c r="E36" s="220"/>
      <c r="F36" s="220"/>
      <c r="G36" s="26"/>
    </row>
    <row r="37" spans="3:7" ht="24" customHeight="1">
      <c r="C37" s="220" t="s">
        <v>1954</v>
      </c>
      <c r="D37" s="220"/>
      <c r="E37" s="220"/>
      <c r="F37" s="220"/>
      <c r="G37" s="26"/>
    </row>
    <row r="38" spans="3:7">
      <c r="C38" s="26" t="s">
        <v>307</v>
      </c>
      <c r="D38" s="23"/>
      <c r="E38" s="23"/>
      <c r="F38" s="23"/>
      <c r="G38" s="23"/>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sheetPr>
    <tabColor rgb="FF92D050"/>
  </sheetPr>
  <dimension ref="A1:M74"/>
  <sheetViews>
    <sheetView showGridLines="0" topLeftCell="A41" zoomScaleNormal="100" workbookViewId="0">
      <selection activeCell="B58" sqref="B58"/>
    </sheetView>
  </sheetViews>
  <sheetFormatPr baseColWidth="10" defaultColWidth="11.5546875" defaultRowHeight="14.4"/>
  <cols>
    <col min="1" max="1" width="11.5546875" style="71"/>
    <col min="2" max="2" width="87.88671875" style="71" bestFit="1" customWidth="1"/>
    <col min="3" max="3" width="24.6640625" style="71" customWidth="1"/>
    <col min="4" max="4" width="18.6640625" style="71" customWidth="1"/>
    <col min="5" max="5" width="20.5546875" style="71" bestFit="1" customWidth="1"/>
    <col min="6" max="6" width="19.33203125" style="71" customWidth="1"/>
    <col min="7" max="7" width="20.109375" style="71" customWidth="1"/>
    <col min="8" max="8" width="17.44140625" style="71" customWidth="1"/>
    <col min="9" max="11" width="11.5546875" style="71"/>
    <col min="12" max="12" width="36.33203125" style="71" bestFit="1" customWidth="1"/>
    <col min="13" max="13" width="26.33203125" style="71" customWidth="1"/>
    <col min="14" max="16384" width="11.5546875" style="71"/>
  </cols>
  <sheetData>
    <row r="1" spans="1:13" ht="28.8" thickBot="1">
      <c r="B1" s="214" t="s">
        <v>1957</v>
      </c>
      <c r="C1" s="214"/>
      <c r="D1" s="214"/>
      <c r="E1" s="214"/>
      <c r="F1" s="214"/>
      <c r="G1" s="214"/>
      <c r="H1" s="214"/>
    </row>
    <row r="2" spans="1:13" ht="21" customHeight="1" thickBot="1">
      <c r="B2" s="215" t="s">
        <v>0</v>
      </c>
      <c r="C2" s="215"/>
      <c r="D2" s="215"/>
      <c r="E2" s="215"/>
      <c r="F2" s="215"/>
      <c r="G2" s="215"/>
      <c r="H2" s="215"/>
      <c r="L2" s="11" t="s">
        <v>267</v>
      </c>
      <c r="M2" s="142">
        <v>7968099.0273052305</v>
      </c>
    </row>
    <row r="3" spans="1:13" ht="14.4" customHeight="1">
      <c r="B3" s="216" t="s">
        <v>1</v>
      </c>
      <c r="C3" s="216"/>
      <c r="D3" s="216"/>
      <c r="E3" s="216"/>
      <c r="F3" s="216"/>
      <c r="G3" s="216"/>
      <c r="H3" s="216"/>
    </row>
    <row r="4" spans="1:13" ht="14.4" customHeight="1">
      <c r="C4" s="12"/>
      <c r="D4" s="12"/>
      <c r="E4" s="12"/>
      <c r="F4" s="12"/>
      <c r="G4" s="12"/>
      <c r="H4" s="12"/>
    </row>
    <row r="5" spans="1:13" ht="18" customHeight="1">
      <c r="B5" s="217" t="s">
        <v>22</v>
      </c>
      <c r="C5" s="217"/>
      <c r="D5" s="217"/>
      <c r="E5" s="217"/>
      <c r="F5" s="217"/>
      <c r="G5" s="217"/>
      <c r="H5" s="217"/>
      <c r="M5" s="77"/>
    </row>
    <row r="6" spans="1:13" ht="18" customHeight="1">
      <c r="A6" s="71" t="s">
        <v>1988</v>
      </c>
      <c r="B6" s="231" t="s">
        <v>271</v>
      </c>
      <c r="C6" s="231"/>
      <c r="D6" s="231"/>
      <c r="E6" s="231"/>
      <c r="F6" s="231"/>
      <c r="G6" s="231"/>
      <c r="H6" s="231"/>
    </row>
    <row r="7" spans="1:13" ht="18" customHeight="1">
      <c r="B7" s="228" t="s">
        <v>1996</v>
      </c>
      <c r="C7" s="228"/>
      <c r="D7" s="228"/>
      <c r="E7" s="228"/>
      <c r="F7" s="228"/>
      <c r="G7" s="228"/>
      <c r="H7" s="228"/>
    </row>
    <row r="8" spans="1:13" ht="18" customHeight="1">
      <c r="B8" s="221" t="s">
        <v>275</v>
      </c>
      <c r="C8" s="221"/>
      <c r="D8" s="221"/>
      <c r="E8" s="221"/>
      <c r="F8" s="221"/>
      <c r="G8" s="221"/>
      <c r="H8" s="221"/>
    </row>
    <row r="9" spans="1:13" ht="15.6" customHeight="1">
      <c r="B9" s="213" t="s">
        <v>4</v>
      </c>
      <c r="C9" s="213"/>
      <c r="D9" s="213"/>
      <c r="E9" s="213"/>
      <c r="F9" s="213"/>
      <c r="G9" s="213"/>
      <c r="H9" s="213"/>
      <c r="M9" s="10"/>
    </row>
    <row r="11" spans="1:13" ht="11.4" customHeight="1">
      <c r="B11" s="242" t="s">
        <v>5</v>
      </c>
      <c r="C11" s="237" t="s">
        <v>310</v>
      </c>
      <c r="D11" s="238" t="s">
        <v>1955</v>
      </c>
      <c r="E11" s="237" t="s">
        <v>299</v>
      </c>
      <c r="F11" s="237" t="s">
        <v>297</v>
      </c>
      <c r="G11" s="237" t="s">
        <v>298</v>
      </c>
      <c r="H11" s="237" t="s">
        <v>270</v>
      </c>
    </row>
    <row r="12" spans="1:13" ht="2.4" customHeight="1">
      <c r="B12" s="242"/>
      <c r="C12" s="237"/>
      <c r="D12" s="239"/>
      <c r="E12" s="237"/>
      <c r="F12" s="237"/>
      <c r="G12" s="237"/>
      <c r="H12" s="237"/>
    </row>
    <row r="13" spans="1:13" ht="6.6" customHeight="1">
      <c r="B13" s="242"/>
      <c r="C13" s="238"/>
      <c r="D13" s="239"/>
      <c r="E13" s="237"/>
      <c r="F13" s="237"/>
      <c r="G13" s="237"/>
      <c r="H13" s="237"/>
    </row>
    <row r="14" spans="1:13" ht="15.6" customHeight="1">
      <c r="B14" s="242"/>
      <c r="C14" s="97" t="s">
        <v>275</v>
      </c>
      <c r="D14" s="240"/>
      <c r="E14" s="237"/>
      <c r="F14" s="237"/>
      <c r="G14" s="237"/>
      <c r="H14" s="237"/>
    </row>
    <row r="15" spans="1:13" ht="13.2" customHeight="1">
      <c r="B15" s="242"/>
      <c r="C15" s="96">
        <v>1</v>
      </c>
      <c r="D15" s="96">
        <v>2</v>
      </c>
      <c r="E15" s="96">
        <v>3</v>
      </c>
      <c r="F15" s="96">
        <v>4</v>
      </c>
      <c r="G15" s="96">
        <v>5</v>
      </c>
      <c r="H15" s="96" t="s">
        <v>1956</v>
      </c>
    </row>
    <row r="16" spans="1:13">
      <c r="B16" s="72" t="s">
        <v>302</v>
      </c>
      <c r="C16" s="73">
        <f>C17</f>
        <v>1400.4293500000001</v>
      </c>
      <c r="D16" s="73">
        <f>D17</f>
        <v>1141210237.79</v>
      </c>
      <c r="E16" s="73">
        <f>E17</f>
        <v>1003543970.76</v>
      </c>
      <c r="F16" s="74">
        <f>F17</f>
        <v>1003543970.76</v>
      </c>
      <c r="G16" s="73">
        <f>G17</f>
        <v>0</v>
      </c>
      <c r="H16" s="75">
        <f>E16/$M$2</f>
        <v>125.94521821591785</v>
      </c>
      <c r="L16" s="103"/>
    </row>
    <row r="17" spans="2:12">
      <c r="B17" s="76" t="s">
        <v>95</v>
      </c>
      <c r="C17" s="82">
        <f>C18</f>
        <v>1400.4293500000001</v>
      </c>
      <c r="D17" s="82">
        <f>D18</f>
        <v>1141210237.79</v>
      </c>
      <c r="E17" s="82">
        <f>E18</f>
        <v>1003543970.76</v>
      </c>
      <c r="F17" s="77">
        <f>F18</f>
        <v>1003543970.76</v>
      </c>
      <c r="G17" s="77">
        <v>0</v>
      </c>
      <c r="H17" s="78">
        <f t="shared" ref="H17:H57" si="0">E17/$M$2</f>
        <v>125.94521821591785</v>
      </c>
    </row>
    <row r="18" spans="2:12">
      <c r="B18" s="79" t="s">
        <v>97</v>
      </c>
      <c r="C18" s="77">
        <v>1400.4293500000001</v>
      </c>
      <c r="D18" s="77">
        <v>1141210237.79</v>
      </c>
      <c r="E18" s="77">
        <v>1003543970.76</v>
      </c>
      <c r="F18" s="77">
        <f>E18</f>
        <v>1003543970.76</v>
      </c>
      <c r="G18" s="77">
        <v>0</v>
      </c>
      <c r="H18" s="80">
        <f t="shared" si="0"/>
        <v>125.94521821591785</v>
      </c>
    </row>
    <row r="19" spans="2:12">
      <c r="B19" s="72" t="s">
        <v>261</v>
      </c>
      <c r="C19" s="73">
        <f>C20+C23+C29+C31</f>
        <v>127066.27533399998</v>
      </c>
      <c r="D19" s="73">
        <f>D20+D23+D29+D31</f>
        <v>424501963948.12</v>
      </c>
      <c r="E19" s="73">
        <f>E20+E23+E29+E31</f>
        <v>323743725220.53009</v>
      </c>
      <c r="F19" s="73">
        <f>F20+F23+F29+F31</f>
        <v>34161849083.610001</v>
      </c>
      <c r="G19" s="73">
        <f>G20+G23+G29+G31</f>
        <v>289581876137.92004</v>
      </c>
      <c r="H19" s="75">
        <f t="shared" si="0"/>
        <v>40629.9826484484</v>
      </c>
      <c r="J19" s="81"/>
    </row>
    <row r="20" spans="2:12">
      <c r="B20" s="76" t="s">
        <v>107</v>
      </c>
      <c r="C20" s="82">
        <f>C22+C21</f>
        <v>534.07675300000005</v>
      </c>
      <c r="D20" s="82">
        <f>D22+D21</f>
        <v>511740673.51999998</v>
      </c>
      <c r="E20" s="82">
        <f>E22+E21</f>
        <v>131432643.26000001</v>
      </c>
      <c r="F20" s="82">
        <f>F22+F21</f>
        <v>131432643.26000001</v>
      </c>
      <c r="G20" s="82">
        <f>G22+G21</f>
        <v>0</v>
      </c>
      <c r="H20" s="78">
        <f t="shared" si="0"/>
        <v>16.4948556499617</v>
      </c>
      <c r="J20" s="81"/>
    </row>
    <row r="21" spans="2:12">
      <c r="B21" s="79" t="s">
        <v>269</v>
      </c>
      <c r="C21" s="77">
        <v>252.44</v>
      </c>
      <c r="D21" s="77">
        <v>352440000</v>
      </c>
      <c r="E21" s="77">
        <v>0</v>
      </c>
      <c r="F21" s="77">
        <f>E21</f>
        <v>0</v>
      </c>
      <c r="G21" s="77">
        <v>0</v>
      </c>
      <c r="H21" s="78">
        <f t="shared" si="0"/>
        <v>0</v>
      </c>
      <c r="J21" s="83"/>
      <c r="L21" s="84"/>
    </row>
    <row r="22" spans="2:12">
      <c r="B22" s="79" t="s">
        <v>110</v>
      </c>
      <c r="C22" s="77">
        <v>281.636753</v>
      </c>
      <c r="D22" s="77">
        <v>159300673.51999998</v>
      </c>
      <c r="E22" s="77">
        <v>131432643.26000001</v>
      </c>
      <c r="F22" s="77">
        <f>E22</f>
        <v>131432643.26000001</v>
      </c>
      <c r="G22" s="77">
        <v>0</v>
      </c>
      <c r="H22" s="85">
        <f t="shared" si="0"/>
        <v>16.4948556499617</v>
      </c>
      <c r="J22" s="86"/>
    </row>
    <row r="23" spans="2:12">
      <c r="B23" s="76" t="s">
        <v>114</v>
      </c>
      <c r="C23" s="82">
        <f>SUM(C24:C28)</f>
        <v>90444.999545999977</v>
      </c>
      <c r="D23" s="82">
        <f>SUM(D24:D28)</f>
        <v>385343649355.59998</v>
      </c>
      <c r="E23" s="82">
        <f>SUM(E24:E28)</f>
        <v>290629520756.42004</v>
      </c>
      <c r="F23" s="82">
        <f>SUM(F24:F28)</f>
        <v>1973883785.5899999</v>
      </c>
      <c r="G23" s="82">
        <f>SUM(G24:G28)</f>
        <v>288655636971.83002</v>
      </c>
      <c r="H23" s="87">
        <f t="shared" si="0"/>
        <v>36474.135143211119</v>
      </c>
    </row>
    <row r="24" spans="2:12">
      <c r="B24" s="79" t="s">
        <v>115</v>
      </c>
      <c r="C24" s="77">
        <v>670.85495600000002</v>
      </c>
      <c r="D24" s="77">
        <v>652250539</v>
      </c>
      <c r="E24" s="77">
        <v>516351968.45999992</v>
      </c>
      <c r="F24" s="77">
        <v>0</v>
      </c>
      <c r="G24" s="77">
        <f>E24</f>
        <v>516351968.45999992</v>
      </c>
      <c r="H24" s="85">
        <f t="shared" si="0"/>
        <v>64.802403520658487</v>
      </c>
    </row>
    <row r="25" spans="2:12">
      <c r="B25" s="79" t="s">
        <v>116</v>
      </c>
      <c r="C25" s="77">
        <v>84996.417663999993</v>
      </c>
      <c r="D25" s="77">
        <v>380930548549.13</v>
      </c>
      <c r="E25" s="77">
        <v>288112432226.07001</v>
      </c>
      <c r="F25" s="77">
        <v>0</v>
      </c>
      <c r="G25" s="77">
        <f>E25</f>
        <v>288112432226.07001</v>
      </c>
      <c r="H25" s="85">
        <f t="shared" si="0"/>
        <v>36158.239404249485</v>
      </c>
      <c r="J25" s="88"/>
    </row>
    <row r="26" spans="2:12">
      <c r="B26" s="79" t="s">
        <v>1997</v>
      </c>
      <c r="C26" s="77">
        <v>0</v>
      </c>
      <c r="D26" s="77">
        <v>76246875</v>
      </c>
      <c r="E26" s="77">
        <v>26852777.299999997</v>
      </c>
      <c r="F26" s="77">
        <v>1</v>
      </c>
      <c r="G26" s="77">
        <f>E26</f>
        <v>26852777.299999997</v>
      </c>
      <c r="H26" s="85">
        <f t="shared" ref="H26" si="1">E26/$M$2</f>
        <v>3.370035589163789</v>
      </c>
      <c r="J26" s="88"/>
    </row>
    <row r="27" spans="2:12">
      <c r="B27" s="79" t="s">
        <v>117</v>
      </c>
      <c r="C27" s="77">
        <v>51.500000999999997</v>
      </c>
      <c r="D27" s="77">
        <v>50459601</v>
      </c>
      <c r="E27" s="77">
        <v>24992866.749999996</v>
      </c>
      <c r="F27" s="77">
        <f>E27</f>
        <v>24992866.749999996</v>
      </c>
      <c r="G27" s="77">
        <v>0</v>
      </c>
      <c r="H27" s="85">
        <f t="shared" si="0"/>
        <v>3.136615981346865</v>
      </c>
    </row>
    <row r="28" spans="2:12">
      <c r="B28" s="79" t="s">
        <v>118</v>
      </c>
      <c r="C28" s="77">
        <v>4726.2269249999999</v>
      </c>
      <c r="D28" s="77">
        <v>3634143791.4699993</v>
      </c>
      <c r="E28" s="77">
        <v>1948890917.8399999</v>
      </c>
      <c r="F28" s="77">
        <f>E28</f>
        <v>1948890917.8399999</v>
      </c>
      <c r="G28" s="77">
        <v>0</v>
      </c>
      <c r="H28" s="85">
        <f t="shared" si="0"/>
        <v>244.58668387045694</v>
      </c>
    </row>
    <row r="29" spans="2:12">
      <c r="B29" s="76" t="s">
        <v>119</v>
      </c>
      <c r="C29" s="82">
        <f>C30</f>
        <v>868.70703800000001</v>
      </c>
      <c r="D29" s="82">
        <f>D30</f>
        <v>1032924788</v>
      </c>
      <c r="E29" s="82">
        <f>E30</f>
        <v>926239166.09000003</v>
      </c>
      <c r="F29" s="82">
        <f>F30</f>
        <v>0</v>
      </c>
      <c r="G29" s="82">
        <f>G30</f>
        <v>926239166.09000003</v>
      </c>
      <c r="H29" s="87">
        <f t="shared" si="0"/>
        <v>116.24343057433728</v>
      </c>
    </row>
    <row r="30" spans="2:12">
      <c r="B30" s="79" t="s">
        <v>120</v>
      </c>
      <c r="C30" s="77">
        <v>868.70703800000001</v>
      </c>
      <c r="D30" s="77">
        <v>1032924788</v>
      </c>
      <c r="E30" s="77">
        <v>926239166.09000003</v>
      </c>
      <c r="F30" s="77">
        <v>0</v>
      </c>
      <c r="G30" s="77">
        <f>E30</f>
        <v>926239166.09000003</v>
      </c>
      <c r="H30" s="85">
        <f t="shared" si="0"/>
        <v>116.24343057433728</v>
      </c>
    </row>
    <row r="31" spans="2:12">
      <c r="B31" s="76" t="s">
        <v>121</v>
      </c>
      <c r="C31" s="82">
        <f>C32</f>
        <v>35218.491996999997</v>
      </c>
      <c r="D31" s="82">
        <f>D32</f>
        <v>37613649131</v>
      </c>
      <c r="E31" s="82">
        <f>E32</f>
        <v>32056532654.760002</v>
      </c>
      <c r="F31" s="82">
        <f>F32</f>
        <v>32056532654.760002</v>
      </c>
      <c r="G31" s="82">
        <f>G32</f>
        <v>0</v>
      </c>
      <c r="H31" s="87">
        <f t="shared" si="0"/>
        <v>4023.1092190129762</v>
      </c>
    </row>
    <row r="32" spans="2:12">
      <c r="B32" s="79" t="s">
        <v>124</v>
      </c>
      <c r="C32" s="77">
        <v>35218.491996999997</v>
      </c>
      <c r="D32" s="77">
        <v>37613649131</v>
      </c>
      <c r="E32" s="77">
        <v>32056532654.760002</v>
      </c>
      <c r="F32" s="77">
        <f>E32</f>
        <v>32056532654.760002</v>
      </c>
      <c r="G32" s="77">
        <v>0</v>
      </c>
      <c r="H32" s="80">
        <f t="shared" si="0"/>
        <v>4023.1092190129762</v>
      </c>
    </row>
    <row r="33" spans="2:8">
      <c r="B33" s="72" t="s">
        <v>268</v>
      </c>
      <c r="C33" s="73">
        <f>C34+C37+C48</f>
        <v>13678.780962000001</v>
      </c>
      <c r="D33" s="73">
        <f>D34+D37+D48</f>
        <v>13492483756.759998</v>
      </c>
      <c r="E33" s="73">
        <f>E34+E37+E48</f>
        <v>10760293279.040001</v>
      </c>
      <c r="F33" s="73">
        <f>F34+F37+F48</f>
        <v>10731616691.030001</v>
      </c>
      <c r="G33" s="73">
        <f>G34+G37+G48</f>
        <v>28676588.00999999</v>
      </c>
      <c r="H33" s="75">
        <f t="shared" si="0"/>
        <v>1350.4216303244259</v>
      </c>
    </row>
    <row r="34" spans="2:8">
      <c r="B34" s="76" t="s">
        <v>133</v>
      </c>
      <c r="C34" s="82">
        <f>C35+C36</f>
        <v>314.56412499999999</v>
      </c>
      <c r="D34" s="82">
        <f>D35+D36</f>
        <v>289740379</v>
      </c>
      <c r="E34" s="82">
        <f>E35+E36</f>
        <v>259774672.00999999</v>
      </c>
      <c r="F34" s="82">
        <f>F35+F36</f>
        <v>259774672.00999999</v>
      </c>
      <c r="G34" s="82">
        <f>G35+G36</f>
        <v>0</v>
      </c>
      <c r="H34" s="78">
        <f t="shared" si="0"/>
        <v>32.601837793405842</v>
      </c>
    </row>
    <row r="35" spans="2:8">
      <c r="B35" s="79" t="s">
        <v>134</v>
      </c>
      <c r="C35" s="77">
        <v>225.042</v>
      </c>
      <c r="D35" s="77">
        <v>149042000</v>
      </c>
      <c r="E35" s="77">
        <v>141901169.5</v>
      </c>
      <c r="F35" s="77">
        <f>E35</f>
        <v>141901169.5</v>
      </c>
      <c r="G35" s="77">
        <v>0</v>
      </c>
      <c r="H35" s="80">
        <f t="shared" si="0"/>
        <v>17.808660386088377</v>
      </c>
    </row>
    <row r="36" spans="2:8">
      <c r="B36" s="79" t="s">
        <v>136</v>
      </c>
      <c r="C36" s="77">
        <v>89.522125000000003</v>
      </c>
      <c r="D36" s="77">
        <v>140698379</v>
      </c>
      <c r="E36" s="77">
        <v>117873502.50999999</v>
      </c>
      <c r="F36" s="77">
        <f>E36</f>
        <v>117873502.50999999</v>
      </c>
      <c r="G36" s="77">
        <v>0</v>
      </c>
      <c r="H36" s="80">
        <f t="shared" si="0"/>
        <v>14.793177407317463</v>
      </c>
    </row>
    <row r="37" spans="2:8">
      <c r="B37" s="76" t="s">
        <v>137</v>
      </c>
      <c r="C37" s="82">
        <f>SUM(C38:C47)</f>
        <v>8015.2290570000005</v>
      </c>
      <c r="D37" s="82">
        <f>SUM(D38:D47)</f>
        <v>8714822392.3099995</v>
      </c>
      <c r="E37" s="82">
        <f>SUM(E38:E47)</f>
        <v>6880889409.3700008</v>
      </c>
      <c r="F37" s="82">
        <f>SUM(F38:F47)</f>
        <v>6852212821.3600006</v>
      </c>
      <c r="G37" s="82">
        <f>SUM(G38:G47)</f>
        <v>28676588.00999999</v>
      </c>
      <c r="H37" s="78">
        <f t="shared" si="0"/>
        <v>863.55470555655006</v>
      </c>
    </row>
    <row r="38" spans="2:8">
      <c r="B38" s="79" t="s">
        <v>138</v>
      </c>
      <c r="C38" s="77">
        <v>1130.0497190000001</v>
      </c>
      <c r="D38" s="77">
        <v>860552167.53999996</v>
      </c>
      <c r="E38" s="77">
        <v>168497673.15000004</v>
      </c>
      <c r="F38" s="77">
        <f>E38</f>
        <v>168497673.15000004</v>
      </c>
      <c r="G38" s="77">
        <v>0</v>
      </c>
      <c r="H38" s="80">
        <f t="shared" si="0"/>
        <v>21.146533517290518</v>
      </c>
    </row>
    <row r="39" spans="2:8">
      <c r="B39" s="79" t="s">
        <v>139</v>
      </c>
      <c r="C39" s="77">
        <v>320.09149500000001</v>
      </c>
      <c r="D39" s="77">
        <v>277782206</v>
      </c>
      <c r="E39" s="77">
        <v>181127908.08000001</v>
      </c>
      <c r="F39" s="77">
        <f>E39</f>
        <v>181127908.08000001</v>
      </c>
      <c r="G39" s="77">
        <v>0</v>
      </c>
      <c r="H39" s="85">
        <f t="shared" si="0"/>
        <v>22.731633663099256</v>
      </c>
    </row>
    <row r="40" spans="2:8">
      <c r="B40" s="79" t="s">
        <v>141</v>
      </c>
      <c r="C40" s="77">
        <v>8.4097159999999995</v>
      </c>
      <c r="D40" s="77">
        <v>25839302.350000001</v>
      </c>
      <c r="E40" s="77">
        <v>14912110.459999999</v>
      </c>
      <c r="F40" s="77">
        <f>E40</f>
        <v>14912110.459999999</v>
      </c>
      <c r="G40" s="77">
        <v>0</v>
      </c>
      <c r="H40" s="85">
        <f t="shared" si="0"/>
        <v>1.8714765477812085</v>
      </c>
    </row>
    <row r="41" spans="2:8">
      <c r="B41" s="79" t="s">
        <v>143</v>
      </c>
      <c r="C41" s="77">
        <v>1338.1688340000001</v>
      </c>
      <c r="D41" s="77">
        <v>1148617734</v>
      </c>
      <c r="E41" s="77">
        <v>1049074175.1899999</v>
      </c>
      <c r="F41" s="77">
        <f t="shared" ref="F41:F44" si="2">E41</f>
        <v>1049074175.1899999</v>
      </c>
      <c r="G41" s="77">
        <v>0</v>
      </c>
      <c r="H41" s="85">
        <f t="shared" si="0"/>
        <v>131.6592792829272</v>
      </c>
    </row>
    <row r="42" spans="2:8">
      <c r="B42" s="79" t="s">
        <v>144</v>
      </c>
      <c r="C42" s="77">
        <v>2031.4511130000001</v>
      </c>
      <c r="D42" s="77">
        <v>2053427433</v>
      </c>
      <c r="E42" s="77">
        <v>1709136512.99</v>
      </c>
      <c r="F42" s="77">
        <f t="shared" si="2"/>
        <v>1709136512.99</v>
      </c>
      <c r="G42" s="77">
        <v>0</v>
      </c>
      <c r="H42" s="85">
        <f t="shared" si="0"/>
        <v>214.49739858065257</v>
      </c>
    </row>
    <row r="43" spans="2:8">
      <c r="B43" s="79" t="s">
        <v>145</v>
      </c>
      <c r="C43" s="77">
        <v>101.411794</v>
      </c>
      <c r="D43" s="77">
        <v>106411794</v>
      </c>
      <c r="E43" s="77">
        <v>94569165.139999986</v>
      </c>
      <c r="F43" s="77">
        <f t="shared" si="2"/>
        <v>94569165.139999986</v>
      </c>
      <c r="G43" s="77">
        <v>0</v>
      </c>
      <c r="H43" s="85">
        <f t="shared" si="0"/>
        <v>11.868472620122894</v>
      </c>
    </row>
    <row r="44" spans="2:8">
      <c r="B44" s="79" t="s">
        <v>146</v>
      </c>
      <c r="C44" s="77">
        <v>1</v>
      </c>
      <c r="D44" s="77">
        <v>1000000</v>
      </c>
      <c r="E44" s="77">
        <v>603086.93000000005</v>
      </c>
      <c r="F44" s="77">
        <f t="shared" si="2"/>
        <v>603086.93000000005</v>
      </c>
      <c r="G44" s="77">
        <v>0</v>
      </c>
      <c r="H44" s="85">
        <f t="shared" si="0"/>
        <v>7.5687680076933092E-2</v>
      </c>
    </row>
    <row r="45" spans="2:8">
      <c r="B45" s="79" t="s">
        <v>254</v>
      </c>
      <c r="C45" s="77">
        <v>30.547778999999998</v>
      </c>
      <c r="D45" s="77">
        <v>103483709</v>
      </c>
      <c r="E45" s="77">
        <v>28676588.00999999</v>
      </c>
      <c r="F45" s="77">
        <v>0</v>
      </c>
      <c r="G45" s="77">
        <f>E45</f>
        <v>28676588.00999999</v>
      </c>
      <c r="H45" s="85">
        <f t="shared" si="0"/>
        <v>3.5989246508772701</v>
      </c>
    </row>
    <row r="46" spans="2:8">
      <c r="B46" s="79" t="s">
        <v>314</v>
      </c>
      <c r="C46" s="77">
        <v>12</v>
      </c>
      <c r="D46" s="77">
        <v>13918896</v>
      </c>
      <c r="E46" s="77">
        <v>13918895.59</v>
      </c>
      <c r="F46" s="77">
        <f>E46</f>
        <v>13918895.59</v>
      </c>
      <c r="G46" s="77">
        <v>0</v>
      </c>
      <c r="H46" s="85">
        <f t="shared" si="0"/>
        <v>1.7468276363411734</v>
      </c>
    </row>
    <row r="47" spans="2:8">
      <c r="B47" s="79" t="s">
        <v>147</v>
      </c>
      <c r="C47" s="77">
        <v>3042.0986069999999</v>
      </c>
      <c r="D47" s="77">
        <v>4123789150.4200001</v>
      </c>
      <c r="E47" s="77">
        <v>3620373293.8300004</v>
      </c>
      <c r="F47" s="77">
        <f>E47</f>
        <v>3620373293.8300004</v>
      </c>
      <c r="G47" s="77">
        <v>0</v>
      </c>
      <c r="H47" s="85">
        <f t="shared" si="0"/>
        <v>454.35847137738091</v>
      </c>
    </row>
    <row r="48" spans="2:8">
      <c r="B48" s="76" t="s">
        <v>148</v>
      </c>
      <c r="C48" s="82">
        <f>SUM(C49:C56)</f>
        <v>5348.9877800000004</v>
      </c>
      <c r="D48" s="82">
        <f>SUM(D49:D56)</f>
        <v>4487920985.4499979</v>
      </c>
      <c r="E48" s="82">
        <f>SUM(E49:E56)</f>
        <v>3619629197.6600003</v>
      </c>
      <c r="F48" s="82">
        <f>SUM(F49:F56)</f>
        <v>3619629197.6600003</v>
      </c>
      <c r="G48" s="82">
        <f>SUM(G49:G56)</f>
        <v>0</v>
      </c>
      <c r="H48" s="87">
        <f t="shared" si="0"/>
        <v>454.26508697447002</v>
      </c>
    </row>
    <row r="49" spans="2:9">
      <c r="B49" s="79" t="s">
        <v>149</v>
      </c>
      <c r="C49" s="77">
        <v>260.17793799999998</v>
      </c>
      <c r="D49" s="77">
        <v>313499453.5</v>
      </c>
      <c r="E49" s="77">
        <v>262527001.10000002</v>
      </c>
      <c r="F49" s="77">
        <f>E49</f>
        <v>262527001.10000002</v>
      </c>
      <c r="G49" s="77">
        <v>0</v>
      </c>
      <c r="H49" s="85">
        <f t="shared" si="0"/>
        <v>32.947256328061137</v>
      </c>
    </row>
    <row r="50" spans="2:9">
      <c r="B50" s="79" t="s">
        <v>150</v>
      </c>
      <c r="C50" s="77">
        <v>5.5485429999999996</v>
      </c>
      <c r="D50" s="77">
        <v>5354461.74</v>
      </c>
      <c r="E50" s="77">
        <v>5319461.7399999993</v>
      </c>
      <c r="F50" s="77">
        <f t="shared" ref="F50:F56" si="3">E50</f>
        <v>5319461.7399999993</v>
      </c>
      <c r="G50" s="77">
        <v>0</v>
      </c>
      <c r="H50" s="85">
        <f t="shared" si="0"/>
        <v>0.66759483306760725</v>
      </c>
    </row>
    <row r="51" spans="2:9">
      <c r="B51" s="79" t="s">
        <v>151</v>
      </c>
      <c r="C51" s="77">
        <v>153.29686799999999</v>
      </c>
      <c r="D51" s="77">
        <v>159711093</v>
      </c>
      <c r="E51" s="77">
        <v>116351007.78</v>
      </c>
      <c r="F51" s="77">
        <f t="shared" si="3"/>
        <v>116351007.78</v>
      </c>
      <c r="G51" s="77">
        <v>0</v>
      </c>
      <c r="H51" s="80">
        <f t="shared" si="0"/>
        <v>14.602103636172968</v>
      </c>
    </row>
    <row r="52" spans="2:9">
      <c r="B52" s="79" t="s">
        <v>152</v>
      </c>
      <c r="C52" s="77">
        <v>17.3</v>
      </c>
      <c r="D52" s="77">
        <v>17300000</v>
      </c>
      <c r="E52" s="77">
        <v>6675338.5700000003</v>
      </c>
      <c r="F52" s="77">
        <f t="shared" si="3"/>
        <v>6675338.5700000003</v>
      </c>
      <c r="G52" s="77">
        <v>0</v>
      </c>
      <c r="H52" s="80">
        <f t="shared" si="0"/>
        <v>0.837757983067834</v>
      </c>
    </row>
    <row r="53" spans="2:9">
      <c r="B53" s="79" t="s">
        <v>255</v>
      </c>
      <c r="C53" s="77">
        <v>4740.9021789999997</v>
      </c>
      <c r="D53" s="77">
        <v>3287499051.1899986</v>
      </c>
      <c r="E53" s="77">
        <v>2650872938.9400005</v>
      </c>
      <c r="F53" s="77">
        <f t="shared" si="3"/>
        <v>2650872938.9400005</v>
      </c>
      <c r="G53" s="77">
        <v>0</v>
      </c>
      <c r="H53" s="80">
        <f t="shared" si="0"/>
        <v>332.68574221479173</v>
      </c>
    </row>
    <row r="54" spans="2:9">
      <c r="B54" s="79" t="s">
        <v>256</v>
      </c>
      <c r="C54" s="77">
        <v>6.0446759999999999</v>
      </c>
      <c r="D54" s="77">
        <v>459208666.39999998</v>
      </c>
      <c r="E54" s="77">
        <v>413833853.33000004</v>
      </c>
      <c r="F54" s="77">
        <f t="shared" si="3"/>
        <v>413833853.33000004</v>
      </c>
      <c r="G54" s="77">
        <v>0</v>
      </c>
      <c r="H54" s="80">
        <f t="shared" si="0"/>
        <v>51.936334113301861</v>
      </c>
    </row>
    <row r="55" spans="2:9">
      <c r="B55" s="79" t="s">
        <v>153</v>
      </c>
      <c r="C55" s="77">
        <v>6.5530090000000003</v>
      </c>
      <c r="D55" s="77">
        <v>4797253.68</v>
      </c>
      <c r="E55" s="77">
        <v>4607253.25</v>
      </c>
      <c r="F55" s="77">
        <f t="shared" si="3"/>
        <v>4607253.25</v>
      </c>
      <c r="G55" s="77">
        <v>0</v>
      </c>
      <c r="H55" s="80">
        <f t="shared" si="0"/>
        <v>0.57821234829182955</v>
      </c>
    </row>
    <row r="56" spans="2:9">
      <c r="B56" s="79" t="s">
        <v>154</v>
      </c>
      <c r="C56" s="77">
        <v>159.16456700000001</v>
      </c>
      <c r="D56" s="77">
        <v>240551005.94000003</v>
      </c>
      <c r="E56" s="77">
        <v>159442342.94999999</v>
      </c>
      <c r="F56" s="77">
        <f t="shared" si="3"/>
        <v>159442342.94999999</v>
      </c>
      <c r="G56" s="77">
        <v>0</v>
      </c>
      <c r="H56" s="80">
        <f t="shared" si="0"/>
        <v>20.010085517715076</v>
      </c>
    </row>
    <row r="57" spans="2:9">
      <c r="B57" s="89" t="s">
        <v>240</v>
      </c>
      <c r="C57" s="90">
        <f>C16+C19+C33</f>
        <v>142145.48564599999</v>
      </c>
      <c r="D57" s="90">
        <f>D16+D19+D33</f>
        <v>439135657942.66998</v>
      </c>
      <c r="E57" s="90">
        <f>E16+E19+E33</f>
        <v>335507562470.33008</v>
      </c>
      <c r="F57" s="90">
        <f>F16+F19+F33</f>
        <v>45897009745.400002</v>
      </c>
      <c r="G57" s="90">
        <f>G16+G19+G33</f>
        <v>289610552725.93005</v>
      </c>
      <c r="H57" s="91">
        <f t="shared" si="0"/>
        <v>42106.34949698874</v>
      </c>
    </row>
    <row r="58" spans="2:9" s="134" customFormat="1">
      <c r="B58" s="24" t="s">
        <v>306</v>
      </c>
      <c r="C58" s="135"/>
      <c r="D58" s="135"/>
      <c r="E58" s="135"/>
      <c r="F58" s="135"/>
      <c r="G58" s="135"/>
      <c r="H58" s="136"/>
    </row>
    <row r="59" spans="2:9">
      <c r="B59" s="126" t="s">
        <v>301</v>
      </c>
      <c r="C59" s="137"/>
      <c r="D59" s="137"/>
      <c r="E59" s="137"/>
      <c r="F59" s="137"/>
      <c r="G59" s="134"/>
      <c r="H59" s="134"/>
      <c r="I59" s="134"/>
    </row>
    <row r="60" spans="2:9" ht="24" customHeight="1">
      <c r="B60" s="241" t="s">
        <v>1995</v>
      </c>
      <c r="C60" s="241"/>
      <c r="D60" s="241"/>
      <c r="E60" s="241"/>
      <c r="F60" s="138"/>
      <c r="G60" s="134"/>
      <c r="H60" s="134"/>
      <c r="I60" s="134"/>
    </row>
    <row r="61" spans="2:9" ht="15.75" customHeight="1">
      <c r="B61" s="219" t="s">
        <v>1953</v>
      </c>
      <c r="C61" s="219"/>
      <c r="D61" s="219"/>
      <c r="E61" s="219"/>
      <c r="F61" s="219"/>
      <c r="G61" s="219"/>
      <c r="H61" s="134"/>
      <c r="I61" s="134"/>
    </row>
    <row r="62" spans="2:9" ht="27.75" customHeight="1">
      <c r="B62" s="219" t="s">
        <v>1954</v>
      </c>
      <c r="C62" s="219"/>
      <c r="D62" s="219"/>
      <c r="E62" s="219"/>
      <c r="F62" s="152"/>
      <c r="G62" s="152"/>
      <c r="H62" s="152"/>
      <c r="I62" s="134"/>
    </row>
    <row r="63" spans="2:9">
      <c r="B63" s="26" t="s">
        <v>308</v>
      </c>
      <c r="C63" s="23"/>
      <c r="D63" s="23"/>
      <c r="E63" s="23"/>
      <c r="F63" s="23"/>
    </row>
    <row r="64" spans="2:9">
      <c r="H64" s="81"/>
      <c r="I64" s="81"/>
    </row>
    <row r="66" spans="8:8">
      <c r="H66" s="81"/>
    </row>
    <row r="67" spans="8:8">
      <c r="H67" s="81"/>
    </row>
    <row r="68" spans="8:8">
      <c r="H68" s="81"/>
    </row>
    <row r="69" spans="8:8">
      <c r="H69" s="92"/>
    </row>
    <row r="70" spans="8:8">
      <c r="H70" s="92"/>
    </row>
    <row r="74" spans="8:8">
      <c r="H74" s="81"/>
    </row>
  </sheetData>
  <mergeCells count="18">
    <mergeCell ref="G11:G14"/>
    <mergeCell ref="H11:H14"/>
    <mergeCell ref="B62:E62"/>
    <mergeCell ref="D11:D14"/>
    <mergeCell ref="B7:H7"/>
    <mergeCell ref="B60:E60"/>
    <mergeCell ref="B61:G61"/>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8 F37 G30"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sheetPr>
    <tabColor rgb="FF92D050"/>
  </sheetPr>
  <dimension ref="A1:F1857"/>
  <sheetViews>
    <sheetView showGridLines="0" tabSelected="1" workbookViewId="0">
      <selection activeCell="G17" sqref="G17"/>
    </sheetView>
  </sheetViews>
  <sheetFormatPr baseColWidth="10" defaultColWidth="9.109375" defaultRowHeight="14.4"/>
  <cols>
    <col min="3" max="3" width="217.77734375" bestFit="1" customWidth="1"/>
    <col min="4" max="4" width="19" bestFit="1" customWidth="1"/>
    <col min="5" max="5" width="19" customWidth="1"/>
    <col min="6" max="6" width="17.6640625" bestFit="1" customWidth="1"/>
  </cols>
  <sheetData>
    <row r="1" spans="1:6" s="139" customFormat="1" ht="28.2">
      <c r="A1" s="247" t="s">
        <v>1957</v>
      </c>
      <c r="B1" s="247"/>
      <c r="C1" s="247"/>
      <c r="D1" s="247"/>
      <c r="E1" s="247"/>
      <c r="F1" s="247"/>
    </row>
    <row r="2" spans="1:6" s="139" customFormat="1" ht="21">
      <c r="A2" s="248" t="s">
        <v>0</v>
      </c>
      <c r="B2" s="248"/>
      <c r="C2" s="248"/>
      <c r="D2" s="248"/>
      <c r="E2" s="248"/>
      <c r="F2" s="248"/>
    </row>
    <row r="3" spans="1:6" s="139" customFormat="1">
      <c r="A3" s="249" t="s">
        <v>1</v>
      </c>
      <c r="B3" s="249"/>
      <c r="C3" s="249"/>
      <c r="D3" s="249"/>
      <c r="E3" s="249"/>
      <c r="F3" s="249"/>
    </row>
    <row r="4" spans="1:6" s="139" customFormat="1">
      <c r="A4" s="98"/>
      <c r="B4" s="98"/>
      <c r="C4" s="98"/>
      <c r="D4" s="98"/>
      <c r="E4" s="98"/>
      <c r="F4" s="98"/>
    </row>
    <row r="5" spans="1:6" s="139" customFormat="1" ht="18">
      <c r="A5" s="250" t="s">
        <v>22</v>
      </c>
      <c r="B5" s="250"/>
      <c r="C5" s="250"/>
      <c r="D5" s="250"/>
      <c r="E5" s="250"/>
      <c r="F5" s="250"/>
    </row>
    <row r="6" spans="1:6" s="139" customFormat="1" ht="18">
      <c r="A6" s="251" t="s">
        <v>1989</v>
      </c>
      <c r="B6" s="251"/>
      <c r="C6" s="251"/>
      <c r="D6" s="251"/>
      <c r="E6" s="251"/>
      <c r="F6" s="251"/>
    </row>
    <row r="7" spans="1:6" s="139" customFormat="1" ht="18">
      <c r="A7" s="243" t="s">
        <v>1996</v>
      </c>
      <c r="B7" s="243"/>
      <c r="C7" s="243"/>
      <c r="D7" s="243"/>
      <c r="E7" s="243"/>
      <c r="F7" s="243"/>
    </row>
    <row r="8" spans="1:6" s="139" customFormat="1" ht="18">
      <c r="A8" s="221" t="s">
        <v>275</v>
      </c>
      <c r="B8" s="221"/>
      <c r="C8" s="221"/>
      <c r="D8" s="221"/>
      <c r="E8" s="221"/>
      <c r="F8" s="221"/>
    </row>
    <row r="9" spans="1:6" s="139" customFormat="1" ht="15.6">
      <c r="A9" s="244" t="s">
        <v>4</v>
      </c>
      <c r="B9" s="244"/>
      <c r="C9" s="244"/>
      <c r="D9" s="244"/>
      <c r="E9" s="244"/>
      <c r="F9" s="244"/>
    </row>
    <row r="10" spans="1:6" s="139" customFormat="1">
      <c r="A10" s="98"/>
      <c r="B10" s="98"/>
      <c r="C10" s="98"/>
      <c r="D10" s="98"/>
      <c r="E10" s="98"/>
      <c r="F10" s="98"/>
    </row>
    <row r="12" spans="1:6">
      <c r="C12" s="245" t="s">
        <v>5</v>
      </c>
      <c r="D12" s="93" t="s">
        <v>310</v>
      </c>
      <c r="E12" s="246" t="s">
        <v>1952</v>
      </c>
      <c r="F12" s="246" t="s">
        <v>299</v>
      </c>
    </row>
    <row r="13" spans="1:6">
      <c r="C13" s="245"/>
      <c r="D13" s="99" t="s">
        <v>275</v>
      </c>
      <c r="E13" s="246"/>
      <c r="F13" s="246"/>
    </row>
    <row r="14" spans="1:6">
      <c r="C14" s="194" t="s">
        <v>239</v>
      </c>
      <c r="D14" s="195">
        <v>79003383385</v>
      </c>
      <c r="E14" s="195">
        <v>104066706541.0901</v>
      </c>
      <c r="F14" s="195">
        <v>85208198839.95993</v>
      </c>
    </row>
    <row r="15" spans="1:6">
      <c r="C15" s="252" t="s">
        <v>319</v>
      </c>
      <c r="D15" s="253">
        <v>6834958632</v>
      </c>
      <c r="E15" s="253">
        <v>12864044856.1</v>
      </c>
      <c r="F15" s="253">
        <v>11198010894.59</v>
      </c>
    </row>
    <row r="16" spans="1:6">
      <c r="C16" s="254" t="s">
        <v>2020</v>
      </c>
      <c r="D16" s="157">
        <v>4863809031</v>
      </c>
      <c r="E16" s="157">
        <v>8933955530.3699989</v>
      </c>
      <c r="F16" s="157">
        <v>8261966402.0300026</v>
      </c>
    </row>
    <row r="17" spans="3:6">
      <c r="C17" s="255" t="s">
        <v>352</v>
      </c>
      <c r="D17" s="157">
        <v>241517712</v>
      </c>
      <c r="E17" s="157">
        <v>241517712</v>
      </c>
      <c r="F17" s="157">
        <v>241517712</v>
      </c>
    </row>
    <row r="18" spans="3:6">
      <c r="C18" s="255" t="s">
        <v>353</v>
      </c>
      <c r="D18" s="157">
        <v>700000000</v>
      </c>
      <c r="E18" s="157">
        <v>292192632</v>
      </c>
      <c r="F18" s="157">
        <v>265214145.24000001</v>
      </c>
    </row>
    <row r="19" spans="3:6">
      <c r="C19" s="255" t="s">
        <v>354</v>
      </c>
      <c r="D19" s="157">
        <v>12373947</v>
      </c>
      <c r="E19" s="157">
        <v>12299158.02</v>
      </c>
      <c r="F19" s="157">
        <v>0</v>
      </c>
    </row>
    <row r="20" spans="3:6">
      <c r="C20" s="255" t="s">
        <v>355</v>
      </c>
      <c r="D20" s="157">
        <v>24586631</v>
      </c>
      <c r="E20" s="157">
        <v>0</v>
      </c>
      <c r="F20" s="157">
        <v>0</v>
      </c>
    </row>
    <row r="21" spans="3:6">
      <c r="C21" s="255" t="s">
        <v>1888</v>
      </c>
      <c r="D21" s="157">
        <v>0</v>
      </c>
      <c r="E21" s="157">
        <v>33275189</v>
      </c>
      <c r="F21" s="157">
        <v>22540501.489999998</v>
      </c>
    </row>
    <row r="22" spans="3:6">
      <c r="C22" s="255" t="s">
        <v>356</v>
      </c>
      <c r="D22" s="157">
        <v>300000000</v>
      </c>
      <c r="E22" s="157">
        <v>110000000</v>
      </c>
      <c r="F22" s="157">
        <v>0</v>
      </c>
    </row>
    <row r="23" spans="3:6">
      <c r="C23" s="255" t="s">
        <v>357</v>
      </c>
      <c r="D23" s="157">
        <v>20000000</v>
      </c>
      <c r="E23" s="157">
        <v>78878721</v>
      </c>
      <c r="F23" s="157">
        <v>40365510.770000003</v>
      </c>
    </row>
    <row r="24" spans="3:6">
      <c r="C24" s="255" t="s">
        <v>358</v>
      </c>
      <c r="D24" s="157">
        <v>662449960</v>
      </c>
      <c r="E24" s="157">
        <v>86204824.519999996</v>
      </c>
      <c r="F24" s="157">
        <v>74289634.890000001</v>
      </c>
    </row>
    <row r="25" spans="3:6">
      <c r="C25" s="255" t="s">
        <v>359</v>
      </c>
      <c r="D25" s="157">
        <v>34295224</v>
      </c>
      <c r="E25" s="157">
        <v>15000000</v>
      </c>
      <c r="F25" s="157">
        <v>15000000</v>
      </c>
    </row>
    <row r="26" spans="3:6">
      <c r="C26" s="255" t="s">
        <v>360</v>
      </c>
      <c r="D26" s="157">
        <v>0</v>
      </c>
      <c r="E26" s="157">
        <v>13097168.460000001</v>
      </c>
      <c r="F26" s="157">
        <v>5123514.55</v>
      </c>
    </row>
    <row r="27" spans="3:6">
      <c r="C27" s="255" t="s">
        <v>361</v>
      </c>
      <c r="D27" s="157">
        <v>0</v>
      </c>
      <c r="E27" s="157">
        <v>11715699.15</v>
      </c>
      <c r="F27" s="157">
        <v>4359848.63</v>
      </c>
    </row>
    <row r="28" spans="3:6">
      <c r="C28" s="255" t="s">
        <v>362</v>
      </c>
      <c r="D28" s="157">
        <v>7273652</v>
      </c>
      <c r="E28" s="157">
        <v>7273651.5999999996</v>
      </c>
      <c r="F28" s="157">
        <v>0</v>
      </c>
    </row>
    <row r="29" spans="3:6">
      <c r="C29" s="255" t="s">
        <v>363</v>
      </c>
      <c r="D29" s="157">
        <v>100000000</v>
      </c>
      <c r="E29" s="157">
        <v>634146184</v>
      </c>
      <c r="F29" s="157">
        <v>634146184</v>
      </c>
    </row>
    <row r="30" spans="3:6">
      <c r="C30" s="255" t="s">
        <v>364</v>
      </c>
      <c r="D30" s="157">
        <v>1235409</v>
      </c>
      <c r="E30" s="157">
        <v>5750540</v>
      </c>
      <c r="F30" s="157">
        <v>0</v>
      </c>
    </row>
    <row r="31" spans="3:6">
      <c r="C31" s="255" t="s">
        <v>365</v>
      </c>
      <c r="D31" s="157">
        <v>8415087</v>
      </c>
      <c r="E31" s="157">
        <v>1</v>
      </c>
      <c r="F31" s="157">
        <v>0</v>
      </c>
    </row>
    <row r="32" spans="3:6">
      <c r="C32" s="255" t="s">
        <v>366</v>
      </c>
      <c r="D32" s="157">
        <v>0</v>
      </c>
      <c r="E32" s="157">
        <v>14936741.26</v>
      </c>
      <c r="F32" s="157">
        <v>10024940.810000001</v>
      </c>
    </row>
    <row r="33" spans="3:6">
      <c r="C33" s="255" t="s">
        <v>367</v>
      </c>
      <c r="D33" s="157">
        <v>6705517</v>
      </c>
      <c r="E33" s="157">
        <v>7848000</v>
      </c>
      <c r="F33" s="157">
        <v>0</v>
      </c>
    </row>
    <row r="34" spans="3:6">
      <c r="C34" s="255" t="s">
        <v>368</v>
      </c>
      <c r="D34" s="157">
        <v>0</v>
      </c>
      <c r="E34" s="157">
        <v>13867250.299999999</v>
      </c>
      <c r="F34" s="157">
        <v>4993463.09</v>
      </c>
    </row>
    <row r="35" spans="3:6">
      <c r="C35" s="255" t="s">
        <v>369</v>
      </c>
      <c r="D35" s="157">
        <v>161911169</v>
      </c>
      <c r="E35" s="157">
        <v>28271708</v>
      </c>
      <c r="F35" s="157">
        <v>28271707.149999999</v>
      </c>
    </row>
    <row r="36" spans="3:6">
      <c r="C36" s="255" t="s">
        <v>370</v>
      </c>
      <c r="D36" s="157">
        <v>114305</v>
      </c>
      <c r="E36" s="157">
        <v>0</v>
      </c>
      <c r="F36" s="157">
        <v>0</v>
      </c>
    </row>
    <row r="37" spans="3:6">
      <c r="C37" s="255" t="s">
        <v>371</v>
      </c>
      <c r="D37" s="157">
        <v>200183491</v>
      </c>
      <c r="E37" s="157">
        <v>226586405</v>
      </c>
      <c r="F37" s="157">
        <v>226012590</v>
      </c>
    </row>
    <row r="38" spans="3:6">
      <c r="C38" s="255" t="s">
        <v>372</v>
      </c>
      <c r="D38" s="157">
        <v>110000000</v>
      </c>
      <c r="E38" s="157">
        <v>171385792.33000001</v>
      </c>
      <c r="F38" s="157">
        <v>128467339.77</v>
      </c>
    </row>
    <row r="39" spans="3:6">
      <c r="C39" s="255" t="s">
        <v>373</v>
      </c>
      <c r="D39" s="157">
        <v>0</v>
      </c>
      <c r="E39" s="157">
        <v>12586095.130000001</v>
      </c>
      <c r="F39" s="157">
        <v>4710480.47</v>
      </c>
    </row>
    <row r="40" spans="3:6">
      <c r="C40" s="255" t="s">
        <v>374</v>
      </c>
      <c r="D40" s="157">
        <v>30000000</v>
      </c>
      <c r="E40" s="157">
        <v>254830000</v>
      </c>
      <c r="F40" s="157">
        <v>254829999.78999999</v>
      </c>
    </row>
    <row r="41" spans="3:6">
      <c r="C41" s="255" t="s">
        <v>375</v>
      </c>
      <c r="D41" s="157">
        <v>45904934</v>
      </c>
      <c r="E41" s="157">
        <v>87731234</v>
      </c>
      <c r="F41" s="157">
        <v>71734415.079999998</v>
      </c>
    </row>
    <row r="42" spans="3:6">
      <c r="C42" s="255" t="s">
        <v>376</v>
      </c>
      <c r="D42" s="157">
        <v>2865375</v>
      </c>
      <c r="E42" s="157">
        <v>2000000</v>
      </c>
      <c r="F42" s="157">
        <v>1418778.46</v>
      </c>
    </row>
    <row r="43" spans="3:6">
      <c r="C43" s="255" t="s">
        <v>377</v>
      </c>
      <c r="D43" s="157">
        <v>46244296</v>
      </c>
      <c r="E43" s="157">
        <v>46244296</v>
      </c>
      <c r="F43" s="157">
        <v>46244296</v>
      </c>
    </row>
    <row r="44" spans="3:6">
      <c r="C44" s="255" t="s">
        <v>378</v>
      </c>
      <c r="D44" s="157">
        <v>23765179</v>
      </c>
      <c r="E44" s="157">
        <v>0</v>
      </c>
      <c r="F44" s="157">
        <v>0</v>
      </c>
    </row>
    <row r="45" spans="3:6">
      <c r="C45" s="255" t="s">
        <v>379</v>
      </c>
      <c r="D45" s="157">
        <v>4000000</v>
      </c>
      <c r="E45" s="157">
        <v>590042293</v>
      </c>
      <c r="F45" s="157">
        <v>590042293</v>
      </c>
    </row>
    <row r="46" spans="3:6">
      <c r="C46" s="255" t="s">
        <v>380</v>
      </c>
      <c r="D46" s="157">
        <v>0</v>
      </c>
      <c r="E46" s="157">
        <v>11937523.949999999</v>
      </c>
      <c r="F46" s="157">
        <v>10317970.4</v>
      </c>
    </row>
    <row r="47" spans="3:6">
      <c r="C47" s="255" t="s">
        <v>381</v>
      </c>
      <c r="D47" s="157">
        <v>41404153</v>
      </c>
      <c r="E47" s="157">
        <v>11901975.199999999</v>
      </c>
      <c r="F47" s="157">
        <v>11901973.300000001</v>
      </c>
    </row>
    <row r="48" spans="3:6">
      <c r="C48" s="255" t="s">
        <v>382</v>
      </c>
      <c r="D48" s="157">
        <v>679693856</v>
      </c>
      <c r="E48" s="157">
        <v>1116140781.24</v>
      </c>
      <c r="F48" s="157">
        <v>1116140779.6500001</v>
      </c>
    </row>
    <row r="49" spans="3:6">
      <c r="C49" s="255" t="s">
        <v>383</v>
      </c>
      <c r="D49" s="157">
        <v>1000000</v>
      </c>
      <c r="E49" s="157">
        <v>0</v>
      </c>
      <c r="F49" s="157">
        <v>0</v>
      </c>
    </row>
    <row r="50" spans="3:6">
      <c r="C50" s="255" t="s">
        <v>384</v>
      </c>
      <c r="D50" s="157">
        <v>20934524</v>
      </c>
      <c r="E50" s="157">
        <v>56116571.560000002</v>
      </c>
      <c r="F50" s="157">
        <v>52968317.920000002</v>
      </c>
    </row>
    <row r="51" spans="3:6">
      <c r="C51" s="255" t="s">
        <v>385</v>
      </c>
      <c r="D51" s="157">
        <v>212013478</v>
      </c>
      <c r="E51" s="157">
        <v>535273587.00999999</v>
      </c>
      <c r="F51" s="157">
        <v>535273586.11000001</v>
      </c>
    </row>
    <row r="52" spans="3:6">
      <c r="C52" s="255" t="s">
        <v>386</v>
      </c>
      <c r="D52" s="157">
        <v>3750000</v>
      </c>
      <c r="E52" s="157">
        <v>1220544</v>
      </c>
      <c r="F52" s="157">
        <v>1220543.08</v>
      </c>
    </row>
    <row r="53" spans="3:6">
      <c r="C53" s="255" t="s">
        <v>1960</v>
      </c>
      <c r="D53" s="157">
        <v>0</v>
      </c>
      <c r="E53" s="157">
        <v>1230727278.75</v>
      </c>
      <c r="F53" s="157">
        <v>1102856580.97</v>
      </c>
    </row>
    <row r="54" spans="3:6">
      <c r="C54" s="255" t="s">
        <v>387</v>
      </c>
      <c r="D54" s="157">
        <v>7143615</v>
      </c>
      <c r="E54" s="157">
        <v>121</v>
      </c>
      <c r="F54" s="157">
        <v>0</v>
      </c>
    </row>
    <row r="55" spans="3:6">
      <c r="C55" s="255" t="s">
        <v>388</v>
      </c>
      <c r="D55" s="157">
        <v>0</v>
      </c>
      <c r="E55" s="157">
        <v>18297206.050000001</v>
      </c>
      <c r="F55" s="157">
        <v>8030257.5899999999</v>
      </c>
    </row>
    <row r="56" spans="3:6">
      <c r="C56" s="255" t="s">
        <v>389</v>
      </c>
      <c r="D56" s="157">
        <v>0</v>
      </c>
      <c r="E56" s="157">
        <v>4126764.74</v>
      </c>
      <c r="F56" s="157">
        <v>4121928.24</v>
      </c>
    </row>
    <row r="57" spans="3:6">
      <c r="C57" s="255" t="s">
        <v>390</v>
      </c>
      <c r="D57" s="157">
        <v>11563777</v>
      </c>
      <c r="E57" s="157">
        <v>3179180</v>
      </c>
      <c r="F57" s="157">
        <v>3179179.47</v>
      </c>
    </row>
    <row r="58" spans="3:6">
      <c r="C58" s="255" t="s">
        <v>391</v>
      </c>
      <c r="D58" s="157">
        <v>0</v>
      </c>
      <c r="E58" s="157">
        <v>6327450.75</v>
      </c>
      <c r="F58" s="157">
        <v>0</v>
      </c>
    </row>
    <row r="59" spans="3:6">
      <c r="C59" s="255" t="s">
        <v>392</v>
      </c>
      <c r="D59" s="157">
        <v>0</v>
      </c>
      <c r="E59" s="157">
        <v>12216379.859999999</v>
      </c>
      <c r="F59" s="157">
        <v>4461745.2699999996</v>
      </c>
    </row>
    <row r="60" spans="3:6">
      <c r="C60" s="255" t="s">
        <v>1938</v>
      </c>
      <c r="D60" s="157">
        <v>0</v>
      </c>
      <c r="E60" s="157">
        <v>85087934.599999994</v>
      </c>
      <c r="F60" s="157">
        <v>68296549.359999999</v>
      </c>
    </row>
    <row r="61" spans="3:6">
      <c r="C61" s="255" t="s">
        <v>1961</v>
      </c>
      <c r="D61" s="157">
        <v>0</v>
      </c>
      <c r="E61" s="157">
        <v>150000000</v>
      </c>
      <c r="F61" s="157">
        <v>75882000.010000005</v>
      </c>
    </row>
    <row r="62" spans="3:6">
      <c r="C62" s="255" t="s">
        <v>1939</v>
      </c>
      <c r="D62" s="157">
        <v>0</v>
      </c>
      <c r="E62" s="157">
        <v>16890432</v>
      </c>
      <c r="F62" s="157">
        <v>16890431.039999999</v>
      </c>
    </row>
    <row r="63" spans="3:6">
      <c r="C63" s="255" t="s">
        <v>1889</v>
      </c>
      <c r="D63" s="157">
        <v>0</v>
      </c>
      <c r="E63" s="157">
        <v>27677578</v>
      </c>
      <c r="F63" s="157">
        <v>12803781.01</v>
      </c>
    </row>
    <row r="64" spans="3:6">
      <c r="C64" s="255" t="s">
        <v>393</v>
      </c>
      <c r="D64" s="157">
        <v>39721620</v>
      </c>
      <c r="E64" s="157">
        <v>0</v>
      </c>
      <c r="F64" s="157">
        <v>0</v>
      </c>
    </row>
    <row r="65" spans="3:6">
      <c r="C65" s="255" t="s">
        <v>394</v>
      </c>
      <c r="D65" s="157">
        <v>22199522</v>
      </c>
      <c r="E65" s="157">
        <v>21687866</v>
      </c>
      <c r="F65" s="157">
        <v>15649329.08</v>
      </c>
    </row>
    <row r="66" spans="3:6">
      <c r="C66" s="255" t="s">
        <v>395</v>
      </c>
      <c r="D66" s="157">
        <v>676036</v>
      </c>
      <c r="E66" s="157">
        <v>0</v>
      </c>
      <c r="F66" s="157">
        <v>0</v>
      </c>
    </row>
    <row r="67" spans="3:6">
      <c r="C67" s="255" t="s">
        <v>1998</v>
      </c>
      <c r="D67" s="157">
        <v>0</v>
      </c>
      <c r="E67" s="157">
        <v>17000000</v>
      </c>
      <c r="F67" s="157">
        <v>0</v>
      </c>
    </row>
    <row r="68" spans="3:6">
      <c r="C68" s="255" t="s">
        <v>396</v>
      </c>
      <c r="D68" s="157">
        <v>9841932</v>
      </c>
      <c r="E68" s="157">
        <v>4841932</v>
      </c>
      <c r="F68" s="157">
        <v>4280103.04</v>
      </c>
    </row>
    <row r="69" spans="3:6">
      <c r="C69" s="255" t="s">
        <v>397</v>
      </c>
      <c r="D69" s="157">
        <v>153476435</v>
      </c>
      <c r="E69" s="157">
        <v>122190648.53999999</v>
      </c>
      <c r="F69" s="157">
        <v>122188658.65000001</v>
      </c>
    </row>
    <row r="70" spans="3:6">
      <c r="C70" s="255" t="s">
        <v>398</v>
      </c>
      <c r="D70" s="157">
        <v>70000000</v>
      </c>
      <c r="E70" s="157">
        <v>41127128</v>
      </c>
      <c r="F70" s="157">
        <v>10120657.390000001</v>
      </c>
    </row>
    <row r="71" spans="3:6">
      <c r="C71" s="255" t="s">
        <v>399</v>
      </c>
      <c r="D71" s="157">
        <v>26866592</v>
      </c>
      <c r="E71" s="157">
        <v>0.65</v>
      </c>
      <c r="F71" s="157">
        <v>0</v>
      </c>
    </row>
    <row r="72" spans="3:6">
      <c r="C72" s="255" t="s">
        <v>400</v>
      </c>
      <c r="D72" s="157">
        <v>35594550</v>
      </c>
      <c r="E72" s="157">
        <v>79918878</v>
      </c>
      <c r="F72" s="157">
        <v>73780069.849999994</v>
      </c>
    </row>
    <row r="73" spans="3:6">
      <c r="C73" s="255" t="s">
        <v>401</v>
      </c>
      <c r="D73" s="157">
        <v>100000000</v>
      </c>
      <c r="E73" s="157">
        <v>109387778</v>
      </c>
      <c r="F73" s="157">
        <v>109387777.18000001</v>
      </c>
    </row>
    <row r="74" spans="3:6">
      <c r="C74" s="255" t="s">
        <v>402</v>
      </c>
      <c r="D74" s="157">
        <v>24095551</v>
      </c>
      <c r="E74" s="157">
        <v>45402551</v>
      </c>
      <c r="F74" s="157">
        <v>45402221.5</v>
      </c>
    </row>
    <row r="75" spans="3:6">
      <c r="C75" s="255" t="s">
        <v>1859</v>
      </c>
      <c r="D75" s="157">
        <v>0</v>
      </c>
      <c r="E75" s="157">
        <v>1852755</v>
      </c>
      <c r="F75" s="157">
        <v>0</v>
      </c>
    </row>
    <row r="76" spans="3:6">
      <c r="C76" s="255" t="s">
        <v>403</v>
      </c>
      <c r="D76" s="157">
        <v>12659528</v>
      </c>
      <c r="E76" s="157">
        <v>4318427</v>
      </c>
      <c r="F76" s="157">
        <v>2803677</v>
      </c>
    </row>
    <row r="77" spans="3:6">
      <c r="C77" s="255" t="s">
        <v>404</v>
      </c>
      <c r="D77" s="157">
        <v>5403355</v>
      </c>
      <c r="E77" s="157">
        <v>10005027</v>
      </c>
      <c r="F77" s="157">
        <v>0</v>
      </c>
    </row>
    <row r="78" spans="3:6">
      <c r="C78" s="255" t="s">
        <v>405</v>
      </c>
      <c r="D78" s="157">
        <v>1768693</v>
      </c>
      <c r="E78" s="157">
        <v>0</v>
      </c>
      <c r="F78" s="157">
        <v>0</v>
      </c>
    </row>
    <row r="79" spans="3:6">
      <c r="C79" s="255" t="s">
        <v>406</v>
      </c>
      <c r="D79" s="157">
        <v>8125000</v>
      </c>
      <c r="E79" s="157">
        <v>3000000</v>
      </c>
      <c r="F79" s="157">
        <v>3000000</v>
      </c>
    </row>
    <row r="80" spans="3:6">
      <c r="C80" s="255" t="s">
        <v>1940</v>
      </c>
      <c r="D80" s="157">
        <v>0</v>
      </c>
      <c r="E80" s="157">
        <v>132000000</v>
      </c>
      <c r="F80" s="157">
        <v>131294959.45</v>
      </c>
    </row>
    <row r="81" spans="3:6">
      <c r="C81" s="255" t="s">
        <v>407</v>
      </c>
      <c r="D81" s="157">
        <v>41838481</v>
      </c>
      <c r="E81" s="157">
        <v>19851656</v>
      </c>
      <c r="F81" s="157">
        <v>19478533.850000001</v>
      </c>
    </row>
    <row r="82" spans="3:6">
      <c r="C82" s="255" t="s">
        <v>408</v>
      </c>
      <c r="D82" s="157">
        <v>0</v>
      </c>
      <c r="E82" s="157">
        <v>1387354.8</v>
      </c>
      <c r="F82" s="157">
        <v>1387254.8</v>
      </c>
    </row>
    <row r="83" spans="3:6">
      <c r="C83" s="255" t="s">
        <v>427</v>
      </c>
      <c r="D83" s="157">
        <v>0</v>
      </c>
      <c r="E83" s="157">
        <v>28365710.379999999</v>
      </c>
      <c r="F83" s="157">
        <v>28365710.379999999</v>
      </c>
    </row>
    <row r="84" spans="3:6">
      <c r="C84" s="255" t="s">
        <v>409</v>
      </c>
      <c r="D84" s="157">
        <v>3655506</v>
      </c>
      <c r="E84" s="157">
        <v>1</v>
      </c>
      <c r="F84" s="157">
        <v>0</v>
      </c>
    </row>
    <row r="85" spans="3:6">
      <c r="C85" s="255" t="s">
        <v>410</v>
      </c>
      <c r="D85" s="157">
        <v>6149974</v>
      </c>
      <c r="E85" s="157">
        <v>5579197</v>
      </c>
      <c r="F85" s="157">
        <v>5531196.2199999997</v>
      </c>
    </row>
    <row r="86" spans="3:6">
      <c r="C86" s="255" t="s">
        <v>411</v>
      </c>
      <c r="D86" s="157">
        <v>332217190</v>
      </c>
      <c r="E86" s="157">
        <v>415308235</v>
      </c>
      <c r="F86" s="157">
        <v>415308234.35000002</v>
      </c>
    </row>
    <row r="87" spans="3:6">
      <c r="C87" s="255" t="s">
        <v>412</v>
      </c>
      <c r="D87" s="157">
        <v>8067310</v>
      </c>
      <c r="E87" s="157">
        <v>4606853</v>
      </c>
      <c r="F87" s="157">
        <v>606852.31999999995</v>
      </c>
    </row>
    <row r="88" spans="3:6">
      <c r="C88" s="255" t="s">
        <v>413</v>
      </c>
      <c r="D88" s="157">
        <v>8726494</v>
      </c>
      <c r="E88" s="157">
        <v>3849031</v>
      </c>
      <c r="F88" s="157">
        <v>3817787.58</v>
      </c>
    </row>
    <row r="89" spans="3:6">
      <c r="C89" s="255" t="s">
        <v>414</v>
      </c>
      <c r="D89" s="157">
        <v>27287191</v>
      </c>
      <c r="E89" s="157">
        <v>30773881</v>
      </c>
      <c r="F89" s="157">
        <v>30773878.309999999</v>
      </c>
    </row>
    <row r="90" spans="3:6">
      <c r="C90" s="255" t="s">
        <v>415</v>
      </c>
      <c r="D90" s="157">
        <v>8726494</v>
      </c>
      <c r="E90" s="157">
        <v>7496599</v>
      </c>
      <c r="F90" s="157">
        <v>7456610.25</v>
      </c>
    </row>
    <row r="91" spans="3:6">
      <c r="C91" s="255" t="s">
        <v>416</v>
      </c>
      <c r="D91" s="157">
        <v>11067494</v>
      </c>
      <c r="E91" s="157">
        <v>21490</v>
      </c>
      <c r="F91" s="157">
        <v>0</v>
      </c>
    </row>
    <row r="92" spans="3:6">
      <c r="C92" s="255" t="s">
        <v>417</v>
      </c>
      <c r="D92" s="157">
        <v>4221977</v>
      </c>
      <c r="E92" s="157">
        <v>1500000</v>
      </c>
      <c r="F92" s="157">
        <v>0</v>
      </c>
    </row>
    <row r="93" spans="3:6">
      <c r="C93" s="255" t="s">
        <v>418</v>
      </c>
      <c r="D93" s="157">
        <v>7010838</v>
      </c>
      <c r="E93" s="157">
        <v>0</v>
      </c>
      <c r="F93" s="157">
        <v>0</v>
      </c>
    </row>
    <row r="94" spans="3:6">
      <c r="C94" s="255" t="s">
        <v>419</v>
      </c>
      <c r="D94" s="157">
        <v>498000</v>
      </c>
      <c r="E94" s="157">
        <v>0</v>
      </c>
      <c r="F94" s="157">
        <v>0</v>
      </c>
    </row>
    <row r="95" spans="3:6">
      <c r="C95" s="255" t="s">
        <v>420</v>
      </c>
      <c r="D95" s="157">
        <v>172567977</v>
      </c>
      <c r="E95" s="157">
        <v>1536589148</v>
      </c>
      <c r="F95" s="157">
        <v>1536589145.9800003</v>
      </c>
    </row>
    <row r="96" spans="3:6">
      <c r="C96" s="255" t="s">
        <v>421</v>
      </c>
      <c r="D96" s="157">
        <v>0</v>
      </c>
      <c r="E96" s="157">
        <v>1090778.52</v>
      </c>
      <c r="F96" s="157">
        <v>1090766.24</v>
      </c>
    </row>
    <row r="97" spans="3:6">
      <c r="C97" s="254" t="s">
        <v>2021</v>
      </c>
      <c r="D97" s="157">
        <v>256200000</v>
      </c>
      <c r="E97" s="157">
        <v>68989907.689999998</v>
      </c>
      <c r="F97" s="157">
        <v>17142924.689999998</v>
      </c>
    </row>
    <row r="98" spans="3:6">
      <c r="C98" s="255" t="s">
        <v>422</v>
      </c>
      <c r="D98" s="157">
        <v>0</v>
      </c>
      <c r="E98" s="157">
        <v>49361681</v>
      </c>
      <c r="F98" s="157">
        <v>8832907.4299999997</v>
      </c>
    </row>
    <row r="99" spans="3:6">
      <c r="C99" s="255" t="s">
        <v>423</v>
      </c>
      <c r="D99" s="157">
        <v>256200000</v>
      </c>
      <c r="E99" s="157">
        <v>1092790.99</v>
      </c>
      <c r="F99" s="157">
        <v>0</v>
      </c>
    </row>
    <row r="100" spans="3:6">
      <c r="C100" s="255" t="s">
        <v>424</v>
      </c>
      <c r="D100" s="157">
        <v>0</v>
      </c>
      <c r="E100" s="157">
        <v>18535435.699999999</v>
      </c>
      <c r="F100" s="157">
        <v>8310017.2599999998</v>
      </c>
    </row>
    <row r="101" spans="3:6">
      <c r="C101" s="254" t="s">
        <v>2022</v>
      </c>
      <c r="D101" s="157">
        <v>0</v>
      </c>
      <c r="E101" s="157">
        <v>1049916098.04</v>
      </c>
      <c r="F101" s="157">
        <v>644334563.78999996</v>
      </c>
    </row>
    <row r="102" spans="3:6">
      <c r="C102" s="255" t="s">
        <v>382</v>
      </c>
      <c r="D102" s="157">
        <v>0</v>
      </c>
      <c r="E102" s="157">
        <v>201197865.03999999</v>
      </c>
      <c r="F102" s="157">
        <v>201197865</v>
      </c>
    </row>
    <row r="103" spans="3:6">
      <c r="C103" s="255" t="s">
        <v>400</v>
      </c>
      <c r="D103" s="157">
        <v>0</v>
      </c>
      <c r="E103" s="157">
        <v>91075760</v>
      </c>
      <c r="F103" s="157">
        <v>42490225.790000007</v>
      </c>
    </row>
    <row r="104" spans="3:6">
      <c r="C104" s="255" t="s">
        <v>420</v>
      </c>
      <c r="D104" s="157">
        <v>0</v>
      </c>
      <c r="E104" s="157">
        <v>757642473</v>
      </c>
      <c r="F104" s="157">
        <v>400646473</v>
      </c>
    </row>
    <row r="105" spans="3:6">
      <c r="C105" s="254" t="s">
        <v>2023</v>
      </c>
      <c r="D105" s="157">
        <v>1714949601</v>
      </c>
      <c r="E105" s="157">
        <v>2811183320</v>
      </c>
      <c r="F105" s="157">
        <v>2274567004.0799999</v>
      </c>
    </row>
    <row r="106" spans="3:6">
      <c r="C106" s="255" t="s">
        <v>425</v>
      </c>
      <c r="D106" s="157">
        <v>2874479</v>
      </c>
      <c r="E106" s="157">
        <v>2874479</v>
      </c>
      <c r="F106" s="157">
        <v>2185039.27</v>
      </c>
    </row>
    <row r="107" spans="3:6">
      <c r="C107" s="255" t="s">
        <v>426</v>
      </c>
      <c r="D107" s="157">
        <v>1135979999</v>
      </c>
      <c r="E107" s="157">
        <v>1135979999</v>
      </c>
      <c r="F107" s="157">
        <v>644909986.96000004</v>
      </c>
    </row>
    <row r="108" spans="3:6">
      <c r="C108" s="255" t="s">
        <v>371</v>
      </c>
      <c r="D108" s="157">
        <v>0</v>
      </c>
      <c r="E108" s="157">
        <v>213413595</v>
      </c>
      <c r="F108" s="157">
        <v>211319358.55000001</v>
      </c>
    </row>
    <row r="109" spans="3:6">
      <c r="C109" s="255" t="s">
        <v>374</v>
      </c>
      <c r="D109" s="157">
        <v>0</v>
      </c>
      <c r="E109" s="157">
        <v>89513850</v>
      </c>
      <c r="F109" s="157">
        <v>89412849.340000004</v>
      </c>
    </row>
    <row r="110" spans="3:6">
      <c r="C110" s="255" t="s">
        <v>379</v>
      </c>
      <c r="D110" s="157">
        <v>0</v>
      </c>
      <c r="E110" s="157">
        <v>390000000</v>
      </c>
      <c r="F110" s="157">
        <v>390000000</v>
      </c>
    </row>
    <row r="111" spans="3:6">
      <c r="C111" s="255" t="s">
        <v>382</v>
      </c>
      <c r="D111" s="157">
        <v>0</v>
      </c>
      <c r="E111" s="157">
        <v>888847623</v>
      </c>
      <c r="F111" s="157">
        <v>888847622.83000004</v>
      </c>
    </row>
    <row r="112" spans="3:6">
      <c r="C112" s="255" t="s">
        <v>427</v>
      </c>
      <c r="D112" s="157">
        <v>576095123</v>
      </c>
      <c r="E112" s="157">
        <v>90553774</v>
      </c>
      <c r="F112" s="157">
        <v>47892147.130000003</v>
      </c>
    </row>
    <row r="113" spans="3:6">
      <c r="C113" s="252" t="s">
        <v>320</v>
      </c>
      <c r="D113" s="253">
        <v>2176625371</v>
      </c>
      <c r="E113" s="253">
        <v>2699030067.6700001</v>
      </c>
      <c r="F113" s="253">
        <v>2315875812.5500002</v>
      </c>
    </row>
    <row r="114" spans="3:6">
      <c r="C114" s="254" t="s">
        <v>2020</v>
      </c>
      <c r="D114" s="157">
        <v>2175905652</v>
      </c>
      <c r="E114" s="157">
        <v>2698310348.6700001</v>
      </c>
      <c r="F114" s="157">
        <v>2315875812.5500002</v>
      </c>
    </row>
    <row r="115" spans="3:6">
      <c r="C115" s="255" t="s">
        <v>428</v>
      </c>
      <c r="D115" s="157">
        <v>25922997</v>
      </c>
      <c r="E115" s="157">
        <v>3000000</v>
      </c>
      <c r="F115" s="157">
        <v>0</v>
      </c>
    </row>
    <row r="116" spans="3:6">
      <c r="C116" s="255" t="s">
        <v>429</v>
      </c>
      <c r="D116" s="157">
        <v>33669994</v>
      </c>
      <c r="E116" s="157">
        <v>117891302</v>
      </c>
      <c r="F116" s="157">
        <v>76046916.469999999</v>
      </c>
    </row>
    <row r="117" spans="3:6">
      <c r="C117" s="255" t="s">
        <v>430</v>
      </c>
      <c r="D117" s="157">
        <v>1803614</v>
      </c>
      <c r="E117" s="157">
        <v>0</v>
      </c>
      <c r="F117" s="157">
        <v>0</v>
      </c>
    </row>
    <row r="118" spans="3:6">
      <c r="C118" s="255" t="s">
        <v>431</v>
      </c>
      <c r="D118" s="157">
        <v>2263438</v>
      </c>
      <c r="E118" s="157">
        <v>0</v>
      </c>
      <c r="F118" s="157">
        <v>0</v>
      </c>
    </row>
    <row r="119" spans="3:6">
      <c r="C119" s="255" t="s">
        <v>432</v>
      </c>
      <c r="D119" s="157">
        <v>1050000000</v>
      </c>
      <c r="E119" s="157">
        <v>1349999999.9999998</v>
      </c>
      <c r="F119" s="157">
        <v>1078465842.6700001</v>
      </c>
    </row>
    <row r="120" spans="3:6">
      <c r="C120" s="255" t="s">
        <v>433</v>
      </c>
      <c r="D120" s="157">
        <v>5000000</v>
      </c>
      <c r="E120" s="157">
        <v>3537000</v>
      </c>
      <c r="F120" s="157">
        <v>0</v>
      </c>
    </row>
    <row r="121" spans="3:6">
      <c r="C121" s="255" t="s">
        <v>434</v>
      </c>
      <c r="D121" s="157">
        <v>1250434</v>
      </c>
      <c r="E121" s="157">
        <v>2217908</v>
      </c>
      <c r="F121" s="157">
        <v>1118434.6499999999</v>
      </c>
    </row>
    <row r="122" spans="3:6">
      <c r="C122" s="255" t="s">
        <v>435</v>
      </c>
      <c r="D122" s="157">
        <v>10479065</v>
      </c>
      <c r="E122" s="157">
        <v>5481170</v>
      </c>
      <c r="F122" s="157">
        <v>690674.89</v>
      </c>
    </row>
    <row r="123" spans="3:6">
      <c r="C123" s="255" t="s">
        <v>436</v>
      </c>
      <c r="D123" s="157">
        <v>82347035</v>
      </c>
      <c r="E123" s="157">
        <v>30852293</v>
      </c>
      <c r="F123" s="157">
        <v>26085090.719999999</v>
      </c>
    </row>
    <row r="124" spans="3:6">
      <c r="C124" s="255" t="s">
        <v>437</v>
      </c>
      <c r="D124" s="157">
        <v>2070200</v>
      </c>
      <c r="E124" s="157">
        <v>2215575</v>
      </c>
      <c r="F124" s="157">
        <v>984655.82</v>
      </c>
    </row>
    <row r="125" spans="3:6">
      <c r="C125" s="255" t="s">
        <v>438</v>
      </c>
      <c r="D125" s="157">
        <v>646004</v>
      </c>
      <c r="E125" s="157">
        <v>0</v>
      </c>
      <c r="F125" s="157">
        <v>0</v>
      </c>
    </row>
    <row r="126" spans="3:6">
      <c r="C126" s="255" t="s">
        <v>439</v>
      </c>
      <c r="D126" s="157">
        <v>13562081</v>
      </c>
      <c r="E126" s="157">
        <v>2194983.12</v>
      </c>
      <c r="F126" s="157">
        <v>0</v>
      </c>
    </row>
    <row r="127" spans="3:6">
      <c r="C127" s="255" t="s">
        <v>440</v>
      </c>
      <c r="D127" s="157">
        <v>9689330</v>
      </c>
      <c r="E127" s="157">
        <v>108520.56</v>
      </c>
      <c r="F127" s="157">
        <v>0</v>
      </c>
    </row>
    <row r="128" spans="3:6">
      <c r="C128" s="255" t="s">
        <v>441</v>
      </c>
      <c r="D128" s="157">
        <v>5861772</v>
      </c>
      <c r="E128" s="157">
        <v>4414053.9000000004</v>
      </c>
      <c r="F128" s="157">
        <v>0</v>
      </c>
    </row>
    <row r="129" spans="3:6">
      <c r="C129" s="255" t="s">
        <v>442</v>
      </c>
      <c r="D129" s="157">
        <v>7330508</v>
      </c>
      <c r="E129" s="157">
        <v>100.36</v>
      </c>
      <c r="F129" s="157">
        <v>0</v>
      </c>
    </row>
    <row r="130" spans="3:6">
      <c r="C130" s="255" t="s">
        <v>443</v>
      </c>
      <c r="D130" s="157">
        <v>9689330</v>
      </c>
      <c r="E130" s="157">
        <v>0.65</v>
      </c>
      <c r="F130" s="157">
        <v>0</v>
      </c>
    </row>
    <row r="131" spans="3:6">
      <c r="C131" s="255" t="s">
        <v>444</v>
      </c>
      <c r="D131" s="157">
        <v>7000000</v>
      </c>
      <c r="E131" s="157">
        <v>20573285</v>
      </c>
      <c r="F131" s="157">
        <v>20573161.25</v>
      </c>
    </row>
    <row r="132" spans="3:6">
      <c r="C132" s="255" t="s">
        <v>445</v>
      </c>
      <c r="D132" s="157">
        <v>9689330</v>
      </c>
      <c r="E132" s="157">
        <v>0.64</v>
      </c>
      <c r="F132" s="157">
        <v>0</v>
      </c>
    </row>
    <row r="133" spans="3:6">
      <c r="C133" s="255" t="s">
        <v>446</v>
      </c>
      <c r="D133" s="157">
        <v>2772824</v>
      </c>
      <c r="E133" s="157">
        <v>5435252.6699999999</v>
      </c>
      <c r="F133" s="157">
        <v>5435048.9900000002</v>
      </c>
    </row>
    <row r="134" spans="3:6">
      <c r="C134" s="255" t="s">
        <v>447</v>
      </c>
      <c r="D134" s="157">
        <v>9800049</v>
      </c>
      <c r="E134" s="157">
        <v>100</v>
      </c>
      <c r="F134" s="157">
        <v>0</v>
      </c>
    </row>
    <row r="135" spans="3:6">
      <c r="C135" s="255" t="s">
        <v>448</v>
      </c>
      <c r="D135" s="157">
        <v>10724015</v>
      </c>
      <c r="E135" s="157">
        <v>6078487</v>
      </c>
      <c r="F135" s="157">
        <v>6078486.1799999997</v>
      </c>
    </row>
    <row r="136" spans="3:6">
      <c r="C136" s="255" t="s">
        <v>449</v>
      </c>
      <c r="D136" s="157">
        <v>30000000</v>
      </c>
      <c r="E136" s="157">
        <v>228914714</v>
      </c>
      <c r="F136" s="157">
        <v>228914713.00999999</v>
      </c>
    </row>
    <row r="137" spans="3:6">
      <c r="C137" s="255" t="s">
        <v>450</v>
      </c>
      <c r="D137" s="157">
        <v>9800049</v>
      </c>
      <c r="E137" s="157">
        <v>100</v>
      </c>
      <c r="F137" s="157">
        <v>0</v>
      </c>
    </row>
    <row r="138" spans="3:6">
      <c r="C138" s="255" t="s">
        <v>451</v>
      </c>
      <c r="D138" s="157">
        <v>5852236</v>
      </c>
      <c r="E138" s="157">
        <v>100</v>
      </c>
      <c r="F138" s="157">
        <v>0</v>
      </c>
    </row>
    <row r="139" spans="3:6">
      <c r="C139" s="255" t="s">
        <v>452</v>
      </c>
      <c r="D139" s="157">
        <v>5861771</v>
      </c>
      <c r="E139" s="157">
        <v>3330724</v>
      </c>
      <c r="F139" s="157">
        <v>92162.62</v>
      </c>
    </row>
    <row r="140" spans="3:6">
      <c r="C140" s="255" t="s">
        <v>453</v>
      </c>
      <c r="D140" s="157">
        <v>9689330</v>
      </c>
      <c r="E140" s="157">
        <v>2500000</v>
      </c>
      <c r="F140" s="157">
        <v>2172416.33</v>
      </c>
    </row>
    <row r="141" spans="3:6">
      <c r="C141" s="255" t="s">
        <v>454</v>
      </c>
      <c r="D141" s="157">
        <v>5861771</v>
      </c>
      <c r="E141" s="157">
        <v>2264679</v>
      </c>
      <c r="F141" s="157">
        <v>2264578.9500000002</v>
      </c>
    </row>
    <row r="142" spans="3:6">
      <c r="C142" s="255" t="s">
        <v>455</v>
      </c>
      <c r="D142" s="157">
        <v>646004</v>
      </c>
      <c r="E142" s="157">
        <v>0</v>
      </c>
      <c r="F142" s="157">
        <v>0</v>
      </c>
    </row>
    <row r="143" spans="3:6">
      <c r="C143" s="255" t="s">
        <v>1890</v>
      </c>
      <c r="D143" s="157">
        <v>9043326</v>
      </c>
      <c r="E143" s="157">
        <v>5894883</v>
      </c>
      <c r="F143" s="157">
        <v>4763184.87</v>
      </c>
    </row>
    <row r="144" spans="3:6">
      <c r="C144" s="255" t="s">
        <v>456</v>
      </c>
      <c r="D144" s="157">
        <v>1407491</v>
      </c>
      <c r="E144" s="157">
        <v>6333497</v>
      </c>
      <c r="F144" s="157">
        <v>3486712.64</v>
      </c>
    </row>
    <row r="145" spans="3:6">
      <c r="C145" s="255" t="s">
        <v>457</v>
      </c>
      <c r="D145" s="157">
        <v>3448179</v>
      </c>
      <c r="E145" s="157">
        <v>7267908</v>
      </c>
      <c r="F145" s="157">
        <v>7267808.0999999996</v>
      </c>
    </row>
    <row r="146" spans="3:6">
      <c r="C146" s="255" t="s">
        <v>458</v>
      </c>
      <c r="D146" s="157">
        <v>1000000</v>
      </c>
      <c r="E146" s="157">
        <v>0</v>
      </c>
      <c r="F146" s="157">
        <v>0</v>
      </c>
    </row>
    <row r="147" spans="3:6">
      <c r="C147" s="255" t="s">
        <v>459</v>
      </c>
      <c r="D147" s="157">
        <v>2113557</v>
      </c>
      <c r="E147" s="157">
        <v>4102100</v>
      </c>
      <c r="F147" s="157">
        <v>4101207.25</v>
      </c>
    </row>
    <row r="148" spans="3:6">
      <c r="C148" s="255" t="s">
        <v>460</v>
      </c>
      <c r="D148" s="157">
        <v>2113557</v>
      </c>
      <c r="E148" s="157">
        <v>1682888</v>
      </c>
      <c r="F148" s="157">
        <v>0</v>
      </c>
    </row>
    <row r="149" spans="3:6">
      <c r="C149" s="255" t="s">
        <v>461</v>
      </c>
      <c r="D149" s="157">
        <v>2113557</v>
      </c>
      <c r="E149" s="157">
        <v>4020099</v>
      </c>
      <c r="F149" s="157">
        <v>4008347.22</v>
      </c>
    </row>
    <row r="150" spans="3:6">
      <c r="C150" s="255" t="s">
        <v>462</v>
      </c>
      <c r="D150" s="157">
        <v>10000000</v>
      </c>
      <c r="E150" s="157">
        <v>30439287</v>
      </c>
      <c r="F150" s="157">
        <v>1816060.77</v>
      </c>
    </row>
    <row r="151" spans="3:6">
      <c r="C151" s="255" t="s">
        <v>463</v>
      </c>
      <c r="D151" s="157">
        <v>9367191</v>
      </c>
      <c r="E151" s="157">
        <v>134</v>
      </c>
      <c r="F151" s="157">
        <v>0</v>
      </c>
    </row>
    <row r="152" spans="3:6">
      <c r="C152" s="255" t="s">
        <v>464</v>
      </c>
      <c r="D152" s="157">
        <v>46485819</v>
      </c>
      <c r="E152" s="157">
        <v>91811895</v>
      </c>
      <c r="F152" s="157">
        <v>91717910.879999995</v>
      </c>
    </row>
    <row r="153" spans="3:6">
      <c r="C153" s="255" t="s">
        <v>465</v>
      </c>
      <c r="D153" s="157">
        <v>5000000</v>
      </c>
      <c r="E153" s="157">
        <v>6000000</v>
      </c>
      <c r="F153" s="157">
        <v>5329387.7300000004</v>
      </c>
    </row>
    <row r="154" spans="3:6">
      <c r="C154" s="255" t="s">
        <v>466</v>
      </c>
      <c r="D154" s="157">
        <v>5338363</v>
      </c>
      <c r="E154" s="157">
        <v>6168015.7699999996</v>
      </c>
      <c r="F154" s="157">
        <v>6164822.5</v>
      </c>
    </row>
    <row r="155" spans="3:6">
      <c r="C155" s="255" t="s">
        <v>467</v>
      </c>
      <c r="D155" s="157">
        <v>33884341</v>
      </c>
      <c r="E155" s="157">
        <v>31796716</v>
      </c>
      <c r="F155" s="157">
        <v>31791004</v>
      </c>
    </row>
    <row r="156" spans="3:6">
      <c r="C156" s="255" t="s">
        <v>468</v>
      </c>
      <c r="D156" s="157">
        <v>37430382</v>
      </c>
      <c r="E156" s="157">
        <v>23888998</v>
      </c>
      <c r="F156" s="157">
        <v>23780785</v>
      </c>
    </row>
    <row r="157" spans="3:6">
      <c r="C157" s="255" t="s">
        <v>469</v>
      </c>
      <c r="D157" s="157">
        <v>24000000</v>
      </c>
      <c r="E157" s="157">
        <v>9626527</v>
      </c>
      <c r="F157" s="157">
        <v>8371729.8200000003</v>
      </c>
    </row>
    <row r="158" spans="3:6">
      <c r="C158" s="255" t="s">
        <v>470</v>
      </c>
      <c r="D158" s="157">
        <v>50190407</v>
      </c>
      <c r="E158" s="157">
        <v>37561131</v>
      </c>
      <c r="F158" s="157">
        <v>37509315.869999997</v>
      </c>
    </row>
    <row r="159" spans="3:6">
      <c r="C159" s="255" t="s">
        <v>471</v>
      </c>
      <c r="D159" s="157">
        <v>37562100</v>
      </c>
      <c r="E159" s="157">
        <v>70227836</v>
      </c>
      <c r="F159" s="157">
        <v>70226854.799999997</v>
      </c>
    </row>
    <row r="160" spans="3:6">
      <c r="C160" s="255" t="s">
        <v>472</v>
      </c>
      <c r="D160" s="157">
        <v>39848367</v>
      </c>
      <c r="E160" s="157">
        <v>27534487</v>
      </c>
      <c r="F160" s="157">
        <v>27532896</v>
      </c>
    </row>
    <row r="161" spans="3:6">
      <c r="C161" s="255" t="s">
        <v>473</v>
      </c>
      <c r="D161" s="157">
        <v>25758899</v>
      </c>
      <c r="E161" s="157">
        <v>154014395</v>
      </c>
      <c r="F161" s="157">
        <v>154014394.18000001</v>
      </c>
    </row>
    <row r="162" spans="3:6">
      <c r="C162" s="255" t="s">
        <v>474</v>
      </c>
      <c r="D162" s="157">
        <v>54490521</v>
      </c>
      <c r="E162" s="157">
        <v>47936556</v>
      </c>
      <c r="F162" s="157">
        <v>47887607.270000003</v>
      </c>
    </row>
    <row r="163" spans="3:6">
      <c r="C163" s="255" t="s">
        <v>475</v>
      </c>
      <c r="D163" s="157">
        <v>59320308</v>
      </c>
      <c r="E163" s="157">
        <v>254558187</v>
      </c>
      <c r="F163" s="157">
        <v>253269664.56</v>
      </c>
    </row>
    <row r="164" spans="3:6">
      <c r="C164" s="255" t="s">
        <v>476</v>
      </c>
      <c r="D164" s="157">
        <v>209900196</v>
      </c>
      <c r="E164" s="157">
        <v>0</v>
      </c>
      <c r="F164" s="157">
        <v>0</v>
      </c>
    </row>
    <row r="165" spans="3:6">
      <c r="C165" s="255" t="s">
        <v>477</v>
      </c>
      <c r="D165" s="157">
        <v>40136410</v>
      </c>
      <c r="E165" s="157">
        <v>25296523</v>
      </c>
      <c r="F165" s="157">
        <v>25295573</v>
      </c>
    </row>
    <row r="166" spans="3:6">
      <c r="C166" s="255" t="s">
        <v>478</v>
      </c>
      <c r="D166" s="157">
        <v>96171500</v>
      </c>
      <c r="E166" s="157">
        <v>59002689</v>
      </c>
      <c r="F166" s="157">
        <v>58618363.539999999</v>
      </c>
    </row>
    <row r="167" spans="3:6">
      <c r="C167" s="255" t="s">
        <v>479</v>
      </c>
      <c r="D167" s="157">
        <v>498000</v>
      </c>
      <c r="E167" s="157">
        <v>2135248</v>
      </c>
      <c r="F167" s="157">
        <v>0</v>
      </c>
    </row>
    <row r="168" spans="3:6">
      <c r="C168" s="254" t="s">
        <v>2021</v>
      </c>
      <c r="D168" s="157">
        <v>719719</v>
      </c>
      <c r="E168" s="157">
        <v>719719</v>
      </c>
      <c r="F168" s="157">
        <v>0</v>
      </c>
    </row>
    <row r="169" spans="3:6">
      <c r="C169" s="255" t="s">
        <v>468</v>
      </c>
      <c r="D169" s="157">
        <v>719719</v>
      </c>
      <c r="E169" s="157">
        <v>719719</v>
      </c>
      <c r="F169" s="157">
        <v>0</v>
      </c>
    </row>
    <row r="170" spans="3:6">
      <c r="C170" s="252" t="s">
        <v>321</v>
      </c>
      <c r="D170" s="253">
        <v>642205428</v>
      </c>
      <c r="E170" s="253">
        <v>908650835.99999988</v>
      </c>
      <c r="F170" s="253">
        <v>850599806.48000002</v>
      </c>
    </row>
    <row r="171" spans="3:6">
      <c r="C171" s="254" t="s">
        <v>2020</v>
      </c>
      <c r="D171" s="157">
        <v>576852165</v>
      </c>
      <c r="E171" s="157">
        <v>759354844.99999988</v>
      </c>
      <c r="F171" s="157">
        <v>701303816.27999997</v>
      </c>
    </row>
    <row r="172" spans="3:6">
      <c r="C172" s="255" t="s">
        <v>480</v>
      </c>
      <c r="D172" s="157">
        <v>1875179</v>
      </c>
      <c r="E172" s="157">
        <v>100</v>
      </c>
      <c r="F172" s="157">
        <v>0</v>
      </c>
    </row>
    <row r="173" spans="3:6">
      <c r="C173" s="255" t="s">
        <v>481</v>
      </c>
      <c r="D173" s="157">
        <v>2799546</v>
      </c>
      <c r="E173" s="157">
        <v>100</v>
      </c>
      <c r="F173" s="157">
        <v>0</v>
      </c>
    </row>
    <row r="174" spans="3:6">
      <c r="C174" s="255" t="s">
        <v>482</v>
      </c>
      <c r="D174" s="157">
        <v>53000000</v>
      </c>
      <c r="E174" s="157">
        <v>1001</v>
      </c>
      <c r="F174" s="157">
        <v>0</v>
      </c>
    </row>
    <row r="175" spans="3:6">
      <c r="C175" s="255" t="s">
        <v>483</v>
      </c>
      <c r="D175" s="157">
        <v>4364944</v>
      </c>
      <c r="E175" s="157">
        <v>3629300.29</v>
      </c>
      <c r="F175" s="157">
        <v>0</v>
      </c>
    </row>
    <row r="176" spans="3:6">
      <c r="C176" s="255" t="s">
        <v>484</v>
      </c>
      <c r="D176" s="157">
        <v>1256445</v>
      </c>
      <c r="E176" s="157">
        <v>7220000</v>
      </c>
      <c r="F176" s="157">
        <v>2664927.9</v>
      </c>
    </row>
    <row r="177" spans="3:6">
      <c r="C177" s="255" t="s">
        <v>1896</v>
      </c>
      <c r="D177" s="157">
        <v>0</v>
      </c>
      <c r="E177" s="157">
        <v>6983540</v>
      </c>
      <c r="F177" s="157">
        <v>6983539.5899999999</v>
      </c>
    </row>
    <row r="178" spans="3:6">
      <c r="C178" s="255" t="s">
        <v>485</v>
      </c>
      <c r="D178" s="157">
        <v>24812074</v>
      </c>
      <c r="E178" s="157">
        <v>11790229</v>
      </c>
      <c r="F178" s="157">
        <v>11775813.5</v>
      </c>
    </row>
    <row r="179" spans="3:6">
      <c r="C179" s="255" t="s">
        <v>486</v>
      </c>
      <c r="D179" s="157">
        <v>5309113</v>
      </c>
      <c r="E179" s="157">
        <v>4447774</v>
      </c>
      <c r="F179" s="157">
        <v>4062057.6</v>
      </c>
    </row>
    <row r="180" spans="3:6">
      <c r="C180" s="255" t="s">
        <v>487</v>
      </c>
      <c r="D180" s="157">
        <v>44195541</v>
      </c>
      <c r="E180" s="157">
        <v>92970036</v>
      </c>
      <c r="F180" s="157">
        <v>92016897.459999993</v>
      </c>
    </row>
    <row r="181" spans="3:6">
      <c r="C181" s="255" t="s">
        <v>488</v>
      </c>
      <c r="D181" s="157">
        <v>40000000</v>
      </c>
      <c r="E181" s="157">
        <v>69079000</v>
      </c>
      <c r="F181" s="157">
        <v>37928196.609999999</v>
      </c>
    </row>
    <row r="182" spans="3:6">
      <c r="C182" s="255" t="s">
        <v>489</v>
      </c>
      <c r="D182" s="157">
        <v>17512384</v>
      </c>
      <c r="E182" s="157">
        <v>0</v>
      </c>
      <c r="F182" s="157">
        <v>0</v>
      </c>
    </row>
    <row r="183" spans="3:6">
      <c r="C183" s="255" t="s">
        <v>490</v>
      </c>
      <c r="D183" s="157">
        <v>31386350</v>
      </c>
      <c r="E183" s="157">
        <v>1</v>
      </c>
      <c r="F183" s="157">
        <v>0</v>
      </c>
    </row>
    <row r="184" spans="3:6">
      <c r="C184" s="255" t="s">
        <v>491</v>
      </c>
      <c r="D184" s="157">
        <v>10982339</v>
      </c>
      <c r="E184" s="157">
        <v>1768</v>
      </c>
      <c r="F184" s="157">
        <v>0</v>
      </c>
    </row>
    <row r="185" spans="3:6">
      <c r="C185" s="255" t="s">
        <v>492</v>
      </c>
      <c r="D185" s="157">
        <v>4040505</v>
      </c>
      <c r="E185" s="157">
        <v>3825170</v>
      </c>
      <c r="F185" s="157">
        <v>0</v>
      </c>
    </row>
    <row r="186" spans="3:6">
      <c r="C186" s="255" t="s">
        <v>493</v>
      </c>
      <c r="D186" s="157">
        <v>19093002</v>
      </c>
      <c r="E186" s="157">
        <v>100000</v>
      </c>
      <c r="F186" s="157">
        <v>0</v>
      </c>
    </row>
    <row r="187" spans="3:6">
      <c r="C187" s="255" t="s">
        <v>494</v>
      </c>
      <c r="D187" s="157">
        <v>6768144</v>
      </c>
      <c r="E187" s="157">
        <v>114998.42</v>
      </c>
      <c r="F187" s="157">
        <v>0</v>
      </c>
    </row>
    <row r="188" spans="3:6">
      <c r="C188" s="255" t="s">
        <v>495</v>
      </c>
      <c r="D188" s="157">
        <v>1415865</v>
      </c>
      <c r="E188" s="157">
        <v>108048</v>
      </c>
      <c r="F188" s="157">
        <v>0</v>
      </c>
    </row>
    <row r="189" spans="3:6">
      <c r="C189" s="255" t="s">
        <v>496</v>
      </c>
      <c r="D189" s="157">
        <v>3468356</v>
      </c>
      <c r="E189" s="157">
        <v>112893.51</v>
      </c>
      <c r="F189" s="157">
        <v>0</v>
      </c>
    </row>
    <row r="190" spans="3:6">
      <c r="C190" s="255" t="s">
        <v>497</v>
      </c>
      <c r="D190" s="157">
        <v>19003156</v>
      </c>
      <c r="E190" s="157">
        <v>7323967</v>
      </c>
      <c r="F190" s="157">
        <v>7323966.79</v>
      </c>
    </row>
    <row r="191" spans="3:6">
      <c r="C191" s="255" t="s">
        <v>498</v>
      </c>
      <c r="D191" s="157">
        <v>9730988</v>
      </c>
      <c r="E191" s="157">
        <v>9084984</v>
      </c>
      <c r="F191" s="157">
        <v>8792713.8399999999</v>
      </c>
    </row>
    <row r="192" spans="3:6">
      <c r="C192" s="255" t="s">
        <v>499</v>
      </c>
      <c r="D192" s="157">
        <v>36143668</v>
      </c>
      <c r="E192" s="157">
        <v>136814332.21000001</v>
      </c>
      <c r="F192" s="157">
        <v>136811330.50999999</v>
      </c>
    </row>
    <row r="193" spans="3:6">
      <c r="C193" s="255" t="s">
        <v>500</v>
      </c>
      <c r="D193" s="157">
        <v>5922790</v>
      </c>
      <c r="E193" s="157">
        <v>4557333</v>
      </c>
      <c r="F193" s="157">
        <v>4546480.1900000004</v>
      </c>
    </row>
    <row r="194" spans="3:6">
      <c r="C194" s="255" t="s">
        <v>1891</v>
      </c>
      <c r="D194" s="157">
        <v>0</v>
      </c>
      <c r="E194" s="157">
        <v>3723632</v>
      </c>
      <c r="F194" s="157">
        <v>0</v>
      </c>
    </row>
    <row r="195" spans="3:6">
      <c r="C195" s="255" t="s">
        <v>501</v>
      </c>
      <c r="D195" s="157">
        <v>2433363</v>
      </c>
      <c r="E195" s="157">
        <v>4372024</v>
      </c>
      <c r="F195" s="157">
        <v>4320175.92</v>
      </c>
    </row>
    <row r="196" spans="3:6">
      <c r="C196" s="255" t="s">
        <v>502</v>
      </c>
      <c r="D196" s="157">
        <v>20000000</v>
      </c>
      <c r="E196" s="157">
        <v>1000000</v>
      </c>
      <c r="F196" s="157">
        <v>0</v>
      </c>
    </row>
    <row r="197" spans="3:6">
      <c r="C197" s="255" t="s">
        <v>503</v>
      </c>
      <c r="D197" s="157">
        <v>20685034</v>
      </c>
      <c r="E197" s="157">
        <v>566924</v>
      </c>
      <c r="F197" s="157">
        <v>0</v>
      </c>
    </row>
    <row r="198" spans="3:6">
      <c r="C198" s="255" t="s">
        <v>504</v>
      </c>
      <c r="D198" s="157">
        <v>2433461</v>
      </c>
      <c r="E198" s="157">
        <v>110049</v>
      </c>
      <c r="F198" s="157">
        <v>0</v>
      </c>
    </row>
    <row r="199" spans="3:6">
      <c r="C199" s="255" t="s">
        <v>505</v>
      </c>
      <c r="D199" s="157">
        <v>21589475</v>
      </c>
      <c r="E199" s="157">
        <v>1000000</v>
      </c>
      <c r="F199" s="157">
        <v>0</v>
      </c>
    </row>
    <row r="200" spans="3:6">
      <c r="C200" s="255" t="s">
        <v>1929</v>
      </c>
      <c r="D200" s="157">
        <v>0</v>
      </c>
      <c r="E200" s="157">
        <v>18722934</v>
      </c>
      <c r="F200" s="157">
        <v>18719689.289999999</v>
      </c>
    </row>
    <row r="201" spans="3:6">
      <c r="C201" s="255" t="s">
        <v>1860</v>
      </c>
      <c r="D201" s="157">
        <v>0</v>
      </c>
      <c r="E201" s="157">
        <v>3172169</v>
      </c>
      <c r="F201" s="157">
        <v>0</v>
      </c>
    </row>
    <row r="202" spans="3:6">
      <c r="C202" s="255" t="s">
        <v>506</v>
      </c>
      <c r="D202" s="157">
        <v>76325759</v>
      </c>
      <c r="E202" s="157">
        <v>146280464</v>
      </c>
      <c r="F202" s="157">
        <v>145500764.22</v>
      </c>
    </row>
    <row r="203" spans="3:6">
      <c r="C203" s="255" t="s">
        <v>507</v>
      </c>
      <c r="D203" s="157">
        <v>32164869</v>
      </c>
      <c r="E203" s="157">
        <v>28016616</v>
      </c>
      <c r="F203" s="157">
        <v>27976161.32</v>
      </c>
    </row>
    <row r="204" spans="3:6">
      <c r="C204" s="255" t="s">
        <v>508</v>
      </c>
      <c r="D204" s="157">
        <v>0</v>
      </c>
      <c r="E204" s="157">
        <v>2597192.66</v>
      </c>
      <c r="F204" s="157">
        <v>2587259.5499999998</v>
      </c>
    </row>
    <row r="205" spans="3:6">
      <c r="C205" s="255" t="s">
        <v>509</v>
      </c>
      <c r="D205" s="157">
        <v>55847966</v>
      </c>
      <c r="E205" s="157">
        <v>189336415</v>
      </c>
      <c r="F205" s="157">
        <v>189293841.99000001</v>
      </c>
    </row>
    <row r="206" spans="3:6">
      <c r="C206" s="255" t="s">
        <v>510</v>
      </c>
      <c r="D206" s="157">
        <v>2291849</v>
      </c>
      <c r="E206" s="157">
        <v>2291849.91</v>
      </c>
      <c r="F206" s="157">
        <v>0</v>
      </c>
    </row>
    <row r="207" spans="3:6">
      <c r="C207" s="254" t="s">
        <v>2021</v>
      </c>
      <c r="D207" s="157">
        <v>65353263</v>
      </c>
      <c r="E207" s="157">
        <v>45000000</v>
      </c>
      <c r="F207" s="157">
        <v>44999999.359999999</v>
      </c>
    </row>
    <row r="208" spans="3:6">
      <c r="C208" s="255" t="s">
        <v>511</v>
      </c>
      <c r="D208" s="157">
        <v>65353263</v>
      </c>
      <c r="E208" s="157">
        <v>45000000</v>
      </c>
      <c r="F208" s="157">
        <v>44999999.359999999</v>
      </c>
    </row>
    <row r="209" spans="3:6">
      <c r="C209" s="254" t="s">
        <v>2022</v>
      </c>
      <c r="D209" s="157">
        <v>0</v>
      </c>
      <c r="E209" s="157">
        <v>104295991</v>
      </c>
      <c r="F209" s="157">
        <v>104295990.84</v>
      </c>
    </row>
    <row r="210" spans="3:6">
      <c r="C210" s="255" t="s">
        <v>499</v>
      </c>
      <c r="D210" s="157">
        <v>0</v>
      </c>
      <c r="E210" s="157">
        <v>104295991</v>
      </c>
      <c r="F210" s="157">
        <v>104295990.84</v>
      </c>
    </row>
    <row r="211" spans="3:6">
      <c r="C211" s="252" t="s">
        <v>322</v>
      </c>
      <c r="D211" s="253">
        <v>1994538093</v>
      </c>
      <c r="E211" s="253">
        <v>1004191103.96</v>
      </c>
      <c r="F211" s="253">
        <v>840431369.99000013</v>
      </c>
    </row>
    <row r="212" spans="3:6">
      <c r="C212" s="254" t="s">
        <v>2020</v>
      </c>
      <c r="D212" s="157">
        <v>1543538092</v>
      </c>
      <c r="E212" s="157">
        <v>850154379.39999998</v>
      </c>
      <c r="F212" s="157">
        <v>750947951.41000009</v>
      </c>
    </row>
    <row r="213" spans="3:6">
      <c r="C213" s="255" t="s">
        <v>512</v>
      </c>
      <c r="D213" s="157">
        <v>18972995</v>
      </c>
      <c r="E213" s="157">
        <v>32824665</v>
      </c>
      <c r="F213" s="157">
        <v>32824664.140000001</v>
      </c>
    </row>
    <row r="214" spans="3:6">
      <c r="C214" s="255" t="s">
        <v>1976</v>
      </c>
      <c r="D214" s="157">
        <v>0</v>
      </c>
      <c r="E214" s="157">
        <v>17682490.199999999</v>
      </c>
      <c r="F214" s="157">
        <v>0</v>
      </c>
    </row>
    <row r="215" spans="3:6">
      <c r="C215" s="255" t="s">
        <v>513</v>
      </c>
      <c r="D215" s="157">
        <v>20000000</v>
      </c>
      <c r="E215" s="157">
        <v>25000958</v>
      </c>
      <c r="F215" s="157">
        <v>1879957.79</v>
      </c>
    </row>
    <row r="216" spans="3:6">
      <c r="C216" s="255" t="s">
        <v>514</v>
      </c>
      <c r="D216" s="157">
        <v>77083282</v>
      </c>
      <c r="E216" s="157">
        <v>57445048</v>
      </c>
      <c r="F216" s="157">
        <v>57360867.990000002</v>
      </c>
    </row>
    <row r="217" spans="3:6">
      <c r="C217" s="255" t="s">
        <v>515</v>
      </c>
      <c r="D217" s="157">
        <v>0</v>
      </c>
      <c r="E217" s="157">
        <v>4773500</v>
      </c>
      <c r="F217" s="157">
        <v>4773499.3099999996</v>
      </c>
    </row>
    <row r="218" spans="3:6">
      <c r="C218" s="255" t="s">
        <v>516</v>
      </c>
      <c r="D218" s="157">
        <v>8195408</v>
      </c>
      <c r="E218" s="157">
        <v>1195676</v>
      </c>
      <c r="F218" s="157">
        <v>0</v>
      </c>
    </row>
    <row r="219" spans="3:6">
      <c r="C219" s="255" t="s">
        <v>517</v>
      </c>
      <c r="D219" s="157">
        <v>57646988</v>
      </c>
      <c r="E219" s="157">
        <v>39748913</v>
      </c>
      <c r="F219" s="157">
        <v>39566122</v>
      </c>
    </row>
    <row r="220" spans="3:6">
      <c r="C220" s="255" t="s">
        <v>518</v>
      </c>
      <c r="D220" s="157">
        <v>82480910</v>
      </c>
      <c r="E220" s="157">
        <v>0</v>
      </c>
      <c r="F220" s="157">
        <v>0</v>
      </c>
    </row>
    <row r="221" spans="3:6">
      <c r="C221" s="255" t="s">
        <v>519</v>
      </c>
      <c r="D221" s="157">
        <v>1000000</v>
      </c>
      <c r="E221" s="157">
        <v>0</v>
      </c>
      <c r="F221" s="157">
        <v>0</v>
      </c>
    </row>
    <row r="222" spans="3:6">
      <c r="C222" s="255" t="s">
        <v>520</v>
      </c>
      <c r="D222" s="157">
        <v>5789992</v>
      </c>
      <c r="E222" s="157">
        <v>4815865</v>
      </c>
      <c r="F222" s="157">
        <v>2476284.38</v>
      </c>
    </row>
    <row r="223" spans="3:6">
      <c r="C223" s="255" t="s">
        <v>521</v>
      </c>
      <c r="D223" s="157">
        <v>35822391</v>
      </c>
      <c r="E223" s="157">
        <v>770217.47</v>
      </c>
      <c r="F223" s="157">
        <v>0</v>
      </c>
    </row>
    <row r="224" spans="3:6">
      <c r="C224" s="255" t="s">
        <v>522</v>
      </c>
      <c r="D224" s="157">
        <v>100000000</v>
      </c>
      <c r="E224" s="157">
        <v>1634471.66</v>
      </c>
      <c r="F224" s="157">
        <v>1634471.33</v>
      </c>
    </row>
    <row r="225" spans="3:6">
      <c r="C225" s="255" t="s">
        <v>523</v>
      </c>
      <c r="D225" s="157">
        <v>780209</v>
      </c>
      <c r="E225" s="157">
        <v>0</v>
      </c>
      <c r="F225" s="157">
        <v>0</v>
      </c>
    </row>
    <row r="226" spans="3:6">
      <c r="C226" s="255" t="s">
        <v>524</v>
      </c>
      <c r="D226" s="157">
        <v>1256445</v>
      </c>
      <c r="E226" s="157">
        <v>107351</v>
      </c>
      <c r="F226" s="157">
        <v>0</v>
      </c>
    </row>
    <row r="227" spans="3:6">
      <c r="C227" s="255" t="s">
        <v>525</v>
      </c>
      <c r="D227" s="157">
        <v>10611201</v>
      </c>
      <c r="E227" s="157">
        <v>119581.54</v>
      </c>
      <c r="F227" s="157">
        <v>0</v>
      </c>
    </row>
    <row r="228" spans="3:6">
      <c r="C228" s="255" t="s">
        <v>526</v>
      </c>
      <c r="D228" s="157">
        <v>10611201</v>
      </c>
      <c r="E228" s="157">
        <v>119581.54</v>
      </c>
      <c r="F228" s="157">
        <v>0</v>
      </c>
    </row>
    <row r="229" spans="3:6">
      <c r="C229" s="255" t="s">
        <v>527</v>
      </c>
      <c r="D229" s="157">
        <v>11762182</v>
      </c>
      <c r="E229" s="157">
        <v>111161.9</v>
      </c>
      <c r="F229" s="157">
        <v>0</v>
      </c>
    </row>
    <row r="230" spans="3:6">
      <c r="C230" s="255" t="s">
        <v>528</v>
      </c>
      <c r="D230" s="157">
        <v>2411805</v>
      </c>
      <c r="E230" s="157">
        <v>4325223</v>
      </c>
      <c r="F230" s="157">
        <v>2621916.5</v>
      </c>
    </row>
    <row r="231" spans="3:6">
      <c r="C231" s="255" t="s">
        <v>529</v>
      </c>
      <c r="D231" s="157">
        <v>4364944</v>
      </c>
      <c r="E231" s="157">
        <v>500000</v>
      </c>
      <c r="F231" s="157">
        <v>0</v>
      </c>
    </row>
    <row r="232" spans="3:6">
      <c r="C232" s="255" t="s">
        <v>530</v>
      </c>
      <c r="D232" s="157">
        <v>4364944</v>
      </c>
      <c r="E232" s="157">
        <v>5127561</v>
      </c>
      <c r="F232" s="157">
        <v>2278786.87</v>
      </c>
    </row>
    <row r="233" spans="3:6">
      <c r="C233" s="255" t="s">
        <v>531</v>
      </c>
      <c r="D233" s="157">
        <v>2035527</v>
      </c>
      <c r="E233" s="157">
        <v>9442145</v>
      </c>
      <c r="F233" s="157">
        <v>9274302.0600000005</v>
      </c>
    </row>
    <row r="234" spans="3:6">
      <c r="C234" s="255" t="s">
        <v>532</v>
      </c>
      <c r="D234" s="157">
        <v>4303741</v>
      </c>
      <c r="E234" s="157">
        <v>15600000</v>
      </c>
      <c r="F234" s="157">
        <v>8011297.5800000001</v>
      </c>
    </row>
    <row r="235" spans="3:6">
      <c r="C235" s="255" t="s">
        <v>533</v>
      </c>
      <c r="D235" s="157">
        <v>9546252</v>
      </c>
      <c r="E235" s="157">
        <v>8900248</v>
      </c>
      <c r="F235" s="157">
        <v>8886110.0800000001</v>
      </c>
    </row>
    <row r="236" spans="3:6">
      <c r="C236" s="255" t="s">
        <v>534</v>
      </c>
      <c r="D236" s="157">
        <v>5468175</v>
      </c>
      <c r="E236" s="157">
        <v>1058237</v>
      </c>
      <c r="F236" s="157">
        <v>997000</v>
      </c>
    </row>
    <row r="237" spans="3:6">
      <c r="C237" s="255" t="s">
        <v>535</v>
      </c>
      <c r="D237" s="157">
        <v>9754400</v>
      </c>
      <c r="E237" s="157">
        <v>109300.33</v>
      </c>
      <c r="F237" s="157">
        <v>0</v>
      </c>
    </row>
    <row r="238" spans="3:6">
      <c r="C238" s="255" t="s">
        <v>536</v>
      </c>
      <c r="D238" s="157">
        <v>68386280</v>
      </c>
      <c r="E238" s="157">
        <v>0</v>
      </c>
      <c r="F238" s="157">
        <v>0</v>
      </c>
    </row>
    <row r="239" spans="3:6">
      <c r="C239" s="255" t="s">
        <v>537</v>
      </c>
      <c r="D239" s="157">
        <v>12217662</v>
      </c>
      <c r="E239" s="157">
        <v>115717</v>
      </c>
      <c r="F239" s="157">
        <v>0</v>
      </c>
    </row>
    <row r="240" spans="3:6">
      <c r="C240" s="255" t="s">
        <v>538</v>
      </c>
      <c r="D240" s="157">
        <v>49999368</v>
      </c>
      <c r="E240" s="157">
        <v>46236148</v>
      </c>
      <c r="F240" s="157">
        <v>45504908.659999996</v>
      </c>
    </row>
    <row r="241" spans="3:6">
      <c r="C241" s="255" t="s">
        <v>539</v>
      </c>
      <c r="D241" s="157">
        <v>9754400</v>
      </c>
      <c r="E241" s="157">
        <v>109300.33</v>
      </c>
      <c r="F241" s="157">
        <v>0</v>
      </c>
    </row>
    <row r="242" spans="3:6">
      <c r="C242" s="255" t="s">
        <v>540</v>
      </c>
      <c r="D242" s="157">
        <v>9754400</v>
      </c>
      <c r="E242" s="157">
        <v>109300.33</v>
      </c>
      <c r="F242" s="157">
        <v>0</v>
      </c>
    </row>
    <row r="243" spans="3:6">
      <c r="C243" s="255" t="s">
        <v>541</v>
      </c>
      <c r="D243" s="157">
        <v>4114177</v>
      </c>
      <c r="E243" s="157">
        <v>98842</v>
      </c>
      <c r="F243" s="157">
        <v>0</v>
      </c>
    </row>
    <row r="244" spans="3:6">
      <c r="C244" s="255" t="s">
        <v>542</v>
      </c>
      <c r="D244" s="157">
        <v>25000000</v>
      </c>
      <c r="E244" s="157">
        <v>51057264.560000002</v>
      </c>
      <c r="F244" s="157">
        <v>50799755.299999997</v>
      </c>
    </row>
    <row r="245" spans="3:6">
      <c r="C245" s="255" t="s">
        <v>543</v>
      </c>
      <c r="D245" s="157">
        <v>9618926</v>
      </c>
      <c r="E245" s="157">
        <v>1</v>
      </c>
      <c r="F245" s="157">
        <v>0</v>
      </c>
    </row>
    <row r="246" spans="3:6">
      <c r="C246" s="255" t="s">
        <v>544</v>
      </c>
      <c r="D246" s="157">
        <v>4114177</v>
      </c>
      <c r="E246" s="157">
        <v>500000</v>
      </c>
      <c r="F246" s="157">
        <v>0</v>
      </c>
    </row>
    <row r="247" spans="3:6">
      <c r="C247" s="255" t="s">
        <v>545</v>
      </c>
      <c r="D247" s="157">
        <v>299768860</v>
      </c>
      <c r="E247" s="157">
        <v>12205979</v>
      </c>
      <c r="F247" s="157">
        <v>2826315.98</v>
      </c>
    </row>
    <row r="248" spans="3:6">
      <c r="C248" s="255" t="s">
        <v>546</v>
      </c>
      <c r="D248" s="157">
        <v>5969519</v>
      </c>
      <c r="E248" s="157">
        <v>1500000</v>
      </c>
      <c r="F248" s="157">
        <v>0</v>
      </c>
    </row>
    <row r="249" spans="3:6">
      <c r="C249" s="255" t="s">
        <v>547</v>
      </c>
      <c r="D249" s="157">
        <v>31500000</v>
      </c>
      <c r="E249" s="157">
        <v>9505179.5399999991</v>
      </c>
      <c r="F249" s="157">
        <v>9505179.5399999991</v>
      </c>
    </row>
    <row r="250" spans="3:6">
      <c r="C250" s="255" t="s">
        <v>548</v>
      </c>
      <c r="D250" s="157">
        <v>3730008</v>
      </c>
      <c r="E250" s="157">
        <v>2868669</v>
      </c>
      <c r="F250" s="157">
        <v>0</v>
      </c>
    </row>
    <row r="251" spans="3:6">
      <c r="C251" s="255" t="s">
        <v>549</v>
      </c>
      <c r="D251" s="157">
        <v>97182538</v>
      </c>
      <c r="E251" s="157">
        <v>98483218</v>
      </c>
      <c r="F251" s="157">
        <v>96835129.409999996</v>
      </c>
    </row>
    <row r="252" spans="3:6">
      <c r="C252" s="255" t="s">
        <v>550</v>
      </c>
      <c r="D252" s="157">
        <v>10000000</v>
      </c>
      <c r="E252" s="157">
        <v>5000</v>
      </c>
      <c r="F252" s="157">
        <v>0</v>
      </c>
    </row>
    <row r="253" spans="3:6">
      <c r="C253" s="255" t="s">
        <v>551</v>
      </c>
      <c r="D253" s="157">
        <v>5000000</v>
      </c>
      <c r="E253" s="157">
        <v>5000000</v>
      </c>
      <c r="F253" s="157">
        <v>5000000</v>
      </c>
    </row>
    <row r="254" spans="3:6">
      <c r="C254" s="255" t="s">
        <v>568</v>
      </c>
      <c r="D254" s="157">
        <v>37905582</v>
      </c>
      <c r="E254" s="157">
        <v>76575266</v>
      </c>
      <c r="F254" s="157">
        <v>76575265.650000006</v>
      </c>
    </row>
    <row r="255" spans="3:6">
      <c r="C255" s="255" t="s">
        <v>552</v>
      </c>
      <c r="D255" s="157">
        <v>2859460</v>
      </c>
      <c r="E255" s="157">
        <v>0</v>
      </c>
      <c r="F255" s="157">
        <v>0</v>
      </c>
    </row>
    <row r="256" spans="3:6">
      <c r="C256" s="255" t="s">
        <v>553</v>
      </c>
      <c r="D256" s="157">
        <v>14527129</v>
      </c>
      <c r="E256" s="157">
        <v>4051960</v>
      </c>
      <c r="F256" s="157">
        <v>0</v>
      </c>
    </row>
    <row r="257" spans="3:6">
      <c r="C257" s="255" t="s">
        <v>554</v>
      </c>
      <c r="D257" s="157">
        <v>5000000</v>
      </c>
      <c r="E257" s="157">
        <v>5000000</v>
      </c>
      <c r="F257" s="157">
        <v>5000000</v>
      </c>
    </row>
    <row r="258" spans="3:6">
      <c r="C258" s="255" t="s">
        <v>555</v>
      </c>
      <c r="D258" s="157">
        <v>5507427</v>
      </c>
      <c r="E258" s="157">
        <v>507427</v>
      </c>
      <c r="F258" s="157">
        <v>0</v>
      </c>
    </row>
    <row r="259" spans="3:6">
      <c r="C259" s="255" t="s">
        <v>556</v>
      </c>
      <c r="D259" s="157">
        <v>54873628</v>
      </c>
      <c r="E259" s="157">
        <v>49689340</v>
      </c>
      <c r="F259" s="157">
        <v>48838397.649999999</v>
      </c>
    </row>
    <row r="260" spans="3:6">
      <c r="C260" s="255" t="s">
        <v>557</v>
      </c>
      <c r="D260" s="157">
        <v>5000000</v>
      </c>
      <c r="E260" s="157">
        <v>5511000</v>
      </c>
      <c r="F260" s="157">
        <v>5500000</v>
      </c>
    </row>
    <row r="261" spans="3:6">
      <c r="C261" s="255" t="s">
        <v>558</v>
      </c>
      <c r="D261" s="157">
        <v>5000000</v>
      </c>
      <c r="E261" s="157">
        <v>0</v>
      </c>
      <c r="F261" s="157">
        <v>0</v>
      </c>
    </row>
    <row r="262" spans="3:6">
      <c r="C262" s="255" t="s">
        <v>559</v>
      </c>
      <c r="D262" s="157">
        <v>5000000</v>
      </c>
      <c r="E262" s="157">
        <v>5000</v>
      </c>
      <c r="F262" s="157">
        <v>0</v>
      </c>
    </row>
    <row r="263" spans="3:6">
      <c r="C263" s="255" t="s">
        <v>560</v>
      </c>
      <c r="D263" s="157">
        <v>89300116</v>
      </c>
      <c r="E263" s="157">
        <v>81550780</v>
      </c>
      <c r="F263" s="157">
        <v>81136771.219999999</v>
      </c>
    </row>
    <row r="264" spans="3:6">
      <c r="C264" s="255" t="s">
        <v>561</v>
      </c>
      <c r="D264" s="157">
        <v>48148600</v>
      </c>
      <c r="E264" s="157">
        <v>44098250</v>
      </c>
      <c r="F264" s="157">
        <v>43405292.380000003</v>
      </c>
    </row>
    <row r="265" spans="3:6">
      <c r="C265" s="255" t="s">
        <v>562</v>
      </c>
      <c r="D265" s="157">
        <v>30749922</v>
      </c>
      <c r="E265" s="157">
        <v>21742518</v>
      </c>
      <c r="F265" s="157">
        <v>21729316.16</v>
      </c>
    </row>
    <row r="266" spans="3:6">
      <c r="C266" s="255" t="s">
        <v>563</v>
      </c>
      <c r="D266" s="157">
        <v>79059020</v>
      </c>
      <c r="E266" s="157">
        <v>72299898</v>
      </c>
      <c r="F266" s="157">
        <v>72204393.829999998</v>
      </c>
    </row>
    <row r="267" spans="3:6">
      <c r="C267" s="255" t="s">
        <v>1861</v>
      </c>
      <c r="D267" s="157">
        <v>0</v>
      </c>
      <c r="E267" s="157">
        <v>9415635</v>
      </c>
      <c r="F267" s="157">
        <v>7465623.8499999996</v>
      </c>
    </row>
    <row r="268" spans="3:6">
      <c r="C268" s="255" t="s">
        <v>564</v>
      </c>
      <c r="D268" s="157">
        <v>27039993</v>
      </c>
      <c r="E268" s="157">
        <v>20000000</v>
      </c>
      <c r="F268" s="157">
        <v>6036321.75</v>
      </c>
    </row>
    <row r="269" spans="3:6">
      <c r="C269" s="255" t="s">
        <v>565</v>
      </c>
      <c r="D269" s="157">
        <v>1941168</v>
      </c>
      <c r="E269" s="157">
        <v>0</v>
      </c>
      <c r="F269" s="157">
        <v>0</v>
      </c>
    </row>
    <row r="270" spans="3:6">
      <c r="C270" s="255" t="s">
        <v>566</v>
      </c>
      <c r="D270" s="157">
        <v>498000</v>
      </c>
      <c r="E270" s="157">
        <v>250247</v>
      </c>
      <c r="F270" s="157">
        <v>0</v>
      </c>
    </row>
    <row r="271" spans="3:6">
      <c r="C271" s="255" t="s">
        <v>567</v>
      </c>
      <c r="D271" s="157">
        <v>754740</v>
      </c>
      <c r="E271" s="157">
        <v>250245</v>
      </c>
      <c r="F271" s="157">
        <v>0</v>
      </c>
    </row>
    <row r="272" spans="3:6">
      <c r="C272" s="254" t="s">
        <v>2021</v>
      </c>
      <c r="D272" s="157">
        <v>451000001</v>
      </c>
      <c r="E272" s="157">
        <v>154036724.56</v>
      </c>
      <c r="F272" s="157">
        <v>89483418.579999998</v>
      </c>
    </row>
    <row r="273" spans="3:6">
      <c r="C273" s="255" t="s">
        <v>568</v>
      </c>
      <c r="D273" s="157">
        <v>1000000</v>
      </c>
      <c r="E273" s="157">
        <v>966600</v>
      </c>
      <c r="F273" s="157">
        <v>966580</v>
      </c>
    </row>
    <row r="274" spans="3:6">
      <c r="C274" s="255" t="s">
        <v>569</v>
      </c>
      <c r="D274" s="157">
        <v>450000001</v>
      </c>
      <c r="E274" s="157">
        <v>153070124.56</v>
      </c>
      <c r="F274" s="157">
        <v>88516838.579999998</v>
      </c>
    </row>
    <row r="275" spans="3:6">
      <c r="C275" s="252" t="s">
        <v>323</v>
      </c>
      <c r="D275" s="253">
        <v>1570957495</v>
      </c>
      <c r="E275" s="253">
        <v>1905486357.02</v>
      </c>
      <c r="F275" s="253">
        <v>1565114375.7400002</v>
      </c>
    </row>
    <row r="276" spans="3:6">
      <c r="C276" s="254" t="s">
        <v>2020</v>
      </c>
      <c r="D276" s="157">
        <v>1570957495</v>
      </c>
      <c r="E276" s="157">
        <v>1905486357.02</v>
      </c>
      <c r="F276" s="157">
        <v>1565114375.7400002</v>
      </c>
    </row>
    <row r="277" spans="3:6">
      <c r="C277" s="255" t="s">
        <v>570</v>
      </c>
      <c r="D277" s="157">
        <v>5000000</v>
      </c>
      <c r="E277" s="157">
        <v>2569051</v>
      </c>
      <c r="F277" s="157">
        <v>0</v>
      </c>
    </row>
    <row r="278" spans="3:6">
      <c r="C278" s="255" t="s">
        <v>571</v>
      </c>
      <c r="D278" s="157">
        <v>1000000000</v>
      </c>
      <c r="E278" s="157">
        <v>1000000000</v>
      </c>
      <c r="F278" s="157">
        <v>706888934.79000008</v>
      </c>
    </row>
    <row r="279" spans="3:6">
      <c r="C279" s="255" t="s">
        <v>1862</v>
      </c>
      <c r="D279" s="157">
        <v>0</v>
      </c>
      <c r="E279" s="157">
        <v>16974261.609999999</v>
      </c>
      <c r="F279" s="157">
        <v>7476374.7000000002</v>
      </c>
    </row>
    <row r="280" spans="3:6">
      <c r="C280" s="255" t="s">
        <v>572</v>
      </c>
      <c r="D280" s="157">
        <v>25000000</v>
      </c>
      <c r="E280" s="157">
        <v>226080593.69</v>
      </c>
      <c r="F280" s="157">
        <v>226080593.69</v>
      </c>
    </row>
    <row r="281" spans="3:6">
      <c r="C281" s="255" t="s">
        <v>573</v>
      </c>
      <c r="D281" s="157">
        <v>35000000</v>
      </c>
      <c r="E281" s="157">
        <v>55555954</v>
      </c>
      <c r="F281" s="157">
        <v>55554853.079999998</v>
      </c>
    </row>
    <row r="282" spans="3:6">
      <c r="C282" s="255" t="s">
        <v>1863</v>
      </c>
      <c r="D282" s="157">
        <v>0</v>
      </c>
      <c r="E282" s="157">
        <v>7758455</v>
      </c>
      <c r="F282" s="157">
        <v>6456796.4400000004</v>
      </c>
    </row>
    <row r="283" spans="3:6">
      <c r="C283" s="255" t="s">
        <v>574</v>
      </c>
      <c r="D283" s="157">
        <v>42776437</v>
      </c>
      <c r="E283" s="157">
        <v>35781503</v>
      </c>
      <c r="F283" s="157">
        <v>35781503</v>
      </c>
    </row>
    <row r="284" spans="3:6">
      <c r="C284" s="255" t="s">
        <v>575</v>
      </c>
      <c r="D284" s="157">
        <v>1256445</v>
      </c>
      <c r="E284" s="157">
        <v>4119600</v>
      </c>
      <c r="F284" s="157">
        <v>1500000</v>
      </c>
    </row>
    <row r="285" spans="3:6">
      <c r="C285" s="255" t="s">
        <v>576</v>
      </c>
      <c r="D285" s="157">
        <v>2035527</v>
      </c>
      <c r="E285" s="157">
        <v>3500000</v>
      </c>
      <c r="F285" s="157">
        <v>1863448.47</v>
      </c>
    </row>
    <row r="286" spans="3:6">
      <c r="C286" s="255" t="s">
        <v>577</v>
      </c>
      <c r="D286" s="157">
        <v>43642562</v>
      </c>
      <c r="E286" s="157">
        <v>29213242</v>
      </c>
      <c r="F286" s="157">
        <v>29212662.809999999</v>
      </c>
    </row>
    <row r="287" spans="3:6">
      <c r="C287" s="255" t="s">
        <v>578</v>
      </c>
      <c r="D287" s="157">
        <v>1615107</v>
      </c>
      <c r="E287" s="157">
        <v>1184438</v>
      </c>
      <c r="F287" s="157">
        <v>0</v>
      </c>
    </row>
    <row r="288" spans="3:6">
      <c r="C288" s="255" t="s">
        <v>579</v>
      </c>
      <c r="D288" s="157">
        <v>65000000</v>
      </c>
      <c r="E288" s="157">
        <v>44200603</v>
      </c>
      <c r="F288" s="157">
        <v>40972322.880000003</v>
      </c>
    </row>
    <row r="289" spans="3:6">
      <c r="C289" s="255" t="s">
        <v>580</v>
      </c>
      <c r="D289" s="157">
        <v>31702983</v>
      </c>
      <c r="E289" s="157">
        <v>25346389</v>
      </c>
      <c r="F289" s="157">
        <v>25286365</v>
      </c>
    </row>
    <row r="290" spans="3:6">
      <c r="C290" s="255" t="s">
        <v>581</v>
      </c>
      <c r="D290" s="157">
        <v>40450972</v>
      </c>
      <c r="E290" s="157">
        <v>32430202</v>
      </c>
      <c r="F290" s="157">
        <v>32324844.920000002</v>
      </c>
    </row>
    <row r="291" spans="3:6">
      <c r="C291" s="255" t="s">
        <v>582</v>
      </c>
      <c r="D291" s="157">
        <v>10928434</v>
      </c>
      <c r="E291" s="157">
        <v>0</v>
      </c>
      <c r="F291" s="157">
        <v>0</v>
      </c>
    </row>
    <row r="292" spans="3:6">
      <c r="C292" s="255" t="s">
        <v>1930</v>
      </c>
      <c r="D292" s="157">
        <v>0</v>
      </c>
      <c r="E292" s="157">
        <v>14000000</v>
      </c>
      <c r="F292" s="157">
        <v>11387479.529999999</v>
      </c>
    </row>
    <row r="293" spans="3:6">
      <c r="C293" s="255" t="s">
        <v>583</v>
      </c>
      <c r="D293" s="157">
        <v>10000000</v>
      </c>
      <c r="E293" s="157">
        <v>13161810</v>
      </c>
      <c r="F293" s="157">
        <v>13161709.689999999</v>
      </c>
    </row>
    <row r="294" spans="3:6">
      <c r="C294" s="255" t="s">
        <v>584</v>
      </c>
      <c r="D294" s="157">
        <v>5000000</v>
      </c>
      <c r="E294" s="157">
        <v>8472442</v>
      </c>
      <c r="F294" s="157">
        <v>7049722.9800000004</v>
      </c>
    </row>
    <row r="295" spans="3:6">
      <c r="C295" s="255" t="s">
        <v>585</v>
      </c>
      <c r="D295" s="157">
        <v>1083448</v>
      </c>
      <c r="E295" s="157">
        <v>668849</v>
      </c>
      <c r="F295" s="157">
        <v>652000</v>
      </c>
    </row>
    <row r="296" spans="3:6">
      <c r="C296" s="255" t="s">
        <v>586</v>
      </c>
      <c r="D296" s="157">
        <v>763869</v>
      </c>
      <c r="E296" s="157">
        <v>576234</v>
      </c>
      <c r="F296" s="157">
        <v>548000</v>
      </c>
    </row>
    <row r="297" spans="3:6">
      <c r="C297" s="255" t="s">
        <v>587</v>
      </c>
      <c r="D297" s="157">
        <v>1552536</v>
      </c>
      <c r="E297" s="157">
        <v>1121867</v>
      </c>
      <c r="F297" s="157">
        <v>0</v>
      </c>
    </row>
    <row r="298" spans="3:6">
      <c r="C298" s="255" t="s">
        <v>588</v>
      </c>
      <c r="D298" s="157">
        <v>42609614</v>
      </c>
      <c r="E298" s="157">
        <v>116117</v>
      </c>
      <c r="F298" s="157">
        <v>0</v>
      </c>
    </row>
    <row r="299" spans="3:6">
      <c r="C299" s="255" t="s">
        <v>589</v>
      </c>
      <c r="D299" s="157">
        <v>7040167</v>
      </c>
      <c r="E299" s="157">
        <v>4016066.8</v>
      </c>
      <c r="F299" s="157">
        <v>0</v>
      </c>
    </row>
    <row r="300" spans="3:6">
      <c r="C300" s="255" t="s">
        <v>590</v>
      </c>
      <c r="D300" s="157">
        <v>30011676</v>
      </c>
      <c r="E300" s="157">
        <v>85099763.510000005</v>
      </c>
      <c r="F300" s="157">
        <v>85091965.510000005</v>
      </c>
    </row>
    <row r="301" spans="3:6">
      <c r="C301" s="255" t="s">
        <v>1977</v>
      </c>
      <c r="D301" s="157">
        <v>0</v>
      </c>
      <c r="E301" s="157">
        <v>4221894.4000000004</v>
      </c>
      <c r="F301" s="157">
        <v>0</v>
      </c>
    </row>
    <row r="302" spans="3:6">
      <c r="C302" s="255" t="s">
        <v>591</v>
      </c>
      <c r="D302" s="157">
        <v>168487718</v>
      </c>
      <c r="E302" s="157">
        <v>289317021.00999999</v>
      </c>
      <c r="F302" s="157">
        <v>277824798.25</v>
      </c>
    </row>
    <row r="303" spans="3:6">
      <c r="C303" s="252" t="s">
        <v>324</v>
      </c>
      <c r="D303" s="253">
        <v>2226093904</v>
      </c>
      <c r="E303" s="253">
        <v>3601343810.4100003</v>
      </c>
      <c r="F303" s="253">
        <v>3303122078.6799998</v>
      </c>
    </row>
    <row r="304" spans="3:6">
      <c r="C304" s="254" t="s">
        <v>2020</v>
      </c>
      <c r="D304" s="157">
        <v>1744361889</v>
      </c>
      <c r="E304" s="157">
        <v>3383057098.4100003</v>
      </c>
      <c r="F304" s="157">
        <v>3164675037.5799999</v>
      </c>
    </row>
    <row r="305" spans="3:6">
      <c r="C305" s="255" t="s">
        <v>592</v>
      </c>
      <c r="D305" s="157">
        <v>5000000</v>
      </c>
      <c r="E305" s="157">
        <v>5000</v>
      </c>
      <c r="F305" s="157">
        <v>0</v>
      </c>
    </row>
    <row r="306" spans="3:6">
      <c r="C306" s="255" t="s">
        <v>593</v>
      </c>
      <c r="D306" s="157">
        <v>43219709</v>
      </c>
      <c r="E306" s="157">
        <v>26223039</v>
      </c>
      <c r="F306" s="157">
        <v>14848871.32</v>
      </c>
    </row>
    <row r="307" spans="3:6">
      <c r="C307" s="255" t="s">
        <v>594</v>
      </c>
      <c r="D307" s="157">
        <v>2025413</v>
      </c>
      <c r="E307" s="157">
        <v>238685</v>
      </c>
      <c r="F307" s="157">
        <v>238584.72</v>
      </c>
    </row>
    <row r="308" spans="3:6">
      <c r="C308" s="255" t="s">
        <v>595</v>
      </c>
      <c r="D308" s="157">
        <v>10000000</v>
      </c>
      <c r="E308" s="157">
        <v>16063587</v>
      </c>
      <c r="F308" s="157">
        <v>6138080.3399999999</v>
      </c>
    </row>
    <row r="309" spans="3:6">
      <c r="C309" s="255" t="s">
        <v>596</v>
      </c>
      <c r="D309" s="157">
        <v>3181309</v>
      </c>
      <c r="E309" s="157">
        <v>4256672</v>
      </c>
      <c r="F309" s="157">
        <v>3405256.91</v>
      </c>
    </row>
    <row r="310" spans="3:6">
      <c r="C310" s="255" t="s">
        <v>597</v>
      </c>
      <c r="D310" s="157">
        <v>8367524</v>
      </c>
      <c r="E310" s="157">
        <v>2314592.36</v>
      </c>
      <c r="F310" s="157">
        <v>2201236.2400000002</v>
      </c>
    </row>
    <row r="311" spans="3:6">
      <c r="C311" s="255" t="s">
        <v>598</v>
      </c>
      <c r="D311" s="157">
        <v>12214957</v>
      </c>
      <c r="E311" s="157">
        <v>12214957</v>
      </c>
      <c r="F311" s="157">
        <v>0</v>
      </c>
    </row>
    <row r="312" spans="3:6">
      <c r="C312" s="255" t="s">
        <v>599</v>
      </c>
      <c r="D312" s="157">
        <v>11951551</v>
      </c>
      <c r="E312" s="157">
        <v>24445747</v>
      </c>
      <c r="F312" s="157">
        <v>4425000</v>
      </c>
    </row>
    <row r="313" spans="3:6">
      <c r="C313" s="255" t="s">
        <v>600</v>
      </c>
      <c r="D313" s="157">
        <v>31844312</v>
      </c>
      <c r="E313" s="157">
        <v>1426504.85</v>
      </c>
      <c r="F313" s="157">
        <v>1426504.85</v>
      </c>
    </row>
    <row r="314" spans="3:6">
      <c r="C314" s="255" t="s">
        <v>601</v>
      </c>
      <c r="D314" s="157">
        <v>24467133</v>
      </c>
      <c r="E314" s="157">
        <v>28367133</v>
      </c>
      <c r="F314" s="157">
        <v>15005409.039999999</v>
      </c>
    </row>
    <row r="315" spans="3:6">
      <c r="C315" s="255" t="s">
        <v>602</v>
      </c>
      <c r="D315" s="157">
        <v>50000000</v>
      </c>
      <c r="E315" s="157">
        <v>90781969.909999996</v>
      </c>
      <c r="F315" s="157">
        <v>77993437.969999999</v>
      </c>
    </row>
    <row r="316" spans="3:6">
      <c r="C316" s="255" t="s">
        <v>603</v>
      </c>
      <c r="D316" s="157">
        <v>0</v>
      </c>
      <c r="E316" s="157">
        <v>22074151.359999999</v>
      </c>
      <c r="F316" s="157">
        <v>16161488.539999999</v>
      </c>
    </row>
    <row r="317" spans="3:6">
      <c r="C317" s="255" t="s">
        <v>604</v>
      </c>
      <c r="D317" s="157">
        <v>38141743</v>
      </c>
      <c r="E317" s="157">
        <v>27247115</v>
      </c>
      <c r="F317" s="157">
        <v>22397050.969999999</v>
      </c>
    </row>
    <row r="318" spans="3:6">
      <c r="C318" s="255" t="s">
        <v>605</v>
      </c>
      <c r="D318" s="157">
        <v>31500968</v>
      </c>
      <c r="E318" s="157">
        <v>24608667</v>
      </c>
      <c r="F318" s="157">
        <v>24607035.399999999</v>
      </c>
    </row>
    <row r="319" spans="3:6">
      <c r="C319" s="255" t="s">
        <v>606</v>
      </c>
      <c r="D319" s="157">
        <v>2355166</v>
      </c>
      <c r="E319" s="157">
        <v>5214625</v>
      </c>
      <c r="F319" s="157">
        <v>5214524.8600000003</v>
      </c>
    </row>
    <row r="320" spans="3:6">
      <c r="C320" s="255" t="s">
        <v>607</v>
      </c>
      <c r="D320" s="157">
        <v>5000000</v>
      </c>
      <c r="E320" s="157">
        <v>2000000</v>
      </c>
      <c r="F320" s="157">
        <v>1969103.37</v>
      </c>
    </row>
    <row r="321" spans="3:6">
      <c r="C321" s="255" t="s">
        <v>608</v>
      </c>
      <c r="D321" s="157">
        <v>8311329</v>
      </c>
      <c r="E321" s="157">
        <v>2774501</v>
      </c>
      <c r="F321" s="157">
        <v>774500.8</v>
      </c>
    </row>
    <row r="322" spans="3:6">
      <c r="C322" s="255" t="s">
        <v>609</v>
      </c>
      <c r="D322" s="157">
        <v>4224748</v>
      </c>
      <c r="E322" s="157">
        <v>3578744</v>
      </c>
      <c r="F322" s="157">
        <v>1365610.61</v>
      </c>
    </row>
    <row r="323" spans="3:6">
      <c r="C323" s="255" t="s">
        <v>610</v>
      </c>
      <c r="D323" s="157">
        <v>8311369</v>
      </c>
      <c r="E323" s="157">
        <v>2649538</v>
      </c>
      <c r="F323" s="157">
        <v>281112.08</v>
      </c>
    </row>
    <row r="324" spans="3:6">
      <c r="C324" s="255" t="s">
        <v>1897</v>
      </c>
      <c r="D324" s="157">
        <v>0</v>
      </c>
      <c r="E324" s="157">
        <v>1530497</v>
      </c>
      <c r="F324" s="157">
        <v>1044496.98</v>
      </c>
    </row>
    <row r="325" spans="3:6">
      <c r="C325" s="255" t="s">
        <v>611</v>
      </c>
      <c r="D325" s="157">
        <v>3026487</v>
      </c>
      <c r="E325" s="157">
        <v>112445.6</v>
      </c>
      <c r="F325" s="157">
        <v>0</v>
      </c>
    </row>
    <row r="326" spans="3:6">
      <c r="C326" s="255" t="s">
        <v>612</v>
      </c>
      <c r="D326" s="157">
        <v>3026487</v>
      </c>
      <c r="E326" s="157">
        <v>112445.6</v>
      </c>
      <c r="F326" s="157">
        <v>0</v>
      </c>
    </row>
    <row r="327" spans="3:6">
      <c r="C327" s="255" t="s">
        <v>613</v>
      </c>
      <c r="D327" s="157">
        <v>3448179</v>
      </c>
      <c r="E327" s="157">
        <v>112086.99</v>
      </c>
      <c r="F327" s="157">
        <v>0</v>
      </c>
    </row>
    <row r="328" spans="3:6">
      <c r="C328" s="255" t="s">
        <v>614</v>
      </c>
      <c r="D328" s="157">
        <v>27191764</v>
      </c>
      <c r="E328" s="157">
        <v>5537203</v>
      </c>
      <c r="F328" s="157">
        <v>3768105.64</v>
      </c>
    </row>
    <row r="329" spans="3:6">
      <c r="C329" s="255" t="s">
        <v>1999</v>
      </c>
      <c r="D329" s="157">
        <v>0</v>
      </c>
      <c r="E329" s="157">
        <v>5258262.04</v>
      </c>
      <c r="F329" s="157">
        <v>0</v>
      </c>
    </row>
    <row r="330" spans="3:6">
      <c r="C330" s="255" t="s">
        <v>615</v>
      </c>
      <c r="D330" s="157">
        <v>5879038</v>
      </c>
      <c r="E330" s="157">
        <v>100</v>
      </c>
      <c r="F330" s="157">
        <v>0</v>
      </c>
    </row>
    <row r="331" spans="3:6">
      <c r="C331" s="255" t="s">
        <v>616</v>
      </c>
      <c r="D331" s="157">
        <v>5879038</v>
      </c>
      <c r="E331" s="157">
        <v>1</v>
      </c>
      <c r="F331" s="157">
        <v>0</v>
      </c>
    </row>
    <row r="332" spans="3:6">
      <c r="C332" s="255" t="s">
        <v>617</v>
      </c>
      <c r="D332" s="157">
        <v>42655051</v>
      </c>
      <c r="E332" s="157">
        <v>24595659.649999999</v>
      </c>
      <c r="F332" s="157">
        <v>24595022.34</v>
      </c>
    </row>
    <row r="333" spans="3:6">
      <c r="C333" s="255" t="s">
        <v>618</v>
      </c>
      <c r="D333" s="157">
        <v>8722081</v>
      </c>
      <c r="E333" s="157">
        <v>100</v>
      </c>
      <c r="F333" s="157">
        <v>0</v>
      </c>
    </row>
    <row r="334" spans="3:6">
      <c r="C334" s="255" t="s">
        <v>619</v>
      </c>
      <c r="D334" s="157">
        <v>3448179</v>
      </c>
      <c r="E334" s="157">
        <v>2802175</v>
      </c>
      <c r="F334" s="157">
        <v>0</v>
      </c>
    </row>
    <row r="335" spans="3:6">
      <c r="C335" s="255" t="s">
        <v>620</v>
      </c>
      <c r="D335" s="157">
        <v>9542834</v>
      </c>
      <c r="E335" s="157">
        <v>0</v>
      </c>
      <c r="F335" s="157">
        <v>0</v>
      </c>
    </row>
    <row r="336" spans="3:6">
      <c r="C336" s="255" t="s">
        <v>621</v>
      </c>
      <c r="D336" s="157">
        <v>4550604</v>
      </c>
      <c r="E336" s="157">
        <v>111238.07</v>
      </c>
      <c r="F336" s="157">
        <v>0</v>
      </c>
    </row>
    <row r="337" spans="3:6">
      <c r="C337" s="255" t="s">
        <v>622</v>
      </c>
      <c r="D337" s="157">
        <v>20000000</v>
      </c>
      <c r="E337" s="157">
        <v>45000000</v>
      </c>
      <c r="F337" s="157">
        <v>45000000</v>
      </c>
    </row>
    <row r="338" spans="3:6">
      <c r="C338" s="255" t="s">
        <v>623</v>
      </c>
      <c r="D338" s="157">
        <v>13139317</v>
      </c>
      <c r="E338" s="157">
        <v>106625.73</v>
      </c>
      <c r="F338" s="157">
        <v>0</v>
      </c>
    </row>
    <row r="339" spans="3:6">
      <c r="C339" s="255" t="s">
        <v>624</v>
      </c>
      <c r="D339" s="157">
        <v>40000000</v>
      </c>
      <c r="E339" s="157">
        <v>193070268</v>
      </c>
      <c r="F339" s="157">
        <v>165013032.53999999</v>
      </c>
    </row>
    <row r="340" spans="3:6">
      <c r="C340" s="255" t="s">
        <v>625</v>
      </c>
      <c r="D340" s="157">
        <v>30000000</v>
      </c>
      <c r="E340" s="157">
        <v>251303374</v>
      </c>
      <c r="F340" s="157">
        <v>241726017.44</v>
      </c>
    </row>
    <row r="341" spans="3:6">
      <c r="C341" s="255" t="s">
        <v>626</v>
      </c>
      <c r="D341" s="157">
        <v>7286083</v>
      </c>
      <c r="E341" s="157">
        <v>100.08</v>
      </c>
      <c r="F341" s="157">
        <v>0</v>
      </c>
    </row>
    <row r="342" spans="3:6">
      <c r="C342" s="255" t="s">
        <v>627</v>
      </c>
      <c r="D342" s="157">
        <v>6021071</v>
      </c>
      <c r="E342" s="157">
        <v>100</v>
      </c>
      <c r="F342" s="157">
        <v>0</v>
      </c>
    </row>
    <row r="343" spans="3:6">
      <c r="C343" s="255" t="s">
        <v>628</v>
      </c>
      <c r="D343" s="157">
        <v>10000000</v>
      </c>
      <c r="E343" s="157">
        <v>7500000</v>
      </c>
      <c r="F343" s="157">
        <v>7500000</v>
      </c>
    </row>
    <row r="344" spans="3:6">
      <c r="C344" s="255" t="s">
        <v>629</v>
      </c>
      <c r="D344" s="157">
        <v>15376092</v>
      </c>
      <c r="E344" s="157">
        <v>8426962</v>
      </c>
      <c r="F344" s="157">
        <v>0</v>
      </c>
    </row>
    <row r="345" spans="3:6">
      <c r="C345" s="255" t="s">
        <v>630</v>
      </c>
      <c r="D345" s="157">
        <v>5103175</v>
      </c>
      <c r="E345" s="157">
        <v>102643.82</v>
      </c>
      <c r="F345" s="157">
        <v>0</v>
      </c>
    </row>
    <row r="346" spans="3:6">
      <c r="C346" s="255" t="s">
        <v>631</v>
      </c>
      <c r="D346" s="157">
        <v>75940047</v>
      </c>
      <c r="E346" s="157">
        <v>42497566</v>
      </c>
      <c r="F346" s="157">
        <v>42497326.200000003</v>
      </c>
    </row>
    <row r="347" spans="3:6">
      <c r="C347" s="255" t="s">
        <v>632</v>
      </c>
      <c r="D347" s="157">
        <v>7330508</v>
      </c>
      <c r="E347" s="157">
        <v>103497.58</v>
      </c>
      <c r="F347" s="157">
        <v>0</v>
      </c>
    </row>
    <row r="348" spans="3:6">
      <c r="C348" s="255" t="s">
        <v>633</v>
      </c>
      <c r="D348" s="157">
        <v>7330508</v>
      </c>
      <c r="E348" s="157">
        <v>100.58</v>
      </c>
      <c r="F348" s="157">
        <v>0</v>
      </c>
    </row>
    <row r="349" spans="3:6">
      <c r="C349" s="255" t="s">
        <v>634</v>
      </c>
      <c r="D349" s="157">
        <v>761695</v>
      </c>
      <c r="E349" s="157">
        <v>109272</v>
      </c>
      <c r="F349" s="157">
        <v>0</v>
      </c>
    </row>
    <row r="350" spans="3:6">
      <c r="C350" s="255" t="s">
        <v>635</v>
      </c>
      <c r="D350" s="157">
        <v>761695</v>
      </c>
      <c r="E350" s="157">
        <v>109272</v>
      </c>
      <c r="F350" s="157">
        <v>0</v>
      </c>
    </row>
    <row r="351" spans="3:6">
      <c r="C351" s="255" t="s">
        <v>636</v>
      </c>
      <c r="D351" s="157">
        <v>1384399</v>
      </c>
      <c r="E351" s="157">
        <v>104910</v>
      </c>
      <c r="F351" s="157">
        <v>0</v>
      </c>
    </row>
    <row r="352" spans="3:6">
      <c r="C352" s="255" t="s">
        <v>637</v>
      </c>
      <c r="D352" s="157">
        <v>0</v>
      </c>
      <c r="E352" s="157">
        <v>3185158.6599999997</v>
      </c>
      <c r="F352" s="157">
        <v>2995401.4</v>
      </c>
    </row>
    <row r="353" spans="3:6">
      <c r="C353" s="255" t="s">
        <v>638</v>
      </c>
      <c r="D353" s="157">
        <v>761695</v>
      </c>
      <c r="E353" s="157">
        <v>109272</v>
      </c>
      <c r="F353" s="157">
        <v>0</v>
      </c>
    </row>
    <row r="354" spans="3:6">
      <c r="C354" s="255" t="s">
        <v>639</v>
      </c>
      <c r="D354" s="157">
        <v>7233108</v>
      </c>
      <c r="E354" s="157">
        <v>102036.58</v>
      </c>
      <c r="F354" s="157">
        <v>0</v>
      </c>
    </row>
    <row r="355" spans="3:6">
      <c r="C355" s="255" t="s">
        <v>640</v>
      </c>
      <c r="D355" s="157">
        <v>12167387</v>
      </c>
      <c r="E355" s="157">
        <v>115213.43</v>
      </c>
      <c r="F355" s="157">
        <v>0</v>
      </c>
    </row>
    <row r="356" spans="3:6">
      <c r="C356" s="255" t="s">
        <v>641</v>
      </c>
      <c r="D356" s="157">
        <v>10000000</v>
      </c>
      <c r="E356" s="157">
        <v>14000000</v>
      </c>
      <c r="F356" s="157">
        <v>14000000</v>
      </c>
    </row>
    <row r="357" spans="3:6">
      <c r="C357" s="255" t="s">
        <v>642</v>
      </c>
      <c r="D357" s="157">
        <v>53185650</v>
      </c>
      <c r="E357" s="157">
        <v>43099428</v>
      </c>
      <c r="F357" s="157">
        <v>42546726</v>
      </c>
    </row>
    <row r="358" spans="3:6">
      <c r="C358" s="255" t="s">
        <v>643</v>
      </c>
      <c r="D358" s="157">
        <v>12167387</v>
      </c>
      <c r="E358" s="157">
        <v>115213.43</v>
      </c>
      <c r="F358" s="157">
        <v>0</v>
      </c>
    </row>
    <row r="359" spans="3:6">
      <c r="C359" s="255" t="s">
        <v>644</v>
      </c>
      <c r="D359" s="157">
        <v>12167387</v>
      </c>
      <c r="E359" s="157">
        <v>115213.43</v>
      </c>
      <c r="F359" s="157">
        <v>0</v>
      </c>
    </row>
    <row r="360" spans="3:6">
      <c r="C360" s="255" t="s">
        <v>645</v>
      </c>
      <c r="D360" s="157">
        <v>5098639</v>
      </c>
      <c r="E360" s="157">
        <v>102549.22</v>
      </c>
      <c r="F360" s="157">
        <v>0</v>
      </c>
    </row>
    <row r="361" spans="3:6">
      <c r="C361" s="255" t="s">
        <v>646</v>
      </c>
      <c r="D361" s="157">
        <v>20929582</v>
      </c>
      <c r="E361" s="157">
        <v>0</v>
      </c>
      <c r="F361" s="157">
        <v>0</v>
      </c>
    </row>
    <row r="362" spans="3:6">
      <c r="C362" s="255" t="s">
        <v>647</v>
      </c>
      <c r="D362" s="157">
        <v>5098639</v>
      </c>
      <c r="E362" s="157">
        <v>102549.22</v>
      </c>
      <c r="F362" s="157">
        <v>0</v>
      </c>
    </row>
    <row r="363" spans="3:6">
      <c r="C363" s="255" t="s">
        <v>648</v>
      </c>
      <c r="D363" s="157">
        <v>5098639</v>
      </c>
      <c r="E363" s="157">
        <v>102549.22</v>
      </c>
      <c r="F363" s="157">
        <v>0</v>
      </c>
    </row>
    <row r="364" spans="3:6">
      <c r="C364" s="255" t="s">
        <v>649</v>
      </c>
      <c r="D364" s="157">
        <v>361715383</v>
      </c>
      <c r="E364" s="157">
        <v>1835764844.8299999</v>
      </c>
      <c r="F364" s="157">
        <v>1832295203.7800002</v>
      </c>
    </row>
    <row r="365" spans="3:6">
      <c r="C365" s="255" t="s">
        <v>650</v>
      </c>
      <c r="D365" s="157">
        <v>8572349</v>
      </c>
      <c r="E365" s="157">
        <v>0</v>
      </c>
      <c r="F365" s="157">
        <v>0</v>
      </c>
    </row>
    <row r="366" spans="3:6">
      <c r="C366" s="255" t="s">
        <v>1864</v>
      </c>
      <c r="D366" s="157">
        <v>0</v>
      </c>
      <c r="E366" s="157">
        <v>100</v>
      </c>
      <c r="F366" s="157">
        <v>0</v>
      </c>
    </row>
    <row r="367" spans="3:6">
      <c r="C367" s="255" t="s">
        <v>651</v>
      </c>
      <c r="D367" s="157">
        <v>45982468</v>
      </c>
      <c r="E367" s="157">
        <v>208224370</v>
      </c>
      <c r="F367" s="157">
        <v>202426452.64000002</v>
      </c>
    </row>
    <row r="368" spans="3:6">
      <c r="C368" s="255" t="s">
        <v>652</v>
      </c>
      <c r="D368" s="157">
        <v>41691694</v>
      </c>
      <c r="E368" s="157">
        <v>30298185</v>
      </c>
      <c r="F368" s="157">
        <v>29751911.449999999</v>
      </c>
    </row>
    <row r="369" spans="3:6">
      <c r="C369" s="255" t="s">
        <v>653</v>
      </c>
      <c r="D369" s="157">
        <v>4120000</v>
      </c>
      <c r="E369" s="157">
        <v>311068.56</v>
      </c>
      <c r="F369" s="157">
        <v>0</v>
      </c>
    </row>
    <row r="370" spans="3:6">
      <c r="C370" s="255" t="s">
        <v>654</v>
      </c>
      <c r="D370" s="157">
        <v>105141182</v>
      </c>
      <c r="E370" s="157">
        <v>75744651</v>
      </c>
      <c r="F370" s="157">
        <v>75544140.620000005</v>
      </c>
    </row>
    <row r="371" spans="3:6">
      <c r="C371" s="255" t="s">
        <v>655</v>
      </c>
      <c r="D371" s="157">
        <v>1000000</v>
      </c>
      <c r="E371" s="157">
        <v>0</v>
      </c>
      <c r="F371" s="157">
        <v>0</v>
      </c>
    </row>
    <row r="372" spans="3:6">
      <c r="C372" s="255" t="s">
        <v>656</v>
      </c>
      <c r="D372" s="157">
        <v>40000000</v>
      </c>
      <c r="E372" s="157">
        <v>35177341.609999999</v>
      </c>
      <c r="F372" s="157">
        <v>35177341.609999999</v>
      </c>
    </row>
    <row r="373" spans="3:6">
      <c r="C373" s="255" t="s">
        <v>657</v>
      </c>
      <c r="D373" s="157">
        <v>58295592</v>
      </c>
      <c r="E373" s="157">
        <v>262</v>
      </c>
      <c r="F373" s="157">
        <v>0</v>
      </c>
    </row>
    <row r="374" spans="3:6">
      <c r="C374" s="255" t="s">
        <v>658</v>
      </c>
      <c r="D374" s="157">
        <v>30074683</v>
      </c>
      <c r="E374" s="157">
        <v>1000</v>
      </c>
      <c r="F374" s="157">
        <v>0</v>
      </c>
    </row>
    <row r="375" spans="3:6">
      <c r="C375" s="255" t="s">
        <v>659</v>
      </c>
      <c r="D375" s="157">
        <v>33000000</v>
      </c>
      <c r="E375" s="157">
        <v>12000000</v>
      </c>
      <c r="F375" s="157">
        <v>12000000</v>
      </c>
    </row>
    <row r="376" spans="3:6">
      <c r="C376" s="255" t="s">
        <v>660</v>
      </c>
      <c r="D376" s="157">
        <v>129753211</v>
      </c>
      <c r="E376" s="157">
        <v>86035256</v>
      </c>
      <c r="F376" s="157">
        <v>35500000</v>
      </c>
    </row>
    <row r="377" spans="3:6">
      <c r="C377" s="255" t="s">
        <v>661</v>
      </c>
      <c r="D377" s="157">
        <v>0</v>
      </c>
      <c r="E377" s="157">
        <v>88372883</v>
      </c>
      <c r="F377" s="157">
        <v>88372882.359999999</v>
      </c>
    </row>
    <row r="378" spans="3:6">
      <c r="C378" s="255" t="s">
        <v>662</v>
      </c>
      <c r="D378" s="157">
        <v>83185651</v>
      </c>
      <c r="E378" s="157">
        <v>64885819</v>
      </c>
      <c r="F378" s="157">
        <v>64468168.560000002</v>
      </c>
    </row>
    <row r="379" spans="3:6">
      <c r="C379" s="254" t="s">
        <v>2021</v>
      </c>
      <c r="D379" s="157">
        <v>98434809</v>
      </c>
      <c r="E379" s="157">
        <v>138914572</v>
      </c>
      <c r="F379" s="157">
        <v>138447041.09999999</v>
      </c>
    </row>
    <row r="380" spans="3:6">
      <c r="C380" s="255" t="s">
        <v>663</v>
      </c>
      <c r="D380" s="157">
        <v>3922442</v>
      </c>
      <c r="E380" s="157">
        <v>3922442</v>
      </c>
      <c r="F380" s="157">
        <v>3900000</v>
      </c>
    </row>
    <row r="381" spans="3:6">
      <c r="C381" s="255" t="s">
        <v>664</v>
      </c>
      <c r="D381" s="157">
        <v>355985</v>
      </c>
      <c r="E381" s="157">
        <v>0</v>
      </c>
      <c r="F381" s="157">
        <v>0</v>
      </c>
    </row>
    <row r="382" spans="3:6">
      <c r="C382" s="255" t="s">
        <v>665</v>
      </c>
      <c r="D382" s="157">
        <v>5000000</v>
      </c>
      <c r="E382" s="157">
        <v>5000</v>
      </c>
      <c r="F382" s="157">
        <v>0</v>
      </c>
    </row>
    <row r="383" spans="3:6">
      <c r="C383" s="255" t="s">
        <v>666</v>
      </c>
      <c r="D383" s="157">
        <v>43156382</v>
      </c>
      <c r="E383" s="157">
        <v>5</v>
      </c>
      <c r="F383" s="157">
        <v>0</v>
      </c>
    </row>
    <row r="384" spans="3:6">
      <c r="C384" s="255" t="s">
        <v>651</v>
      </c>
      <c r="D384" s="157">
        <v>45000000</v>
      </c>
      <c r="E384" s="157">
        <v>133987125</v>
      </c>
      <c r="F384" s="157">
        <v>133986777.33</v>
      </c>
    </row>
    <row r="385" spans="3:6">
      <c r="C385" s="255" t="s">
        <v>660</v>
      </c>
      <c r="D385" s="157">
        <v>1000000</v>
      </c>
      <c r="E385" s="157">
        <v>1000000</v>
      </c>
      <c r="F385" s="157">
        <v>560263.77</v>
      </c>
    </row>
    <row r="386" spans="3:6">
      <c r="C386" s="254" t="s">
        <v>2023</v>
      </c>
      <c r="D386" s="157">
        <v>237320066</v>
      </c>
      <c r="E386" s="157">
        <v>0</v>
      </c>
      <c r="F386" s="157">
        <v>0</v>
      </c>
    </row>
    <row r="387" spans="3:6">
      <c r="C387" s="255" t="s">
        <v>599</v>
      </c>
      <c r="D387" s="157">
        <v>237320066</v>
      </c>
      <c r="E387" s="157">
        <v>0</v>
      </c>
      <c r="F387" s="157">
        <v>0</v>
      </c>
    </row>
    <row r="388" spans="3:6">
      <c r="C388" s="254" t="s">
        <v>2024</v>
      </c>
      <c r="D388" s="157">
        <v>145977140</v>
      </c>
      <c r="E388" s="157">
        <v>79372140</v>
      </c>
      <c r="F388" s="157">
        <v>0</v>
      </c>
    </row>
    <row r="389" spans="3:6">
      <c r="C389" s="255" t="s">
        <v>598</v>
      </c>
      <c r="D389" s="157">
        <v>79372140</v>
      </c>
      <c r="E389" s="157">
        <v>79372140</v>
      </c>
      <c r="F389" s="157">
        <v>0</v>
      </c>
    </row>
    <row r="390" spans="3:6">
      <c r="C390" s="255" t="s">
        <v>599</v>
      </c>
      <c r="D390" s="157">
        <v>66605000</v>
      </c>
      <c r="E390" s="157">
        <v>0</v>
      </c>
      <c r="F390" s="157">
        <v>0</v>
      </c>
    </row>
    <row r="391" spans="3:6">
      <c r="C391" s="252" t="s">
        <v>325</v>
      </c>
      <c r="D391" s="253">
        <v>542758310</v>
      </c>
      <c r="E391" s="253">
        <v>1916807704.9000001</v>
      </c>
      <c r="F391" s="253">
        <v>1792433399.1700001</v>
      </c>
    </row>
    <row r="392" spans="3:6">
      <c r="C392" s="254" t="s">
        <v>2020</v>
      </c>
      <c r="D392" s="157">
        <v>522690848</v>
      </c>
      <c r="E392" s="157">
        <v>1750052362.3800001</v>
      </c>
      <c r="F392" s="157">
        <v>1626566196.1500001</v>
      </c>
    </row>
    <row r="393" spans="3:6">
      <c r="C393" s="255" t="s">
        <v>667</v>
      </c>
      <c r="D393" s="157">
        <v>35501007</v>
      </c>
      <c r="E393" s="157">
        <v>27636057</v>
      </c>
      <c r="F393" s="157">
        <v>27635151.050000001</v>
      </c>
    </row>
    <row r="394" spans="3:6">
      <c r="C394" s="255" t="s">
        <v>668</v>
      </c>
      <c r="D394" s="157">
        <v>24367708</v>
      </c>
      <c r="E394" s="157">
        <v>27615290.469999999</v>
      </c>
      <c r="F394" s="157">
        <v>25147637.280000001</v>
      </c>
    </row>
    <row r="395" spans="3:6">
      <c r="C395" s="255" t="s">
        <v>669</v>
      </c>
      <c r="D395" s="157">
        <v>37821946</v>
      </c>
      <c r="E395" s="157">
        <v>30016423</v>
      </c>
      <c r="F395" s="157">
        <v>29955638</v>
      </c>
    </row>
    <row r="396" spans="3:6">
      <c r="C396" s="255" t="s">
        <v>670</v>
      </c>
      <c r="D396" s="157">
        <v>7036873</v>
      </c>
      <c r="E396" s="157">
        <v>294694</v>
      </c>
      <c r="F396" s="157">
        <v>0</v>
      </c>
    </row>
    <row r="397" spans="3:6">
      <c r="C397" s="255" t="s">
        <v>671</v>
      </c>
      <c r="D397" s="157">
        <v>2400521</v>
      </c>
      <c r="E397" s="157">
        <v>4139482</v>
      </c>
      <c r="F397" s="157">
        <v>3316375.28</v>
      </c>
    </row>
    <row r="398" spans="3:6">
      <c r="C398" s="255" t="s">
        <v>672</v>
      </c>
      <c r="D398" s="157">
        <v>2200407</v>
      </c>
      <c r="E398" s="157">
        <v>108808</v>
      </c>
      <c r="F398" s="157">
        <v>0</v>
      </c>
    </row>
    <row r="399" spans="3:6">
      <c r="C399" s="255" t="s">
        <v>673</v>
      </c>
      <c r="D399" s="157">
        <v>5848496</v>
      </c>
      <c r="E399" s="157">
        <v>113774.24</v>
      </c>
      <c r="F399" s="157">
        <v>0</v>
      </c>
    </row>
    <row r="400" spans="3:6">
      <c r="C400" s="255" t="s">
        <v>674</v>
      </c>
      <c r="D400" s="157">
        <v>57660333</v>
      </c>
      <c r="E400" s="157">
        <v>14379606</v>
      </c>
      <c r="F400" s="157">
        <v>10484996.07</v>
      </c>
    </row>
    <row r="401" spans="3:6">
      <c r="C401" s="255" t="s">
        <v>675</v>
      </c>
      <c r="D401" s="157">
        <v>30000000</v>
      </c>
      <c r="E401" s="157">
        <v>30000000</v>
      </c>
      <c r="F401" s="157">
        <v>29999456.84</v>
      </c>
    </row>
    <row r="402" spans="3:6">
      <c r="C402" s="255" t="s">
        <v>676</v>
      </c>
      <c r="D402" s="157">
        <v>0</v>
      </c>
      <c r="E402" s="157">
        <v>1292687.92</v>
      </c>
      <c r="F402" s="157">
        <v>0</v>
      </c>
    </row>
    <row r="403" spans="3:6">
      <c r="C403" s="255" t="s">
        <v>1975</v>
      </c>
      <c r="D403" s="157">
        <v>0</v>
      </c>
      <c r="E403" s="157">
        <v>380849000</v>
      </c>
      <c r="F403" s="157">
        <v>338559320.89999998</v>
      </c>
    </row>
    <row r="404" spans="3:6">
      <c r="C404" s="255" t="s">
        <v>677</v>
      </c>
      <c r="D404" s="157">
        <v>55000000</v>
      </c>
      <c r="E404" s="157">
        <v>99346725</v>
      </c>
      <c r="F404" s="157">
        <v>99346722.640000001</v>
      </c>
    </row>
    <row r="405" spans="3:6">
      <c r="C405" s="255" t="s">
        <v>678</v>
      </c>
      <c r="D405" s="157">
        <v>0</v>
      </c>
      <c r="E405" s="157">
        <v>261967.95</v>
      </c>
      <c r="F405" s="157">
        <v>0</v>
      </c>
    </row>
    <row r="406" spans="3:6">
      <c r="C406" s="255" t="s">
        <v>679</v>
      </c>
      <c r="D406" s="157">
        <v>2000000</v>
      </c>
      <c r="E406" s="157">
        <v>2175000</v>
      </c>
      <c r="F406" s="157">
        <v>0</v>
      </c>
    </row>
    <row r="407" spans="3:6">
      <c r="C407" s="255" t="s">
        <v>680</v>
      </c>
      <c r="D407" s="157">
        <v>7331935</v>
      </c>
      <c r="E407" s="157">
        <v>103519.09</v>
      </c>
      <c r="F407" s="157">
        <v>0</v>
      </c>
    </row>
    <row r="408" spans="3:6">
      <c r="C408" s="255" t="s">
        <v>681</v>
      </c>
      <c r="D408" s="157">
        <v>0</v>
      </c>
      <c r="E408" s="157">
        <v>3050194.41</v>
      </c>
      <c r="F408" s="157">
        <v>0</v>
      </c>
    </row>
    <row r="409" spans="3:6">
      <c r="C409" s="255" t="s">
        <v>682</v>
      </c>
      <c r="D409" s="157">
        <v>30000000</v>
      </c>
      <c r="E409" s="157">
        <v>82400059.700000003</v>
      </c>
      <c r="F409" s="157">
        <v>22863557.329999998</v>
      </c>
    </row>
    <row r="410" spans="3:6">
      <c r="C410" s="255" t="s">
        <v>683</v>
      </c>
      <c r="D410" s="157">
        <v>30581085</v>
      </c>
      <c r="E410" s="157">
        <v>23061008</v>
      </c>
      <c r="F410" s="157">
        <v>23000000</v>
      </c>
    </row>
    <row r="411" spans="3:6">
      <c r="C411" s="255" t="s">
        <v>1865</v>
      </c>
      <c r="D411" s="157">
        <v>0</v>
      </c>
      <c r="E411" s="157">
        <v>1628108</v>
      </c>
      <c r="F411" s="157">
        <v>0</v>
      </c>
    </row>
    <row r="412" spans="3:6">
      <c r="C412" s="255" t="s">
        <v>684</v>
      </c>
      <c r="D412" s="157">
        <v>33147489</v>
      </c>
      <c r="E412" s="157">
        <v>25715505</v>
      </c>
      <c r="F412" s="157">
        <v>25715505</v>
      </c>
    </row>
    <row r="413" spans="3:6">
      <c r="C413" s="255" t="s">
        <v>685</v>
      </c>
      <c r="D413" s="157">
        <v>42313597</v>
      </c>
      <c r="E413" s="157">
        <v>36650994</v>
      </c>
      <c r="F413" s="157">
        <v>36639463.57</v>
      </c>
    </row>
    <row r="414" spans="3:6">
      <c r="C414" s="255" t="s">
        <v>686</v>
      </c>
      <c r="D414" s="157">
        <v>9114710</v>
      </c>
      <c r="E414" s="157">
        <v>5114710</v>
      </c>
      <c r="F414" s="157">
        <v>1993343.39</v>
      </c>
    </row>
    <row r="415" spans="3:6">
      <c r="C415" s="255" t="s">
        <v>687</v>
      </c>
      <c r="D415" s="157">
        <v>1388002</v>
      </c>
      <c r="E415" s="157">
        <v>0</v>
      </c>
      <c r="F415" s="157">
        <v>0</v>
      </c>
    </row>
    <row r="416" spans="3:6">
      <c r="C416" s="255" t="s">
        <v>688</v>
      </c>
      <c r="D416" s="157">
        <v>714679</v>
      </c>
      <c r="E416" s="157">
        <v>714679</v>
      </c>
      <c r="F416" s="157">
        <v>0</v>
      </c>
    </row>
    <row r="417" spans="3:6">
      <c r="C417" s="255" t="s">
        <v>689</v>
      </c>
      <c r="D417" s="157">
        <v>83038632</v>
      </c>
      <c r="E417" s="157">
        <v>266236854</v>
      </c>
      <c r="F417" s="157">
        <v>265761916.62</v>
      </c>
    </row>
    <row r="418" spans="3:6">
      <c r="C418" s="255" t="s">
        <v>690</v>
      </c>
      <c r="D418" s="157">
        <v>25223428</v>
      </c>
      <c r="E418" s="157">
        <v>687147215.60000002</v>
      </c>
      <c r="F418" s="157">
        <v>686147112.17999995</v>
      </c>
    </row>
    <row r="419" spans="3:6">
      <c r="C419" s="254" t="s">
        <v>2021</v>
      </c>
      <c r="D419" s="157">
        <v>20067462</v>
      </c>
      <c r="E419" s="157">
        <v>166755342.52000001</v>
      </c>
      <c r="F419" s="157">
        <v>165867203.02000001</v>
      </c>
    </row>
    <row r="420" spans="3:6">
      <c r="C420" s="255" t="s">
        <v>691</v>
      </c>
      <c r="D420" s="157">
        <v>67462</v>
      </c>
      <c r="E420" s="157">
        <v>721942.52</v>
      </c>
      <c r="F420" s="157">
        <v>721942.02</v>
      </c>
    </row>
    <row r="421" spans="3:6">
      <c r="C421" s="255" t="s">
        <v>690</v>
      </c>
      <c r="D421" s="157">
        <v>20000000</v>
      </c>
      <c r="E421" s="157">
        <v>166033400</v>
      </c>
      <c r="F421" s="157">
        <v>165145261</v>
      </c>
    </row>
    <row r="422" spans="3:6">
      <c r="C422" s="252" t="s">
        <v>326</v>
      </c>
      <c r="D422" s="253">
        <v>1835873973</v>
      </c>
      <c r="E422" s="253">
        <v>1009072586.74</v>
      </c>
      <c r="F422" s="253">
        <v>859628403.56000006</v>
      </c>
    </row>
    <row r="423" spans="3:6">
      <c r="C423" s="254" t="s">
        <v>2020</v>
      </c>
      <c r="D423" s="157">
        <v>1691564330</v>
      </c>
      <c r="E423" s="157">
        <v>762359264.52999997</v>
      </c>
      <c r="F423" s="157">
        <v>656057664.16000009</v>
      </c>
    </row>
    <row r="424" spans="3:6">
      <c r="C424" s="255" t="s">
        <v>692</v>
      </c>
      <c r="D424" s="157">
        <v>53828367</v>
      </c>
      <c r="E424" s="157">
        <v>400</v>
      </c>
      <c r="F424" s="157">
        <v>0</v>
      </c>
    </row>
    <row r="425" spans="3:6">
      <c r="C425" s="255" t="s">
        <v>693</v>
      </c>
      <c r="D425" s="157">
        <v>73520872</v>
      </c>
      <c r="E425" s="157">
        <v>52520872</v>
      </c>
      <c r="F425" s="157">
        <v>20766162.530000001</v>
      </c>
    </row>
    <row r="426" spans="3:6">
      <c r="C426" s="255" t="s">
        <v>694</v>
      </c>
      <c r="D426" s="157">
        <v>5000000</v>
      </c>
      <c r="E426" s="157">
        <v>2215660</v>
      </c>
      <c r="F426" s="157">
        <v>1215659.1599999999</v>
      </c>
    </row>
    <row r="427" spans="3:6">
      <c r="C427" s="255" t="s">
        <v>695</v>
      </c>
      <c r="D427" s="157">
        <v>11814538</v>
      </c>
      <c r="E427" s="157">
        <v>11814538</v>
      </c>
      <c r="F427" s="157">
        <v>0</v>
      </c>
    </row>
    <row r="428" spans="3:6">
      <c r="C428" s="255" t="s">
        <v>696</v>
      </c>
      <c r="D428" s="157">
        <v>16115496</v>
      </c>
      <c r="E428" s="157">
        <v>0</v>
      </c>
      <c r="F428" s="157">
        <v>0</v>
      </c>
    </row>
    <row r="429" spans="3:6">
      <c r="C429" s="255" t="s">
        <v>697</v>
      </c>
      <c r="D429" s="157">
        <v>260000000</v>
      </c>
      <c r="E429" s="157">
        <v>2000000</v>
      </c>
      <c r="F429" s="157">
        <v>0</v>
      </c>
    </row>
    <row r="430" spans="3:6">
      <c r="C430" s="255" t="s">
        <v>698</v>
      </c>
      <c r="D430" s="157">
        <v>2335247</v>
      </c>
      <c r="E430" s="157">
        <v>0</v>
      </c>
      <c r="F430" s="157">
        <v>0</v>
      </c>
    </row>
    <row r="431" spans="3:6">
      <c r="C431" s="255" t="s">
        <v>699</v>
      </c>
      <c r="D431" s="157">
        <v>119460239</v>
      </c>
      <c r="E431" s="157">
        <v>130207432</v>
      </c>
      <c r="F431" s="157">
        <v>130207431.17</v>
      </c>
    </row>
    <row r="432" spans="3:6">
      <c r="C432" s="255" t="s">
        <v>700</v>
      </c>
      <c r="D432" s="157">
        <v>7306888</v>
      </c>
      <c r="E432" s="157">
        <v>4156811</v>
      </c>
      <c r="F432" s="157">
        <v>0</v>
      </c>
    </row>
    <row r="433" spans="3:6">
      <c r="C433" s="255" t="s">
        <v>701</v>
      </c>
      <c r="D433" s="157">
        <v>56778348</v>
      </c>
      <c r="E433" s="157">
        <v>150563948</v>
      </c>
      <c r="F433" s="157">
        <v>150563812.31</v>
      </c>
    </row>
    <row r="434" spans="3:6">
      <c r="C434" s="255" t="s">
        <v>702</v>
      </c>
      <c r="D434" s="157">
        <v>2030470</v>
      </c>
      <c r="E434" s="157">
        <v>3319466</v>
      </c>
      <c r="F434" s="157">
        <v>2653210.75</v>
      </c>
    </row>
    <row r="435" spans="3:6">
      <c r="C435" s="255" t="s">
        <v>703</v>
      </c>
      <c r="D435" s="157">
        <v>0</v>
      </c>
      <c r="E435" s="157">
        <v>2128331.58</v>
      </c>
      <c r="F435" s="157">
        <v>1628330.82</v>
      </c>
    </row>
    <row r="436" spans="3:6">
      <c r="C436" s="255" t="s">
        <v>704</v>
      </c>
      <c r="D436" s="157">
        <v>7851414</v>
      </c>
      <c r="E436" s="157">
        <v>1287061</v>
      </c>
      <c r="F436" s="157">
        <v>0</v>
      </c>
    </row>
    <row r="437" spans="3:6">
      <c r="C437" s="255" t="s">
        <v>705</v>
      </c>
      <c r="D437" s="157">
        <v>2030470</v>
      </c>
      <c r="E437" s="157">
        <v>110757</v>
      </c>
      <c r="F437" s="157">
        <v>0</v>
      </c>
    </row>
    <row r="438" spans="3:6">
      <c r="C438" s="255" t="s">
        <v>706</v>
      </c>
      <c r="D438" s="157">
        <v>1340925</v>
      </c>
      <c r="E438" s="157">
        <v>148532</v>
      </c>
      <c r="F438" s="157">
        <v>0</v>
      </c>
    </row>
    <row r="439" spans="3:6">
      <c r="C439" s="255" t="s">
        <v>707</v>
      </c>
      <c r="D439" s="157">
        <v>1394931</v>
      </c>
      <c r="E439" s="157">
        <v>1179596</v>
      </c>
      <c r="F439" s="157">
        <v>755063.19</v>
      </c>
    </row>
    <row r="440" spans="3:6">
      <c r="C440" s="255" t="s">
        <v>1898</v>
      </c>
      <c r="D440" s="157">
        <v>0</v>
      </c>
      <c r="E440" s="157">
        <v>1170493</v>
      </c>
      <c r="F440" s="157">
        <v>510915.91</v>
      </c>
    </row>
    <row r="441" spans="3:6">
      <c r="C441" s="255" t="s">
        <v>1941</v>
      </c>
      <c r="D441" s="157">
        <v>0</v>
      </c>
      <c r="E441" s="157">
        <v>6100000</v>
      </c>
      <c r="F441" s="157">
        <v>0</v>
      </c>
    </row>
    <row r="442" spans="3:6">
      <c r="C442" s="255" t="s">
        <v>708</v>
      </c>
      <c r="D442" s="157">
        <v>20000000</v>
      </c>
      <c r="E442" s="157">
        <v>20517000</v>
      </c>
      <c r="F442" s="157">
        <v>20516498.370000001</v>
      </c>
    </row>
    <row r="443" spans="3:6">
      <c r="C443" s="255" t="s">
        <v>2000</v>
      </c>
      <c r="D443" s="157">
        <v>0</v>
      </c>
      <c r="E443" s="157">
        <v>11000000</v>
      </c>
      <c r="F443" s="157">
        <v>0</v>
      </c>
    </row>
    <row r="444" spans="3:6">
      <c r="C444" s="255" t="s">
        <v>709</v>
      </c>
      <c r="D444" s="157">
        <v>20000000</v>
      </c>
      <c r="E444" s="157">
        <v>10000</v>
      </c>
      <c r="F444" s="157">
        <v>0</v>
      </c>
    </row>
    <row r="445" spans="3:6">
      <c r="C445" s="255" t="s">
        <v>710</v>
      </c>
      <c r="D445" s="157">
        <v>145075093</v>
      </c>
      <c r="E445" s="157">
        <v>4326713</v>
      </c>
      <c r="F445" s="157">
        <v>0</v>
      </c>
    </row>
    <row r="446" spans="3:6">
      <c r="C446" s="255" t="s">
        <v>711</v>
      </c>
      <c r="D446" s="157">
        <v>20000000</v>
      </c>
      <c r="E446" s="157">
        <v>14231995</v>
      </c>
      <c r="F446" s="157">
        <v>14231000</v>
      </c>
    </row>
    <row r="447" spans="3:6">
      <c r="C447" s="255" t="s">
        <v>712</v>
      </c>
      <c r="D447" s="157">
        <v>85571997</v>
      </c>
      <c r="E447" s="157">
        <v>4</v>
      </c>
      <c r="F447" s="157">
        <v>0</v>
      </c>
    </row>
    <row r="448" spans="3:6">
      <c r="C448" s="255" t="s">
        <v>713</v>
      </c>
      <c r="D448" s="157">
        <v>12438836</v>
      </c>
      <c r="E448" s="157">
        <v>24812881.949999999</v>
      </c>
      <c r="F448" s="157">
        <v>24812881.52</v>
      </c>
    </row>
    <row r="449" spans="3:6">
      <c r="C449" s="255" t="s">
        <v>714</v>
      </c>
      <c r="D449" s="157">
        <v>100453305</v>
      </c>
      <c r="E449" s="157">
        <v>79208853</v>
      </c>
      <c r="F449" s="157">
        <v>79207982.329999998</v>
      </c>
    </row>
    <row r="450" spans="3:6">
      <c r="C450" s="255" t="s">
        <v>715</v>
      </c>
      <c r="D450" s="157">
        <v>83357913</v>
      </c>
      <c r="E450" s="157">
        <v>69359645</v>
      </c>
      <c r="F450" s="157">
        <v>69357823.359999999</v>
      </c>
    </row>
    <row r="451" spans="3:6">
      <c r="C451" s="255" t="s">
        <v>716</v>
      </c>
      <c r="D451" s="157">
        <v>354098605</v>
      </c>
      <c r="E451" s="157">
        <v>14098605</v>
      </c>
      <c r="F451" s="157">
        <v>13883274.42</v>
      </c>
    </row>
    <row r="452" spans="3:6">
      <c r="C452" s="255" t="s">
        <v>717</v>
      </c>
      <c r="D452" s="157">
        <v>8000000</v>
      </c>
      <c r="E452" s="157">
        <v>3948312</v>
      </c>
      <c r="F452" s="157">
        <v>0</v>
      </c>
    </row>
    <row r="453" spans="3:6">
      <c r="C453" s="255" t="s">
        <v>718</v>
      </c>
      <c r="D453" s="157">
        <v>10217612</v>
      </c>
      <c r="E453" s="157">
        <v>3206731</v>
      </c>
      <c r="F453" s="157">
        <v>0</v>
      </c>
    </row>
    <row r="454" spans="3:6">
      <c r="C454" s="255" t="s">
        <v>719</v>
      </c>
      <c r="D454" s="157">
        <v>90994893</v>
      </c>
      <c r="E454" s="157">
        <v>63000000</v>
      </c>
      <c r="F454" s="157">
        <v>40037991.359999999</v>
      </c>
    </row>
    <row r="455" spans="3:6">
      <c r="C455" s="255" t="s">
        <v>720</v>
      </c>
      <c r="D455" s="157">
        <v>42029812</v>
      </c>
      <c r="E455" s="157">
        <v>5000</v>
      </c>
      <c r="F455" s="157">
        <v>0</v>
      </c>
    </row>
    <row r="456" spans="3:6">
      <c r="C456" s="255" t="s">
        <v>721</v>
      </c>
      <c r="D456" s="157">
        <v>18486497</v>
      </c>
      <c r="E456" s="157">
        <v>0</v>
      </c>
      <c r="F456" s="157">
        <v>0</v>
      </c>
    </row>
    <row r="457" spans="3:6">
      <c r="C457" s="255" t="s">
        <v>722</v>
      </c>
      <c r="D457" s="157">
        <v>10000000</v>
      </c>
      <c r="E457" s="157">
        <v>0</v>
      </c>
      <c r="F457" s="157">
        <v>0</v>
      </c>
    </row>
    <row r="458" spans="3:6">
      <c r="C458" s="255" t="s">
        <v>723</v>
      </c>
      <c r="D458" s="157">
        <v>50031562</v>
      </c>
      <c r="E458" s="157">
        <v>73209627</v>
      </c>
      <c r="F458" s="157">
        <v>73209626.960000008</v>
      </c>
    </row>
    <row r="459" spans="3:6">
      <c r="C459" s="255" t="s">
        <v>724</v>
      </c>
      <c r="D459" s="157">
        <v>0</v>
      </c>
      <c r="E459" s="157">
        <v>12500000</v>
      </c>
      <c r="F459" s="157">
        <v>12500000</v>
      </c>
    </row>
    <row r="460" spans="3:6">
      <c r="C460" s="254" t="s">
        <v>2021</v>
      </c>
      <c r="D460" s="157">
        <v>144309643</v>
      </c>
      <c r="E460" s="157">
        <v>246713322.21000001</v>
      </c>
      <c r="F460" s="157">
        <v>203570739.40000001</v>
      </c>
    </row>
    <row r="461" spans="3:6">
      <c r="C461" s="255" t="s">
        <v>725</v>
      </c>
      <c r="D461" s="157">
        <v>19999999</v>
      </c>
      <c r="E461" s="157">
        <v>29999999</v>
      </c>
      <c r="F461" s="157">
        <v>29961446.16</v>
      </c>
    </row>
    <row r="462" spans="3:6">
      <c r="C462" s="255" t="s">
        <v>726</v>
      </c>
      <c r="D462" s="157">
        <v>41000000</v>
      </c>
      <c r="E462" s="157">
        <v>210631679.21000001</v>
      </c>
      <c r="F462" s="157">
        <v>173609293.24000001</v>
      </c>
    </row>
    <row r="463" spans="3:6">
      <c r="C463" s="255" t="s">
        <v>721</v>
      </c>
      <c r="D463" s="157">
        <v>83309644</v>
      </c>
      <c r="E463" s="157">
        <v>6081644</v>
      </c>
      <c r="F463" s="157">
        <v>0</v>
      </c>
    </row>
    <row r="464" spans="3:6">
      <c r="C464" s="252" t="s">
        <v>327</v>
      </c>
      <c r="D464" s="253">
        <v>491426007</v>
      </c>
      <c r="E464" s="253">
        <v>738515184.88</v>
      </c>
      <c r="F464" s="253">
        <v>577456401.47000003</v>
      </c>
    </row>
    <row r="465" spans="3:6">
      <c r="C465" s="254" t="s">
        <v>2020</v>
      </c>
      <c r="D465" s="157">
        <v>471426007</v>
      </c>
      <c r="E465" s="157">
        <v>621598484.88</v>
      </c>
      <c r="F465" s="157">
        <v>474802240.25999999</v>
      </c>
    </row>
    <row r="466" spans="3:6">
      <c r="C466" s="255" t="s">
        <v>1899</v>
      </c>
      <c r="D466" s="157">
        <v>0</v>
      </c>
      <c r="E466" s="157">
        <v>4017382</v>
      </c>
      <c r="F466" s="157">
        <v>4017281.21</v>
      </c>
    </row>
    <row r="467" spans="3:6">
      <c r="C467" s="255" t="s">
        <v>1978</v>
      </c>
      <c r="D467" s="157">
        <v>0</v>
      </c>
      <c r="E467" s="157">
        <v>16076435.1</v>
      </c>
      <c r="F467" s="157">
        <v>0</v>
      </c>
    </row>
    <row r="468" spans="3:6">
      <c r="C468" s="255" t="s">
        <v>1900</v>
      </c>
      <c r="D468" s="157">
        <v>0</v>
      </c>
      <c r="E468" s="157">
        <v>100</v>
      </c>
      <c r="F468" s="157">
        <v>0</v>
      </c>
    </row>
    <row r="469" spans="3:6">
      <c r="C469" s="255" t="s">
        <v>727</v>
      </c>
      <c r="D469" s="157">
        <v>4603072</v>
      </c>
      <c r="E469" s="157">
        <v>5307068</v>
      </c>
      <c r="F469" s="157">
        <v>3357769.94</v>
      </c>
    </row>
    <row r="470" spans="3:6">
      <c r="C470" s="255" t="s">
        <v>728</v>
      </c>
      <c r="D470" s="157">
        <v>48240000</v>
      </c>
      <c r="E470" s="157">
        <v>54188000</v>
      </c>
      <c r="F470" s="157">
        <v>39846642.700000003</v>
      </c>
    </row>
    <row r="471" spans="3:6">
      <c r="C471" s="255" t="s">
        <v>729</v>
      </c>
      <c r="D471" s="157">
        <v>789735</v>
      </c>
      <c r="E471" s="157">
        <v>3183400</v>
      </c>
      <c r="F471" s="157">
        <v>786750.68</v>
      </c>
    </row>
    <row r="472" spans="3:6">
      <c r="C472" s="255" t="s">
        <v>730</v>
      </c>
      <c r="D472" s="157">
        <v>4810533</v>
      </c>
      <c r="E472" s="157">
        <v>110284.78</v>
      </c>
      <c r="F472" s="157">
        <v>0</v>
      </c>
    </row>
    <row r="473" spans="3:6">
      <c r="C473" s="255" t="s">
        <v>731</v>
      </c>
      <c r="D473" s="157">
        <v>62021281</v>
      </c>
      <c r="E473" s="157">
        <v>17444216</v>
      </c>
      <c r="F473" s="157">
        <v>17087232.789999999</v>
      </c>
    </row>
    <row r="474" spans="3:6">
      <c r="C474" s="255" t="s">
        <v>732</v>
      </c>
      <c r="D474" s="157">
        <v>20787154</v>
      </c>
      <c r="E474" s="157">
        <v>0</v>
      </c>
      <c r="F474" s="157">
        <v>0</v>
      </c>
    </row>
    <row r="475" spans="3:6">
      <c r="C475" s="255" t="s">
        <v>1901</v>
      </c>
      <c r="D475" s="157">
        <v>0</v>
      </c>
      <c r="E475" s="157">
        <v>100</v>
      </c>
      <c r="F475" s="157">
        <v>0</v>
      </c>
    </row>
    <row r="476" spans="3:6">
      <c r="C476" s="255" t="s">
        <v>733</v>
      </c>
      <c r="D476" s="157">
        <v>2523769</v>
      </c>
      <c r="E476" s="157">
        <v>2308434</v>
      </c>
      <c r="F476" s="157">
        <v>0</v>
      </c>
    </row>
    <row r="477" spans="3:6">
      <c r="C477" s="255" t="s">
        <v>1902</v>
      </c>
      <c r="D477" s="157">
        <v>0</v>
      </c>
      <c r="E477" s="157">
        <v>0</v>
      </c>
      <c r="F477" s="157">
        <v>0</v>
      </c>
    </row>
    <row r="478" spans="3:6">
      <c r="C478" s="255" t="s">
        <v>1903</v>
      </c>
      <c r="D478" s="157">
        <v>0</v>
      </c>
      <c r="E478" s="157">
        <v>4074747</v>
      </c>
      <c r="F478" s="157">
        <v>3545258.62</v>
      </c>
    </row>
    <row r="479" spans="3:6">
      <c r="C479" s="255" t="s">
        <v>734</v>
      </c>
      <c r="D479" s="157">
        <v>10947984</v>
      </c>
      <c r="E479" s="157">
        <v>10000000</v>
      </c>
      <c r="F479" s="157">
        <v>3181189.17</v>
      </c>
    </row>
    <row r="480" spans="3:6">
      <c r="C480" s="255" t="s">
        <v>1866</v>
      </c>
      <c r="D480" s="157">
        <v>0</v>
      </c>
      <c r="E480" s="157">
        <v>4818934</v>
      </c>
      <c r="F480" s="157">
        <v>4316742.5199999996</v>
      </c>
    </row>
    <row r="481" spans="3:6">
      <c r="C481" s="255" t="s">
        <v>1867</v>
      </c>
      <c r="D481" s="157">
        <v>0</v>
      </c>
      <c r="E481" s="157">
        <v>11070132</v>
      </c>
      <c r="F481" s="157">
        <v>10312546.859999999</v>
      </c>
    </row>
    <row r="482" spans="3:6">
      <c r="C482" s="255" t="s">
        <v>735</v>
      </c>
      <c r="D482" s="157">
        <v>97282052</v>
      </c>
      <c r="E482" s="157">
        <v>81684773</v>
      </c>
      <c r="F482" s="157">
        <v>80964532.420000002</v>
      </c>
    </row>
    <row r="483" spans="3:6">
      <c r="C483" s="255" t="s">
        <v>736</v>
      </c>
      <c r="D483" s="157">
        <v>6944551</v>
      </c>
      <c r="E483" s="157">
        <v>100</v>
      </c>
      <c r="F483" s="157">
        <v>0</v>
      </c>
    </row>
    <row r="484" spans="3:6">
      <c r="C484" s="255" t="s">
        <v>737</v>
      </c>
      <c r="D484" s="157">
        <v>45173787</v>
      </c>
      <c r="E484" s="157">
        <v>91916846</v>
      </c>
      <c r="F484" s="157">
        <v>91916845.090000004</v>
      </c>
    </row>
    <row r="485" spans="3:6">
      <c r="C485" s="255" t="s">
        <v>738</v>
      </c>
      <c r="D485" s="157">
        <v>6944551</v>
      </c>
      <c r="E485" s="157">
        <v>2751508</v>
      </c>
      <c r="F485" s="157">
        <v>734006.73</v>
      </c>
    </row>
    <row r="486" spans="3:6">
      <c r="C486" s="255" t="s">
        <v>1904</v>
      </c>
      <c r="D486" s="157">
        <v>0</v>
      </c>
      <c r="E486" s="157">
        <v>16578979</v>
      </c>
      <c r="F486" s="157">
        <v>13729972.65</v>
      </c>
    </row>
    <row r="487" spans="3:6">
      <c r="C487" s="255" t="s">
        <v>1905</v>
      </c>
      <c r="D487" s="157">
        <v>0</v>
      </c>
      <c r="E487" s="157">
        <v>100</v>
      </c>
      <c r="F487" s="157">
        <v>0</v>
      </c>
    </row>
    <row r="488" spans="3:6">
      <c r="C488" s="255" t="s">
        <v>739</v>
      </c>
      <c r="D488" s="157">
        <v>955159</v>
      </c>
      <c r="E488" s="157">
        <v>607401</v>
      </c>
      <c r="F488" s="157">
        <v>0</v>
      </c>
    </row>
    <row r="489" spans="3:6">
      <c r="C489" s="255" t="s">
        <v>740</v>
      </c>
      <c r="D489" s="157">
        <v>10000000</v>
      </c>
      <c r="E489" s="157">
        <v>13564228</v>
      </c>
      <c r="F489" s="157">
        <v>8894922</v>
      </c>
    </row>
    <row r="490" spans="3:6">
      <c r="C490" s="255" t="s">
        <v>1868</v>
      </c>
      <c r="D490" s="157">
        <v>0</v>
      </c>
      <c r="E490" s="157">
        <v>1927192</v>
      </c>
      <c r="F490" s="157">
        <v>1410127.21</v>
      </c>
    </row>
    <row r="491" spans="3:6">
      <c r="C491" s="255" t="s">
        <v>741</v>
      </c>
      <c r="D491" s="157">
        <v>32379976</v>
      </c>
      <c r="E491" s="157">
        <v>28050885</v>
      </c>
      <c r="F491" s="157">
        <v>28050885</v>
      </c>
    </row>
    <row r="492" spans="3:6">
      <c r="C492" s="255" t="s">
        <v>742</v>
      </c>
      <c r="D492" s="157">
        <v>8081935</v>
      </c>
      <c r="E492" s="157">
        <v>6461060</v>
      </c>
      <c r="F492" s="157">
        <v>0</v>
      </c>
    </row>
    <row r="493" spans="3:6">
      <c r="C493" s="255" t="s">
        <v>743</v>
      </c>
      <c r="D493" s="157">
        <v>43776923</v>
      </c>
      <c r="E493" s="157">
        <v>35327710</v>
      </c>
      <c r="F493" s="157">
        <v>35314380.489999995</v>
      </c>
    </row>
    <row r="494" spans="3:6">
      <c r="C494" s="255" t="s">
        <v>744</v>
      </c>
      <c r="D494" s="157">
        <v>30998493</v>
      </c>
      <c r="E494" s="157">
        <v>23063160</v>
      </c>
      <c r="F494" s="157">
        <v>23056894</v>
      </c>
    </row>
    <row r="495" spans="3:6">
      <c r="C495" s="255" t="s">
        <v>745</v>
      </c>
      <c r="D495" s="157">
        <v>34165052</v>
      </c>
      <c r="E495" s="157">
        <v>187065310</v>
      </c>
      <c r="F495" s="157">
        <v>104278260.18000001</v>
      </c>
    </row>
    <row r="496" spans="3:6">
      <c r="C496" s="254" t="s">
        <v>2021</v>
      </c>
      <c r="D496" s="157">
        <v>20000000</v>
      </c>
      <c r="E496" s="157">
        <v>74023653</v>
      </c>
      <c r="F496" s="157">
        <v>69715829.209999993</v>
      </c>
    </row>
    <row r="497" spans="3:6">
      <c r="C497" s="255" t="s">
        <v>746</v>
      </c>
      <c r="D497" s="157">
        <v>20000000</v>
      </c>
      <c r="E497" s="157">
        <v>16000000</v>
      </c>
      <c r="F497" s="157">
        <v>11692176.310000001</v>
      </c>
    </row>
    <row r="498" spans="3:6">
      <c r="C498" s="255" t="s">
        <v>745</v>
      </c>
      <c r="D498" s="157">
        <v>0</v>
      </c>
      <c r="E498" s="157">
        <v>58023653</v>
      </c>
      <c r="F498" s="157">
        <v>58023652.899999999</v>
      </c>
    </row>
    <row r="499" spans="3:6">
      <c r="C499" s="254" t="s">
        <v>2023</v>
      </c>
      <c r="D499" s="157">
        <v>0</v>
      </c>
      <c r="E499" s="157">
        <v>42893047</v>
      </c>
      <c r="F499" s="157">
        <v>32938332</v>
      </c>
    </row>
    <row r="500" spans="3:6">
      <c r="C500" s="255" t="s">
        <v>745</v>
      </c>
      <c r="D500" s="157">
        <v>0</v>
      </c>
      <c r="E500" s="157">
        <v>42893047</v>
      </c>
      <c r="F500" s="157">
        <v>32938332</v>
      </c>
    </row>
    <row r="501" spans="3:6">
      <c r="C501" s="252" t="s">
        <v>328</v>
      </c>
      <c r="D501" s="253">
        <v>464694984</v>
      </c>
      <c r="E501" s="253">
        <v>300725532.30000001</v>
      </c>
      <c r="F501" s="253">
        <v>259689990.98000002</v>
      </c>
    </row>
    <row r="502" spans="3:6">
      <c r="C502" s="254" t="s">
        <v>2020</v>
      </c>
      <c r="D502" s="157">
        <v>464694984</v>
      </c>
      <c r="E502" s="157">
        <v>288515280.54000002</v>
      </c>
      <c r="F502" s="157">
        <v>247479739.22000003</v>
      </c>
    </row>
    <row r="503" spans="3:6">
      <c r="C503" s="255" t="s">
        <v>747</v>
      </c>
      <c r="D503" s="157">
        <v>2799546</v>
      </c>
      <c r="E503" s="157">
        <v>729173</v>
      </c>
      <c r="F503" s="157">
        <v>183338.07</v>
      </c>
    </row>
    <row r="504" spans="3:6">
      <c r="C504" s="255" t="s">
        <v>748</v>
      </c>
      <c r="D504" s="157">
        <v>1256445</v>
      </c>
      <c r="E504" s="157">
        <v>2384946</v>
      </c>
      <c r="F504" s="157">
        <v>2384845.54</v>
      </c>
    </row>
    <row r="505" spans="3:6">
      <c r="C505" s="255" t="s">
        <v>749</v>
      </c>
      <c r="D505" s="157">
        <v>2799546</v>
      </c>
      <c r="E505" s="157">
        <v>113706.66</v>
      </c>
      <c r="F505" s="157">
        <v>0</v>
      </c>
    </row>
    <row r="506" spans="3:6">
      <c r="C506" s="255" t="s">
        <v>750</v>
      </c>
      <c r="D506" s="157">
        <v>15000000</v>
      </c>
      <c r="E506" s="157">
        <v>28604522.32</v>
      </c>
      <c r="F506" s="157">
        <v>21683648</v>
      </c>
    </row>
    <row r="507" spans="3:6">
      <c r="C507" s="255" t="s">
        <v>751</v>
      </c>
      <c r="D507" s="157">
        <v>10611201</v>
      </c>
      <c r="E507" s="157">
        <v>4114581.54</v>
      </c>
      <c r="F507" s="157">
        <v>0</v>
      </c>
    </row>
    <row r="508" spans="3:6">
      <c r="C508" s="255" t="s">
        <v>752</v>
      </c>
      <c r="D508" s="157">
        <v>29646707</v>
      </c>
      <c r="E508" s="157">
        <v>21422980</v>
      </c>
      <c r="F508" s="157">
        <v>21353742</v>
      </c>
    </row>
    <row r="509" spans="3:6">
      <c r="C509" s="255" t="s">
        <v>753</v>
      </c>
      <c r="D509" s="157">
        <v>425768</v>
      </c>
      <c r="E509" s="157">
        <v>304480</v>
      </c>
      <c r="F509" s="157">
        <v>0</v>
      </c>
    </row>
    <row r="510" spans="3:6">
      <c r="C510" s="255" t="s">
        <v>1869</v>
      </c>
      <c r="D510" s="157">
        <v>0</v>
      </c>
      <c r="E510" s="157">
        <v>3655484</v>
      </c>
      <c r="F510" s="157">
        <v>0</v>
      </c>
    </row>
    <row r="511" spans="3:6">
      <c r="C511" s="255" t="s">
        <v>754</v>
      </c>
      <c r="D511" s="157">
        <v>37397609</v>
      </c>
      <c r="E511" s="157">
        <v>34473739</v>
      </c>
      <c r="F511" s="157">
        <v>33223916.140000001</v>
      </c>
    </row>
    <row r="512" spans="3:6">
      <c r="C512" s="255" t="s">
        <v>755</v>
      </c>
      <c r="D512" s="157">
        <v>4920242</v>
      </c>
      <c r="E512" s="157">
        <v>100</v>
      </c>
      <c r="F512" s="157">
        <v>0</v>
      </c>
    </row>
    <row r="513" spans="3:6">
      <c r="C513" s="255" t="s">
        <v>756</v>
      </c>
      <c r="D513" s="157">
        <v>18284533</v>
      </c>
      <c r="E513" s="157">
        <v>100</v>
      </c>
      <c r="F513" s="157">
        <v>0</v>
      </c>
    </row>
    <row r="514" spans="3:6">
      <c r="C514" s="255" t="s">
        <v>757</v>
      </c>
      <c r="D514" s="157">
        <v>6106338</v>
      </c>
      <c r="E514" s="157">
        <v>3847835</v>
      </c>
      <c r="F514" s="157">
        <v>2198268.2200000002</v>
      </c>
    </row>
    <row r="515" spans="3:6">
      <c r="C515" s="255" t="s">
        <v>758</v>
      </c>
      <c r="D515" s="157">
        <v>7364658</v>
      </c>
      <c r="E515" s="157">
        <v>4849866</v>
      </c>
      <c r="F515" s="157">
        <v>4568256.0599999996</v>
      </c>
    </row>
    <row r="516" spans="3:6">
      <c r="C516" s="255" t="s">
        <v>759</v>
      </c>
      <c r="D516" s="157">
        <v>5129592</v>
      </c>
      <c r="E516" s="157">
        <v>2887606</v>
      </c>
      <c r="F516" s="157">
        <v>2503794.7999999998</v>
      </c>
    </row>
    <row r="517" spans="3:6">
      <c r="C517" s="255" t="s">
        <v>760</v>
      </c>
      <c r="D517" s="157">
        <v>13752724</v>
      </c>
      <c r="E517" s="157">
        <v>100</v>
      </c>
      <c r="F517" s="157">
        <v>0</v>
      </c>
    </row>
    <row r="518" spans="3:6">
      <c r="C518" s="255" t="s">
        <v>761</v>
      </c>
      <c r="D518" s="157">
        <v>7379600</v>
      </c>
      <c r="E518" s="157">
        <v>5896227</v>
      </c>
      <c r="F518" s="157">
        <v>5467133.6900000004</v>
      </c>
    </row>
    <row r="519" spans="3:6">
      <c r="C519" s="255" t="s">
        <v>762</v>
      </c>
      <c r="D519" s="157">
        <v>23744168</v>
      </c>
      <c r="E519" s="157">
        <v>22452160</v>
      </c>
      <c r="F519" s="157">
        <v>16115906.48</v>
      </c>
    </row>
    <row r="520" spans="3:6">
      <c r="C520" s="255" t="s">
        <v>763</v>
      </c>
      <c r="D520" s="157">
        <v>13421241</v>
      </c>
      <c r="E520" s="157">
        <v>13421241</v>
      </c>
      <c r="F520" s="157">
        <v>8102351.5800000001</v>
      </c>
    </row>
    <row r="521" spans="3:6">
      <c r="C521" s="255" t="s">
        <v>764</v>
      </c>
      <c r="D521" s="157">
        <v>5137508</v>
      </c>
      <c r="E521" s="157">
        <v>103365.71</v>
      </c>
      <c r="F521" s="157">
        <v>0</v>
      </c>
    </row>
    <row r="522" spans="3:6">
      <c r="C522" s="255" t="s">
        <v>765</v>
      </c>
      <c r="D522" s="157">
        <v>15774478</v>
      </c>
      <c r="E522" s="157">
        <v>101377.31</v>
      </c>
      <c r="F522" s="157">
        <v>0</v>
      </c>
    </row>
    <row r="523" spans="3:6">
      <c r="C523" s="255" t="s">
        <v>766</v>
      </c>
      <c r="D523" s="157">
        <v>65464844</v>
      </c>
      <c r="E523" s="157">
        <v>5000000</v>
      </c>
      <c r="F523" s="157">
        <v>0</v>
      </c>
    </row>
    <row r="524" spans="3:6">
      <c r="C524" s="255" t="s">
        <v>767</v>
      </c>
      <c r="D524" s="157">
        <v>5000000</v>
      </c>
      <c r="E524" s="157">
        <v>3120000</v>
      </c>
      <c r="F524" s="157">
        <v>0</v>
      </c>
    </row>
    <row r="525" spans="3:6">
      <c r="C525" s="255" t="s">
        <v>768</v>
      </c>
      <c r="D525" s="157">
        <v>32081839</v>
      </c>
      <c r="E525" s="157">
        <v>24423372</v>
      </c>
      <c r="F525" s="157">
        <v>24163097.660000004</v>
      </c>
    </row>
    <row r="526" spans="3:6">
      <c r="C526" s="255" t="s">
        <v>769</v>
      </c>
      <c r="D526" s="157">
        <v>102065877</v>
      </c>
      <c r="E526" s="157">
        <v>78292825</v>
      </c>
      <c r="F526" s="157">
        <v>77282699.980000004</v>
      </c>
    </row>
    <row r="527" spans="3:6">
      <c r="C527" s="255" t="s">
        <v>770</v>
      </c>
      <c r="D527" s="157">
        <v>39130520</v>
      </c>
      <c r="E527" s="157">
        <v>28315493</v>
      </c>
      <c r="F527" s="157">
        <v>28248741</v>
      </c>
    </row>
    <row r="528" spans="3:6">
      <c r="C528" s="254" t="s">
        <v>2021</v>
      </c>
      <c r="D528" s="157">
        <v>0</v>
      </c>
      <c r="E528" s="157">
        <v>12210251.760000002</v>
      </c>
      <c r="F528" s="157">
        <v>12210251.760000002</v>
      </c>
    </row>
    <row r="529" spans="3:6">
      <c r="C529" s="255" t="s">
        <v>771</v>
      </c>
      <c r="D529" s="157">
        <v>0</v>
      </c>
      <c r="E529" s="157">
        <v>12210251.760000002</v>
      </c>
      <c r="F529" s="157">
        <v>12210251.760000002</v>
      </c>
    </row>
    <row r="530" spans="3:6">
      <c r="C530" s="252" t="s">
        <v>329</v>
      </c>
      <c r="D530" s="253">
        <v>1838115789</v>
      </c>
      <c r="E530" s="253">
        <v>1934127602.4299996</v>
      </c>
      <c r="F530" s="253">
        <v>1675723747.2900002</v>
      </c>
    </row>
    <row r="531" spans="3:6">
      <c r="C531" s="254" t="s">
        <v>2020</v>
      </c>
      <c r="D531" s="157">
        <v>1587700010</v>
      </c>
      <c r="E531" s="157">
        <v>1764631385.2499998</v>
      </c>
      <c r="F531" s="157">
        <v>1572428916.6100001</v>
      </c>
    </row>
    <row r="532" spans="3:6">
      <c r="C532" s="255" t="s">
        <v>772</v>
      </c>
      <c r="D532" s="157">
        <v>2030470</v>
      </c>
      <c r="E532" s="157">
        <v>5884466</v>
      </c>
      <c r="F532" s="157">
        <v>4681609.3899999997</v>
      </c>
    </row>
    <row r="533" spans="3:6">
      <c r="C533" s="255" t="s">
        <v>773</v>
      </c>
      <c r="D533" s="157">
        <v>0</v>
      </c>
      <c r="E533" s="157">
        <v>1008166.46</v>
      </c>
      <c r="F533" s="157">
        <v>1008065.76</v>
      </c>
    </row>
    <row r="534" spans="3:6">
      <c r="C534" s="255" t="s">
        <v>1854</v>
      </c>
      <c r="D534" s="157">
        <v>0</v>
      </c>
      <c r="E534" s="157">
        <v>7955889</v>
      </c>
      <c r="F534" s="157">
        <v>6996114.4699999997</v>
      </c>
    </row>
    <row r="535" spans="3:6">
      <c r="C535" s="255" t="s">
        <v>774</v>
      </c>
      <c r="D535" s="157">
        <v>4127067</v>
      </c>
      <c r="E535" s="157">
        <v>3696398</v>
      </c>
      <c r="F535" s="157">
        <v>3438883.62</v>
      </c>
    </row>
    <row r="536" spans="3:6">
      <c r="C536" s="255" t="s">
        <v>1870</v>
      </c>
      <c r="D536" s="157">
        <v>0</v>
      </c>
      <c r="E536" s="157">
        <v>718473</v>
      </c>
      <c r="F536" s="157">
        <v>718372.61</v>
      </c>
    </row>
    <row r="537" spans="3:6">
      <c r="C537" s="255" t="s">
        <v>775</v>
      </c>
      <c r="D537" s="157">
        <v>1253439</v>
      </c>
      <c r="E537" s="157">
        <v>1100000</v>
      </c>
      <c r="F537" s="157">
        <v>523734.96</v>
      </c>
    </row>
    <row r="538" spans="3:6">
      <c r="C538" s="255" t="s">
        <v>776</v>
      </c>
      <c r="D538" s="157">
        <v>44422301</v>
      </c>
      <c r="E538" s="157">
        <v>18317821</v>
      </c>
      <c r="F538" s="157">
        <v>7917923.7300000004</v>
      </c>
    </row>
    <row r="539" spans="3:6">
      <c r="C539" s="255" t="s">
        <v>777</v>
      </c>
      <c r="D539" s="157">
        <v>2030470</v>
      </c>
      <c r="E539" s="157">
        <v>100</v>
      </c>
      <c r="F539" s="157">
        <v>0</v>
      </c>
    </row>
    <row r="540" spans="3:6">
      <c r="C540" s="255" t="s">
        <v>778</v>
      </c>
      <c r="D540" s="157">
        <v>73589468</v>
      </c>
      <c r="E540" s="157">
        <v>277141156.43000001</v>
      </c>
      <c r="F540" s="157">
        <v>277141155.95999998</v>
      </c>
    </row>
    <row r="541" spans="3:6">
      <c r="C541" s="255" t="s">
        <v>779</v>
      </c>
      <c r="D541" s="157">
        <v>791841</v>
      </c>
      <c r="E541" s="157">
        <v>576506</v>
      </c>
      <c r="F541" s="157">
        <v>0</v>
      </c>
    </row>
    <row r="542" spans="3:6">
      <c r="C542" s="255" t="s">
        <v>1871</v>
      </c>
      <c r="D542" s="157">
        <v>0</v>
      </c>
      <c r="E542" s="157">
        <v>1367924</v>
      </c>
      <c r="F542" s="157">
        <v>1367823.07</v>
      </c>
    </row>
    <row r="543" spans="3:6">
      <c r="C543" s="255" t="s">
        <v>780</v>
      </c>
      <c r="D543" s="157">
        <v>481336</v>
      </c>
      <c r="E543" s="157">
        <v>438001</v>
      </c>
      <c r="F543" s="157">
        <v>0</v>
      </c>
    </row>
    <row r="544" spans="3:6">
      <c r="C544" s="255" t="s">
        <v>817</v>
      </c>
      <c r="D544" s="157">
        <v>0</v>
      </c>
      <c r="E544" s="157">
        <v>29560000</v>
      </c>
      <c r="F544" s="157">
        <v>0</v>
      </c>
    </row>
    <row r="545" spans="3:6">
      <c r="C545" s="255" t="s">
        <v>1906</v>
      </c>
      <c r="D545" s="157">
        <v>0</v>
      </c>
      <c r="E545" s="157">
        <v>5987289</v>
      </c>
      <c r="F545" s="157">
        <v>5927415.6100000003</v>
      </c>
    </row>
    <row r="546" spans="3:6">
      <c r="C546" s="255" t="s">
        <v>781</v>
      </c>
      <c r="D546" s="157">
        <v>10909446</v>
      </c>
      <c r="E546" s="157">
        <v>4856230</v>
      </c>
      <c r="F546" s="157">
        <v>0</v>
      </c>
    </row>
    <row r="547" spans="3:6">
      <c r="C547" s="255" t="s">
        <v>782</v>
      </c>
      <c r="D547" s="157">
        <v>20000000</v>
      </c>
      <c r="E547" s="157">
        <v>5000</v>
      </c>
      <c r="F547" s="157">
        <v>0</v>
      </c>
    </row>
    <row r="548" spans="3:6">
      <c r="C548" s="255" t="s">
        <v>783</v>
      </c>
      <c r="D548" s="157">
        <v>2088607</v>
      </c>
      <c r="E548" s="157">
        <v>1873272</v>
      </c>
      <c r="F548" s="157">
        <v>0</v>
      </c>
    </row>
    <row r="549" spans="3:6">
      <c r="C549" s="255" t="s">
        <v>784</v>
      </c>
      <c r="D549" s="157">
        <v>93000000</v>
      </c>
      <c r="E549" s="157">
        <v>32294914</v>
      </c>
      <c r="F549" s="157">
        <v>7751520.1600000001</v>
      </c>
    </row>
    <row r="550" spans="3:6">
      <c r="C550" s="255" t="s">
        <v>785</v>
      </c>
      <c r="D550" s="157">
        <v>3614249</v>
      </c>
      <c r="E550" s="157">
        <v>3993038</v>
      </c>
      <c r="F550" s="157">
        <v>3993038</v>
      </c>
    </row>
    <row r="551" spans="3:6">
      <c r="C551" s="255" t="s">
        <v>786</v>
      </c>
      <c r="D551" s="157">
        <v>20000000</v>
      </c>
      <c r="E551" s="157">
        <v>50000000</v>
      </c>
      <c r="F551" s="157">
        <v>50000000</v>
      </c>
    </row>
    <row r="552" spans="3:6">
      <c r="C552" s="255" t="s">
        <v>787</v>
      </c>
      <c r="D552" s="157">
        <v>791841</v>
      </c>
      <c r="E552" s="157">
        <v>1478006</v>
      </c>
      <c r="F552" s="157">
        <v>1477977.62</v>
      </c>
    </row>
    <row r="553" spans="3:6">
      <c r="C553" s="255" t="s">
        <v>788</v>
      </c>
      <c r="D553" s="157">
        <v>20000000</v>
      </c>
      <c r="E553" s="157">
        <v>69657369</v>
      </c>
      <c r="F553" s="157">
        <v>69657368.540000007</v>
      </c>
    </row>
    <row r="554" spans="3:6">
      <c r="C554" s="255" t="s">
        <v>789</v>
      </c>
      <c r="D554" s="157">
        <v>2753439</v>
      </c>
      <c r="E554" s="157">
        <v>789066</v>
      </c>
      <c r="F554" s="157">
        <v>0</v>
      </c>
    </row>
    <row r="555" spans="3:6">
      <c r="C555" s="255" t="s">
        <v>790</v>
      </c>
      <c r="D555" s="157">
        <v>20000000</v>
      </c>
      <c r="E555" s="157">
        <v>40918000</v>
      </c>
      <c r="F555" s="157">
        <v>38165421.899999999</v>
      </c>
    </row>
    <row r="556" spans="3:6">
      <c r="C556" s="255" t="s">
        <v>791</v>
      </c>
      <c r="D556" s="157">
        <v>0</v>
      </c>
      <c r="E556" s="157">
        <v>5613212.6799999997</v>
      </c>
      <c r="F556" s="157">
        <v>2431535.48</v>
      </c>
    </row>
    <row r="557" spans="3:6">
      <c r="C557" s="255" t="s">
        <v>792</v>
      </c>
      <c r="D557" s="157">
        <v>141167282</v>
      </c>
      <c r="E557" s="157">
        <v>32734668</v>
      </c>
      <c r="F557" s="157">
        <v>0</v>
      </c>
    </row>
    <row r="558" spans="3:6">
      <c r="C558" s="255" t="s">
        <v>1942</v>
      </c>
      <c r="D558" s="157">
        <v>0</v>
      </c>
      <c r="E558" s="157">
        <v>0</v>
      </c>
      <c r="F558" s="157">
        <v>0</v>
      </c>
    </row>
    <row r="559" spans="3:6">
      <c r="C559" s="255" t="s">
        <v>793</v>
      </c>
      <c r="D559" s="157">
        <v>29000000</v>
      </c>
      <c r="E559" s="157">
        <v>2085000</v>
      </c>
      <c r="F559" s="157">
        <v>0</v>
      </c>
    </row>
    <row r="560" spans="3:6">
      <c r="C560" s="255" t="s">
        <v>794</v>
      </c>
      <c r="D560" s="157">
        <v>9467926</v>
      </c>
      <c r="E560" s="157">
        <v>6201321</v>
      </c>
      <c r="F560" s="157">
        <v>1201320.6599999999</v>
      </c>
    </row>
    <row r="561" spans="3:6">
      <c r="C561" s="255" t="s">
        <v>795</v>
      </c>
      <c r="D561" s="157">
        <v>261078074</v>
      </c>
      <c r="E561" s="157">
        <v>4789388</v>
      </c>
      <c r="F561" s="157">
        <v>0</v>
      </c>
    </row>
    <row r="562" spans="3:6">
      <c r="C562" s="255" t="s">
        <v>796</v>
      </c>
      <c r="D562" s="157">
        <v>20000000</v>
      </c>
      <c r="E562" s="157">
        <v>85092657</v>
      </c>
      <c r="F562" s="157">
        <v>72412564.840000004</v>
      </c>
    </row>
    <row r="563" spans="3:6">
      <c r="C563" s="255" t="s">
        <v>797</v>
      </c>
      <c r="D563" s="157">
        <v>10000000</v>
      </c>
      <c r="E563" s="157">
        <v>25000</v>
      </c>
      <c r="F563" s="157">
        <v>0</v>
      </c>
    </row>
    <row r="564" spans="3:6">
      <c r="C564" s="255" t="s">
        <v>798</v>
      </c>
      <c r="D564" s="157">
        <v>0</v>
      </c>
      <c r="E564" s="157">
        <v>31273062</v>
      </c>
      <c r="F564" s="157">
        <v>31273062</v>
      </c>
    </row>
    <row r="565" spans="3:6">
      <c r="C565" s="255" t="s">
        <v>799</v>
      </c>
      <c r="D565" s="157">
        <v>52764804</v>
      </c>
      <c r="E565" s="157">
        <v>22025313</v>
      </c>
      <c r="F565" s="157">
        <v>16425923.210000001</v>
      </c>
    </row>
    <row r="566" spans="3:6">
      <c r="C566" s="255" t="s">
        <v>800</v>
      </c>
      <c r="D566" s="157">
        <v>5000000</v>
      </c>
      <c r="E566" s="157">
        <v>0</v>
      </c>
      <c r="F566" s="157">
        <v>0</v>
      </c>
    </row>
    <row r="567" spans="3:6">
      <c r="C567" s="255" t="s">
        <v>1892</v>
      </c>
      <c r="D567" s="157">
        <v>0</v>
      </c>
      <c r="E567" s="157">
        <v>3168521</v>
      </c>
      <c r="F567" s="157">
        <v>2112347.0699999998</v>
      </c>
    </row>
    <row r="568" spans="3:6">
      <c r="C568" s="255" t="s">
        <v>801</v>
      </c>
      <c r="D568" s="157">
        <v>23291774</v>
      </c>
      <c r="E568" s="157">
        <v>30539007</v>
      </c>
      <c r="F568" s="157">
        <v>17652569.890000001</v>
      </c>
    </row>
    <row r="569" spans="3:6">
      <c r="C569" s="255" t="s">
        <v>802</v>
      </c>
      <c r="D569" s="157">
        <v>124198927</v>
      </c>
      <c r="E569" s="157">
        <v>539544485.66999996</v>
      </c>
      <c r="F569" s="157">
        <v>538126840.11000001</v>
      </c>
    </row>
    <row r="570" spans="3:6">
      <c r="C570" s="255" t="s">
        <v>803</v>
      </c>
      <c r="D570" s="157">
        <v>165440861</v>
      </c>
      <c r="E570" s="157">
        <v>154479846</v>
      </c>
      <c r="F570" s="157">
        <v>154223230.62</v>
      </c>
    </row>
    <row r="571" spans="3:6">
      <c r="C571" s="255" t="s">
        <v>804</v>
      </c>
      <c r="D571" s="157">
        <v>10000000</v>
      </c>
      <c r="E571" s="157">
        <v>19034685</v>
      </c>
      <c r="F571" s="157">
        <v>19034684.27</v>
      </c>
    </row>
    <row r="572" spans="3:6">
      <c r="C572" s="255" t="s">
        <v>805</v>
      </c>
      <c r="D572" s="157">
        <v>14508081</v>
      </c>
      <c r="E572" s="157">
        <v>6657045</v>
      </c>
      <c r="F572" s="157">
        <v>3294886.39</v>
      </c>
    </row>
    <row r="573" spans="3:6">
      <c r="C573" s="255" t="s">
        <v>806</v>
      </c>
      <c r="D573" s="157">
        <v>73950835</v>
      </c>
      <c r="E573" s="157">
        <v>60000595</v>
      </c>
      <c r="F573" s="157">
        <v>59999350.339999996</v>
      </c>
    </row>
    <row r="574" spans="3:6">
      <c r="C574" s="255" t="s">
        <v>807</v>
      </c>
      <c r="D574" s="157">
        <v>19889640</v>
      </c>
      <c r="E574" s="157">
        <v>19889640</v>
      </c>
      <c r="F574" s="157">
        <v>4462456.12</v>
      </c>
    </row>
    <row r="575" spans="3:6">
      <c r="C575" s="255" t="s">
        <v>808</v>
      </c>
      <c r="D575" s="157">
        <v>20159965</v>
      </c>
      <c r="E575" s="157">
        <v>2659965</v>
      </c>
      <c r="F575" s="157">
        <v>0</v>
      </c>
    </row>
    <row r="576" spans="3:6">
      <c r="C576" s="255" t="s">
        <v>809</v>
      </c>
      <c r="D576" s="157">
        <v>77445249</v>
      </c>
      <c r="E576" s="157">
        <v>0.22</v>
      </c>
      <c r="F576" s="157">
        <v>0</v>
      </c>
    </row>
    <row r="577" spans="3:6">
      <c r="C577" s="255" t="s">
        <v>810</v>
      </c>
      <c r="D577" s="157">
        <v>2000000</v>
      </c>
      <c r="E577" s="157">
        <v>1022129.1000000001</v>
      </c>
      <c r="F577" s="157">
        <v>0</v>
      </c>
    </row>
    <row r="578" spans="3:6">
      <c r="C578" s="255" t="s">
        <v>811</v>
      </c>
      <c r="D578" s="157">
        <v>10000000</v>
      </c>
      <c r="E578" s="157">
        <v>957</v>
      </c>
      <c r="F578" s="157">
        <v>0</v>
      </c>
    </row>
    <row r="579" spans="3:6">
      <c r="C579" s="255" t="s">
        <v>812</v>
      </c>
      <c r="D579" s="157">
        <v>2000000</v>
      </c>
      <c r="E579" s="157">
        <v>1923735.69</v>
      </c>
      <c r="F579" s="157">
        <v>0</v>
      </c>
    </row>
    <row r="580" spans="3:6">
      <c r="C580" s="255" t="s">
        <v>813</v>
      </c>
      <c r="D580" s="157">
        <v>85653451</v>
      </c>
      <c r="E580" s="157">
        <v>103325794</v>
      </c>
      <c r="F580" s="157">
        <v>103325789.28</v>
      </c>
    </row>
    <row r="581" spans="3:6">
      <c r="C581" s="255" t="s">
        <v>814</v>
      </c>
      <c r="D581" s="157">
        <v>35520682</v>
      </c>
      <c r="E581" s="157">
        <v>58561648</v>
      </c>
      <c r="F581" s="157">
        <v>58561616.920000002</v>
      </c>
    </row>
    <row r="582" spans="3:6">
      <c r="C582" s="255" t="s">
        <v>815</v>
      </c>
      <c r="D582" s="157">
        <v>16689757</v>
      </c>
      <c r="E582" s="157">
        <v>7</v>
      </c>
      <c r="F582" s="157">
        <v>0</v>
      </c>
    </row>
    <row r="583" spans="3:6">
      <c r="C583" s="255" t="s">
        <v>816</v>
      </c>
      <c r="D583" s="157">
        <v>56588728</v>
      </c>
      <c r="E583" s="157">
        <v>14366618</v>
      </c>
      <c r="F583" s="157">
        <v>7124314.0099999998</v>
      </c>
    </row>
    <row r="584" spans="3:6">
      <c r="C584" s="254" t="s">
        <v>2021</v>
      </c>
      <c r="D584" s="157">
        <v>250415779</v>
      </c>
      <c r="E584" s="157">
        <v>169496217.18000001</v>
      </c>
      <c r="F584" s="157">
        <v>103294830.67999999</v>
      </c>
    </row>
    <row r="585" spans="3:6">
      <c r="C585" s="255" t="s">
        <v>817</v>
      </c>
      <c r="D585" s="157">
        <v>162716893</v>
      </c>
      <c r="E585" s="157">
        <v>22716893</v>
      </c>
      <c r="F585" s="157">
        <v>0</v>
      </c>
    </row>
    <row r="586" spans="3:6">
      <c r="C586" s="255" t="s">
        <v>818</v>
      </c>
      <c r="D586" s="157">
        <v>7797132</v>
      </c>
      <c r="E586" s="157">
        <v>4742824.6500000004</v>
      </c>
      <c r="F586" s="157">
        <v>4742824.6500000004</v>
      </c>
    </row>
    <row r="587" spans="3:6">
      <c r="C587" s="255" t="s">
        <v>819</v>
      </c>
      <c r="D587" s="157">
        <v>40125835</v>
      </c>
      <c r="E587" s="157">
        <v>60334183.829999998</v>
      </c>
      <c r="F587" s="157">
        <v>40951965.840000004</v>
      </c>
    </row>
    <row r="588" spans="3:6">
      <c r="C588" s="255" t="s">
        <v>820</v>
      </c>
      <c r="D588" s="157">
        <v>924915</v>
      </c>
      <c r="E588" s="157">
        <v>0</v>
      </c>
      <c r="F588" s="157">
        <v>0</v>
      </c>
    </row>
    <row r="589" spans="3:6">
      <c r="C589" s="255" t="s">
        <v>821</v>
      </c>
      <c r="D589" s="157">
        <v>38851004</v>
      </c>
      <c r="E589" s="157">
        <v>23516068.949999999</v>
      </c>
      <c r="F589" s="157">
        <v>23516068.949999999</v>
      </c>
    </row>
    <row r="590" spans="3:6">
      <c r="C590" s="255" t="s">
        <v>822</v>
      </c>
      <c r="D590" s="157">
        <v>0</v>
      </c>
      <c r="E590" s="157">
        <v>27430308.27</v>
      </c>
      <c r="F590" s="157">
        <v>27430308.27</v>
      </c>
    </row>
    <row r="591" spans="3:6">
      <c r="C591" s="255" t="s">
        <v>1931</v>
      </c>
      <c r="D591" s="157">
        <v>0</v>
      </c>
      <c r="E591" s="157">
        <v>3586822.36</v>
      </c>
      <c r="F591" s="157">
        <v>1537560.72</v>
      </c>
    </row>
    <row r="592" spans="3:6">
      <c r="C592" s="255" t="s">
        <v>1932</v>
      </c>
      <c r="D592" s="157">
        <v>0</v>
      </c>
      <c r="E592" s="157">
        <v>11369116.120000001</v>
      </c>
      <c r="F592" s="157">
        <v>5116102.25</v>
      </c>
    </row>
    <row r="593" spans="3:6">
      <c r="C593" s="255" t="s">
        <v>1990</v>
      </c>
      <c r="D593" s="157">
        <v>0</v>
      </c>
      <c r="E593" s="157">
        <v>15800000</v>
      </c>
      <c r="F593" s="157">
        <v>0</v>
      </c>
    </row>
    <row r="594" spans="3:6">
      <c r="C594" s="252" t="s">
        <v>330</v>
      </c>
      <c r="D594" s="253">
        <v>590800924</v>
      </c>
      <c r="E594" s="253">
        <v>590590187.42000008</v>
      </c>
      <c r="F594" s="253">
        <v>518691585.01999998</v>
      </c>
    </row>
    <row r="595" spans="3:6">
      <c r="C595" s="254" t="s">
        <v>2020</v>
      </c>
      <c r="D595" s="157">
        <v>432160924</v>
      </c>
      <c r="E595" s="157">
        <v>529413889.72000003</v>
      </c>
      <c r="F595" s="157">
        <v>497382003.06</v>
      </c>
    </row>
    <row r="596" spans="3:6">
      <c r="C596" s="255" t="s">
        <v>823</v>
      </c>
      <c r="D596" s="157">
        <v>10954464</v>
      </c>
      <c r="E596" s="157">
        <v>10954464.050000001</v>
      </c>
      <c r="F596" s="157">
        <v>0</v>
      </c>
    </row>
    <row r="597" spans="3:6">
      <c r="C597" s="255" t="s">
        <v>824</v>
      </c>
      <c r="D597" s="157">
        <v>0</v>
      </c>
      <c r="E597" s="157">
        <v>2115700.92</v>
      </c>
      <c r="F597" s="157">
        <v>2115700.92</v>
      </c>
    </row>
    <row r="598" spans="3:6">
      <c r="C598" s="255" t="s">
        <v>825</v>
      </c>
      <c r="D598" s="157">
        <v>15000000</v>
      </c>
      <c r="E598" s="157">
        <v>15467889</v>
      </c>
      <c r="F598" s="157">
        <v>11069278.91</v>
      </c>
    </row>
    <row r="599" spans="3:6">
      <c r="C599" s="255" t="s">
        <v>826</v>
      </c>
      <c r="D599" s="157">
        <v>5000000</v>
      </c>
      <c r="E599" s="157">
        <v>25000001</v>
      </c>
      <c r="F599" s="157">
        <v>20339792.460000001</v>
      </c>
    </row>
    <row r="600" spans="3:6">
      <c r="C600" s="255" t="s">
        <v>827</v>
      </c>
      <c r="D600" s="157">
        <v>783418</v>
      </c>
      <c r="E600" s="157">
        <v>868083</v>
      </c>
      <c r="F600" s="157">
        <v>0</v>
      </c>
    </row>
    <row r="601" spans="3:6">
      <c r="C601" s="255" t="s">
        <v>828</v>
      </c>
      <c r="D601" s="157">
        <v>6726364</v>
      </c>
      <c r="E601" s="157">
        <v>102638.63</v>
      </c>
      <c r="F601" s="157">
        <v>0</v>
      </c>
    </row>
    <row r="602" spans="3:6">
      <c r="C602" s="255" t="s">
        <v>829</v>
      </c>
      <c r="D602" s="157">
        <v>783417</v>
      </c>
      <c r="E602" s="157">
        <v>2168650</v>
      </c>
      <c r="F602" s="157">
        <v>1734840.09</v>
      </c>
    </row>
    <row r="603" spans="3:6">
      <c r="C603" s="255" t="s">
        <v>830</v>
      </c>
      <c r="D603" s="157">
        <v>0</v>
      </c>
      <c r="E603" s="157">
        <v>66216929</v>
      </c>
      <c r="F603" s="157">
        <v>66216928.659999996</v>
      </c>
    </row>
    <row r="604" spans="3:6">
      <c r="C604" s="255" t="s">
        <v>831</v>
      </c>
      <c r="D604" s="157">
        <v>0</v>
      </c>
      <c r="E604" s="157">
        <v>3907991.93</v>
      </c>
      <c r="F604" s="157">
        <v>2880414.6</v>
      </c>
    </row>
    <row r="605" spans="3:6">
      <c r="C605" s="255" t="s">
        <v>1907</v>
      </c>
      <c r="D605" s="157">
        <v>0</v>
      </c>
      <c r="E605" s="157">
        <v>2565542</v>
      </c>
      <c r="F605" s="157">
        <v>2336846.92</v>
      </c>
    </row>
    <row r="606" spans="3:6">
      <c r="C606" s="255" t="s">
        <v>1908</v>
      </c>
      <c r="D606" s="157">
        <v>0</v>
      </c>
      <c r="E606" s="157">
        <v>2680878</v>
      </c>
      <c r="F606" s="157">
        <v>2384957.12</v>
      </c>
    </row>
    <row r="607" spans="3:6">
      <c r="C607" s="255" t="s">
        <v>832</v>
      </c>
      <c r="D607" s="157">
        <v>12066015</v>
      </c>
      <c r="E607" s="157">
        <v>100</v>
      </c>
      <c r="F607" s="157">
        <v>0</v>
      </c>
    </row>
    <row r="608" spans="3:6">
      <c r="C608" s="255" t="s">
        <v>833</v>
      </c>
      <c r="D608" s="157">
        <v>3417914</v>
      </c>
      <c r="E608" s="157">
        <v>5520892</v>
      </c>
      <c r="F608" s="157">
        <v>5520791.9299999997</v>
      </c>
    </row>
    <row r="609" spans="3:6">
      <c r="C609" s="255" t="s">
        <v>834</v>
      </c>
      <c r="D609" s="157">
        <v>21182604</v>
      </c>
      <c r="E609" s="157">
        <v>21182604</v>
      </c>
      <c r="F609" s="157">
        <v>19991722.52</v>
      </c>
    </row>
    <row r="610" spans="3:6">
      <c r="C610" s="255" t="s">
        <v>835</v>
      </c>
      <c r="D610" s="157">
        <v>0</v>
      </c>
      <c r="E610" s="157">
        <v>5707524.2699999996</v>
      </c>
      <c r="F610" s="157">
        <v>5707424.6699999999</v>
      </c>
    </row>
    <row r="611" spans="3:6">
      <c r="C611" s="255" t="s">
        <v>1909</v>
      </c>
      <c r="D611" s="157">
        <v>0</v>
      </c>
      <c r="E611" s="157">
        <v>5670455</v>
      </c>
      <c r="F611" s="157">
        <v>5670453.5199999996</v>
      </c>
    </row>
    <row r="612" spans="3:6">
      <c r="C612" s="255" t="s">
        <v>1872</v>
      </c>
      <c r="D612" s="157">
        <v>0</v>
      </c>
      <c r="E612" s="157">
        <v>6354412</v>
      </c>
      <c r="F612" s="157">
        <v>6354408.3300000001</v>
      </c>
    </row>
    <row r="613" spans="3:6">
      <c r="C613" s="255" t="s">
        <v>836</v>
      </c>
      <c r="D613" s="157">
        <v>0</v>
      </c>
      <c r="E613" s="157">
        <v>10274988.92</v>
      </c>
      <c r="F613" s="157">
        <v>7807934.54</v>
      </c>
    </row>
    <row r="614" spans="3:6">
      <c r="C614" s="255" t="s">
        <v>837</v>
      </c>
      <c r="D614" s="157">
        <v>184848771</v>
      </c>
      <c r="E614" s="157">
        <v>195042896</v>
      </c>
      <c r="F614" s="157">
        <v>195040181.69999999</v>
      </c>
    </row>
    <row r="615" spans="3:6">
      <c r="C615" s="255" t="s">
        <v>838</v>
      </c>
      <c r="D615" s="157">
        <v>55372480</v>
      </c>
      <c r="E615" s="157">
        <v>48328491</v>
      </c>
      <c r="F615" s="157">
        <v>47978067.140000001</v>
      </c>
    </row>
    <row r="616" spans="3:6">
      <c r="C616" s="255" t="s">
        <v>839</v>
      </c>
      <c r="D616" s="157">
        <v>81505429</v>
      </c>
      <c r="E616" s="157">
        <v>73456985</v>
      </c>
      <c r="F616" s="157">
        <v>73254069.099999994</v>
      </c>
    </row>
    <row r="617" spans="3:6">
      <c r="C617" s="255" t="s">
        <v>840</v>
      </c>
      <c r="D617" s="157">
        <v>2792904</v>
      </c>
      <c r="E617" s="157">
        <v>4846987</v>
      </c>
      <c r="F617" s="157">
        <v>0</v>
      </c>
    </row>
    <row r="618" spans="3:6">
      <c r="C618" s="255" t="s">
        <v>841</v>
      </c>
      <c r="D618" s="157">
        <v>31727144</v>
      </c>
      <c r="E618" s="157">
        <v>20978787</v>
      </c>
      <c r="F618" s="157">
        <v>20978189.93</v>
      </c>
    </row>
    <row r="619" spans="3:6">
      <c r="C619" s="254" t="s">
        <v>2021</v>
      </c>
      <c r="D619" s="157">
        <v>158640000</v>
      </c>
      <c r="E619" s="157">
        <v>61176297.700000003</v>
      </c>
      <c r="F619" s="157">
        <v>21309581.960000001</v>
      </c>
    </row>
    <row r="620" spans="3:6">
      <c r="C620" s="255" t="s">
        <v>842</v>
      </c>
      <c r="D620" s="157">
        <v>0</v>
      </c>
      <c r="E620" s="157">
        <v>23096297.699999999</v>
      </c>
      <c r="F620" s="157">
        <v>21309581.960000001</v>
      </c>
    </row>
    <row r="621" spans="3:6">
      <c r="C621" s="255" t="s">
        <v>843</v>
      </c>
      <c r="D621" s="157">
        <v>158640000</v>
      </c>
      <c r="E621" s="157">
        <v>38080000</v>
      </c>
      <c r="F621" s="157">
        <v>0</v>
      </c>
    </row>
    <row r="622" spans="3:6">
      <c r="C622" s="252" t="s">
        <v>331</v>
      </c>
      <c r="D622" s="253">
        <v>1210673472</v>
      </c>
      <c r="E622" s="253">
        <v>2858064696.5</v>
      </c>
      <c r="F622" s="253">
        <v>2605720523.1799998</v>
      </c>
    </row>
    <row r="623" spans="3:6">
      <c r="C623" s="254" t="s">
        <v>2020</v>
      </c>
      <c r="D623" s="157">
        <v>1067488608</v>
      </c>
      <c r="E623" s="157">
        <v>2329668089.4099998</v>
      </c>
      <c r="F623" s="157">
        <v>2229965678.1500001</v>
      </c>
    </row>
    <row r="624" spans="3:6">
      <c r="C624" s="255" t="s">
        <v>844</v>
      </c>
      <c r="D624" s="157">
        <v>7940241</v>
      </c>
      <c r="E624" s="157">
        <v>7078902</v>
      </c>
      <c r="F624" s="157">
        <v>341811.4</v>
      </c>
    </row>
    <row r="625" spans="3:6">
      <c r="C625" s="255" t="s">
        <v>845</v>
      </c>
      <c r="D625" s="157">
        <v>1495764</v>
      </c>
      <c r="E625" s="157">
        <v>100</v>
      </c>
      <c r="F625" s="157">
        <v>0</v>
      </c>
    </row>
    <row r="626" spans="3:6">
      <c r="C626" s="255" t="s">
        <v>846</v>
      </c>
      <c r="D626" s="157">
        <v>1124434</v>
      </c>
      <c r="E626" s="157">
        <v>2823765</v>
      </c>
      <c r="F626" s="157">
        <v>2127131.33</v>
      </c>
    </row>
    <row r="627" spans="3:6">
      <c r="C627" s="255" t="s">
        <v>847</v>
      </c>
      <c r="D627" s="157">
        <v>4270029</v>
      </c>
      <c r="E627" s="157">
        <v>0</v>
      </c>
      <c r="F627" s="157">
        <v>0</v>
      </c>
    </row>
    <row r="628" spans="3:6">
      <c r="C628" s="255" t="s">
        <v>848</v>
      </c>
      <c r="D628" s="157">
        <v>2595669</v>
      </c>
      <c r="E628" s="157">
        <v>5281665</v>
      </c>
      <c r="F628" s="157">
        <v>2342331.35</v>
      </c>
    </row>
    <row r="629" spans="3:6">
      <c r="C629" s="255" t="s">
        <v>849</v>
      </c>
      <c r="D629" s="157">
        <v>705374</v>
      </c>
      <c r="E629" s="157">
        <v>3705000</v>
      </c>
      <c r="F629" s="157">
        <v>2956398.3</v>
      </c>
    </row>
    <row r="630" spans="3:6">
      <c r="C630" s="255" t="s">
        <v>850</v>
      </c>
      <c r="D630" s="157">
        <v>4638767</v>
      </c>
      <c r="E630" s="157">
        <v>100</v>
      </c>
      <c r="F630" s="157">
        <v>0</v>
      </c>
    </row>
    <row r="631" spans="3:6">
      <c r="C631" s="255" t="s">
        <v>851</v>
      </c>
      <c r="D631" s="157">
        <v>3752852</v>
      </c>
      <c r="E631" s="157">
        <v>6395880</v>
      </c>
      <c r="F631" s="157">
        <v>5116623.29</v>
      </c>
    </row>
    <row r="632" spans="3:6">
      <c r="C632" s="255" t="s">
        <v>852</v>
      </c>
      <c r="D632" s="157">
        <v>27415214</v>
      </c>
      <c r="E632" s="157">
        <v>0</v>
      </c>
      <c r="F632" s="157">
        <v>0</v>
      </c>
    </row>
    <row r="633" spans="3:6">
      <c r="C633" s="255" t="s">
        <v>853</v>
      </c>
      <c r="D633" s="157">
        <v>12244226</v>
      </c>
      <c r="E633" s="157">
        <v>100</v>
      </c>
      <c r="F633" s="157">
        <v>0</v>
      </c>
    </row>
    <row r="634" spans="3:6">
      <c r="C634" s="255" t="s">
        <v>854</v>
      </c>
      <c r="D634" s="157">
        <v>1095313</v>
      </c>
      <c r="E634" s="157">
        <v>3164644</v>
      </c>
      <c r="F634" s="157">
        <v>2709773.62</v>
      </c>
    </row>
    <row r="635" spans="3:6">
      <c r="C635" s="255" t="s">
        <v>855</v>
      </c>
      <c r="D635" s="157">
        <v>2565308</v>
      </c>
      <c r="E635" s="157">
        <v>300000</v>
      </c>
      <c r="F635" s="157">
        <v>0</v>
      </c>
    </row>
    <row r="636" spans="3:6">
      <c r="C636" s="255" t="s">
        <v>856</v>
      </c>
      <c r="D636" s="157">
        <v>2565308</v>
      </c>
      <c r="E636" s="157">
        <v>2349973</v>
      </c>
      <c r="F636" s="157">
        <v>2086790.22</v>
      </c>
    </row>
    <row r="637" spans="3:6">
      <c r="C637" s="255" t="s">
        <v>857</v>
      </c>
      <c r="D637" s="157">
        <v>3765377</v>
      </c>
      <c r="E637" s="157">
        <v>2709874</v>
      </c>
      <c r="F637" s="157">
        <v>2709773.62</v>
      </c>
    </row>
    <row r="638" spans="3:6">
      <c r="C638" s="255" t="s">
        <v>858</v>
      </c>
      <c r="D638" s="157">
        <v>1262818</v>
      </c>
      <c r="E638" s="157">
        <v>1282149</v>
      </c>
      <c r="F638" s="157">
        <v>0</v>
      </c>
    </row>
    <row r="639" spans="3:6">
      <c r="C639" s="255" t="s">
        <v>859</v>
      </c>
      <c r="D639" s="157">
        <v>6646032</v>
      </c>
      <c r="E639" s="157">
        <v>79994032</v>
      </c>
      <c r="F639" s="157">
        <v>79993535.409999996</v>
      </c>
    </row>
    <row r="640" spans="3:6">
      <c r="C640" s="255" t="s">
        <v>860</v>
      </c>
      <c r="D640" s="157">
        <v>31184647</v>
      </c>
      <c r="E640" s="157">
        <v>2784358</v>
      </c>
      <c r="F640" s="157">
        <v>1710087.83</v>
      </c>
    </row>
    <row r="641" spans="3:6">
      <c r="C641" s="255" t="s">
        <v>1873</v>
      </c>
      <c r="D641" s="157">
        <v>0</v>
      </c>
      <c r="E641" s="157">
        <v>53634933</v>
      </c>
      <c r="F641" s="157">
        <v>39735931.700000003</v>
      </c>
    </row>
    <row r="642" spans="3:6">
      <c r="C642" s="255" t="s">
        <v>861</v>
      </c>
      <c r="D642" s="157">
        <v>4684108</v>
      </c>
      <c r="E642" s="157">
        <v>0</v>
      </c>
      <c r="F642" s="157">
        <v>0</v>
      </c>
    </row>
    <row r="643" spans="3:6">
      <c r="C643" s="255" t="s">
        <v>862</v>
      </c>
      <c r="D643" s="157">
        <v>0</v>
      </c>
      <c r="E643" s="157">
        <v>4482105.6500000004</v>
      </c>
      <c r="F643" s="157">
        <v>2435128.94</v>
      </c>
    </row>
    <row r="644" spans="3:6">
      <c r="C644" s="255" t="s">
        <v>863</v>
      </c>
      <c r="D644" s="157">
        <v>6692496</v>
      </c>
      <c r="E644" s="157">
        <v>13692496</v>
      </c>
      <c r="F644" s="157">
        <v>6692000</v>
      </c>
    </row>
    <row r="645" spans="3:6">
      <c r="C645" s="255" t="s">
        <v>864</v>
      </c>
      <c r="D645" s="157">
        <v>3693289</v>
      </c>
      <c r="E645" s="157">
        <v>100</v>
      </c>
      <c r="F645" s="157">
        <v>0</v>
      </c>
    </row>
    <row r="646" spans="3:6">
      <c r="C646" s="255" t="s">
        <v>865</v>
      </c>
      <c r="D646" s="157">
        <v>0</v>
      </c>
      <c r="E646" s="157">
        <v>3394131.67</v>
      </c>
      <c r="F646" s="157">
        <v>1710087.83</v>
      </c>
    </row>
    <row r="647" spans="3:6">
      <c r="C647" s="255" t="s">
        <v>866</v>
      </c>
      <c r="D647" s="157">
        <v>2524063</v>
      </c>
      <c r="E647" s="157">
        <v>2308728</v>
      </c>
      <c r="F647" s="157">
        <v>0</v>
      </c>
    </row>
    <row r="648" spans="3:6">
      <c r="C648" s="255" t="s">
        <v>867</v>
      </c>
      <c r="D648" s="157">
        <v>0</v>
      </c>
      <c r="E648" s="157">
        <v>4108394.67</v>
      </c>
      <c r="F648" s="157">
        <v>2557102.5499999998</v>
      </c>
    </row>
    <row r="649" spans="3:6">
      <c r="C649" s="255" t="s">
        <v>868</v>
      </c>
      <c r="D649" s="157">
        <v>2524063</v>
      </c>
      <c r="E649" s="157">
        <v>2308728</v>
      </c>
      <c r="F649" s="157">
        <v>0</v>
      </c>
    </row>
    <row r="650" spans="3:6">
      <c r="C650" s="255" t="s">
        <v>869</v>
      </c>
      <c r="D650" s="157">
        <v>25216142</v>
      </c>
      <c r="E650" s="157">
        <v>13873597</v>
      </c>
      <c r="F650" s="157">
        <v>0</v>
      </c>
    </row>
    <row r="651" spans="3:6">
      <c r="C651" s="255" t="s">
        <v>870</v>
      </c>
      <c r="D651" s="157">
        <v>3067874</v>
      </c>
      <c r="E651" s="157">
        <v>114102.25</v>
      </c>
      <c r="F651" s="157">
        <v>0</v>
      </c>
    </row>
    <row r="652" spans="3:6">
      <c r="C652" s="255" t="s">
        <v>871</v>
      </c>
      <c r="D652" s="157">
        <v>3067874</v>
      </c>
      <c r="E652" s="157">
        <v>114102.25</v>
      </c>
      <c r="F652" s="157">
        <v>0</v>
      </c>
    </row>
    <row r="653" spans="3:6">
      <c r="C653" s="255" t="s">
        <v>872</v>
      </c>
      <c r="D653" s="157">
        <v>5120664</v>
      </c>
      <c r="E653" s="157">
        <v>100</v>
      </c>
      <c r="F653" s="157">
        <v>0</v>
      </c>
    </row>
    <row r="654" spans="3:6">
      <c r="C654" s="255" t="s">
        <v>873</v>
      </c>
      <c r="D654" s="157">
        <v>4341063</v>
      </c>
      <c r="E654" s="157">
        <v>5267490.49</v>
      </c>
      <c r="F654" s="157">
        <v>5267389.12</v>
      </c>
    </row>
    <row r="655" spans="3:6">
      <c r="C655" s="255" t="s">
        <v>874</v>
      </c>
      <c r="D655" s="157">
        <v>26140065</v>
      </c>
      <c r="E655" s="157">
        <v>18138377</v>
      </c>
      <c r="F655" s="157">
        <v>18138376.890000001</v>
      </c>
    </row>
    <row r="656" spans="3:6">
      <c r="C656" s="255" t="s">
        <v>875</v>
      </c>
      <c r="D656" s="157">
        <v>5103076</v>
      </c>
      <c r="E656" s="157">
        <v>2184041.7999999998</v>
      </c>
      <c r="F656" s="157">
        <v>2183941.84</v>
      </c>
    </row>
    <row r="657" spans="3:6">
      <c r="C657" s="255" t="s">
        <v>1983</v>
      </c>
      <c r="D657" s="157">
        <v>0</v>
      </c>
      <c r="E657" s="157">
        <v>7378939.7400000002</v>
      </c>
      <c r="F657" s="157">
        <v>0</v>
      </c>
    </row>
    <row r="658" spans="3:6">
      <c r="C658" s="255" t="s">
        <v>876</v>
      </c>
      <c r="D658" s="157">
        <v>16757020</v>
      </c>
      <c r="E658" s="157">
        <v>14299773</v>
      </c>
      <c r="F658" s="157">
        <v>14299772.789999999</v>
      </c>
    </row>
    <row r="659" spans="3:6">
      <c r="C659" s="255" t="s">
        <v>1984</v>
      </c>
      <c r="D659" s="157">
        <v>0</v>
      </c>
      <c r="E659" s="157">
        <v>4953543.08</v>
      </c>
      <c r="F659" s="157">
        <v>0</v>
      </c>
    </row>
    <row r="660" spans="3:6">
      <c r="C660" s="255" t="s">
        <v>877</v>
      </c>
      <c r="D660" s="157">
        <v>10000000</v>
      </c>
      <c r="E660" s="157">
        <v>1000000</v>
      </c>
      <c r="F660" s="157">
        <v>0</v>
      </c>
    </row>
    <row r="661" spans="3:6">
      <c r="C661" s="255" t="s">
        <v>878</v>
      </c>
      <c r="D661" s="157">
        <v>5000000</v>
      </c>
      <c r="E661" s="157">
        <v>1000000</v>
      </c>
      <c r="F661" s="157">
        <v>0</v>
      </c>
    </row>
    <row r="662" spans="3:6">
      <c r="C662" s="255" t="s">
        <v>2001</v>
      </c>
      <c r="D662" s="157">
        <v>0</v>
      </c>
      <c r="E662" s="157">
        <v>5012771.45</v>
      </c>
      <c r="F662" s="157">
        <v>0</v>
      </c>
    </row>
    <row r="663" spans="3:6">
      <c r="C663" s="255" t="s">
        <v>879</v>
      </c>
      <c r="D663" s="157">
        <v>0</v>
      </c>
      <c r="E663" s="157">
        <v>4687520</v>
      </c>
      <c r="F663" s="157">
        <v>2101135.52</v>
      </c>
    </row>
    <row r="664" spans="3:6">
      <c r="C664" s="255" t="s">
        <v>880</v>
      </c>
      <c r="D664" s="157">
        <v>2142699</v>
      </c>
      <c r="E664" s="157">
        <v>2142699</v>
      </c>
      <c r="F664" s="157">
        <v>0</v>
      </c>
    </row>
    <row r="665" spans="3:6">
      <c r="C665" s="255" t="s">
        <v>1943</v>
      </c>
      <c r="D665" s="157">
        <v>0</v>
      </c>
      <c r="E665" s="157">
        <v>150929900</v>
      </c>
      <c r="F665" s="157">
        <v>148317924.56</v>
      </c>
    </row>
    <row r="666" spans="3:6">
      <c r="C666" s="255" t="s">
        <v>881</v>
      </c>
      <c r="D666" s="157">
        <v>27143613</v>
      </c>
      <c r="E666" s="157">
        <v>52547662.369999997</v>
      </c>
      <c r="F666" s="157">
        <v>52327864.530000001</v>
      </c>
    </row>
    <row r="667" spans="3:6">
      <c r="C667" s="255" t="s">
        <v>882</v>
      </c>
      <c r="D667" s="157">
        <v>136157143</v>
      </c>
      <c r="E667" s="157">
        <v>395003389.38999999</v>
      </c>
      <c r="F667" s="157">
        <v>395003074.05000001</v>
      </c>
    </row>
    <row r="668" spans="3:6">
      <c r="C668" s="255" t="s">
        <v>883</v>
      </c>
      <c r="D668" s="157">
        <v>50946538</v>
      </c>
      <c r="E668" s="157">
        <v>44285640.600000001</v>
      </c>
      <c r="F668" s="157">
        <v>44280970.969999999</v>
      </c>
    </row>
    <row r="669" spans="3:6">
      <c r="C669" s="255" t="s">
        <v>884</v>
      </c>
      <c r="D669" s="157">
        <v>8692036</v>
      </c>
      <c r="E669" s="157">
        <v>0</v>
      </c>
      <c r="F669" s="157">
        <v>0</v>
      </c>
    </row>
    <row r="670" spans="3:6">
      <c r="C670" s="255" t="s">
        <v>885</v>
      </c>
      <c r="D670" s="157">
        <v>33489931</v>
      </c>
      <c r="E670" s="157">
        <v>5783521</v>
      </c>
      <c r="F670" s="157">
        <v>0</v>
      </c>
    </row>
    <row r="671" spans="3:6">
      <c r="C671" s="255" t="s">
        <v>886</v>
      </c>
      <c r="D671" s="157">
        <v>29859567</v>
      </c>
      <c r="E671" s="157">
        <v>366591</v>
      </c>
      <c r="F671" s="157">
        <v>0</v>
      </c>
    </row>
    <row r="672" spans="3:6">
      <c r="C672" s="255" t="s">
        <v>887</v>
      </c>
      <c r="D672" s="157">
        <v>122935036</v>
      </c>
      <c r="E672" s="157">
        <v>292113330</v>
      </c>
      <c r="F672" s="157">
        <v>291114442.86000001</v>
      </c>
    </row>
    <row r="673" spans="3:6">
      <c r="C673" s="255" t="s">
        <v>888</v>
      </c>
      <c r="D673" s="157">
        <v>38456580</v>
      </c>
      <c r="E673" s="157">
        <v>0</v>
      </c>
      <c r="F673" s="157">
        <v>0</v>
      </c>
    </row>
    <row r="674" spans="3:6">
      <c r="C674" s="255" t="s">
        <v>889</v>
      </c>
      <c r="D674" s="157">
        <v>10000000</v>
      </c>
      <c r="E674" s="157">
        <v>1000000</v>
      </c>
      <c r="F674" s="157">
        <v>0</v>
      </c>
    </row>
    <row r="675" spans="3:6">
      <c r="C675" s="255" t="s">
        <v>890</v>
      </c>
      <c r="D675" s="157">
        <v>20155391</v>
      </c>
      <c r="E675" s="157">
        <v>1146839</v>
      </c>
      <c r="F675" s="157">
        <v>0</v>
      </c>
    </row>
    <row r="676" spans="3:6">
      <c r="C676" s="255" t="s">
        <v>901</v>
      </c>
      <c r="D676" s="157">
        <v>0</v>
      </c>
      <c r="E676" s="157">
        <v>37000000</v>
      </c>
      <c r="F676" s="157">
        <v>37000000</v>
      </c>
    </row>
    <row r="677" spans="3:6">
      <c r="C677" s="255" t="s">
        <v>891</v>
      </c>
      <c r="D677" s="157">
        <v>12275437</v>
      </c>
      <c r="E677" s="157">
        <v>100</v>
      </c>
      <c r="F677" s="157">
        <v>0</v>
      </c>
    </row>
    <row r="678" spans="3:6">
      <c r="C678" s="255" t="s">
        <v>892</v>
      </c>
      <c r="D678" s="157">
        <v>30217777</v>
      </c>
      <c r="E678" s="157">
        <v>44842000</v>
      </c>
      <c r="F678" s="157">
        <v>44841909.020000003</v>
      </c>
    </row>
    <row r="679" spans="3:6">
      <c r="C679" s="255" t="s">
        <v>893</v>
      </c>
      <c r="D679" s="157">
        <v>69223576</v>
      </c>
      <c r="E679" s="157">
        <v>125799296</v>
      </c>
      <c r="F679" s="157">
        <v>125638198.01000001</v>
      </c>
    </row>
    <row r="680" spans="3:6">
      <c r="C680" s="255" t="s">
        <v>894</v>
      </c>
      <c r="D680" s="157">
        <v>100000000</v>
      </c>
      <c r="E680" s="157">
        <v>700000000</v>
      </c>
      <c r="F680" s="157">
        <v>697354529.17999995</v>
      </c>
    </row>
    <row r="681" spans="3:6">
      <c r="C681" s="255" t="s">
        <v>895</v>
      </c>
      <c r="D681" s="157">
        <v>120757727</v>
      </c>
      <c r="E681" s="157">
        <v>196882604</v>
      </c>
      <c r="F681" s="157">
        <v>196871641.41999999</v>
      </c>
    </row>
    <row r="682" spans="3:6">
      <c r="C682" s="255" t="s">
        <v>896</v>
      </c>
      <c r="D682" s="157">
        <v>15836387</v>
      </c>
      <c r="E682" s="157">
        <v>0</v>
      </c>
      <c r="F682" s="157">
        <v>0</v>
      </c>
    </row>
    <row r="683" spans="3:6">
      <c r="C683" s="254" t="s">
        <v>2021</v>
      </c>
      <c r="D683" s="157">
        <v>143184864</v>
      </c>
      <c r="E683" s="157">
        <v>484393507.08999997</v>
      </c>
      <c r="F683" s="157">
        <v>331751783.44000006</v>
      </c>
    </row>
    <row r="684" spans="3:6">
      <c r="C684" s="255" t="s">
        <v>897</v>
      </c>
      <c r="D684" s="157">
        <v>46099145</v>
      </c>
      <c r="E684" s="157">
        <v>45908000</v>
      </c>
      <c r="F684" s="157">
        <v>45907916.100000001</v>
      </c>
    </row>
    <row r="685" spans="3:6">
      <c r="C685" s="255" t="s">
        <v>898</v>
      </c>
      <c r="D685" s="157">
        <v>54198739</v>
      </c>
      <c r="E685" s="157">
        <v>192898739</v>
      </c>
      <c r="F685" s="157">
        <v>92124126.540000007</v>
      </c>
    </row>
    <row r="686" spans="3:6">
      <c r="C686" s="255" t="s">
        <v>899</v>
      </c>
      <c r="D686" s="157">
        <v>0</v>
      </c>
      <c r="E686" s="157">
        <v>78542000.010000005</v>
      </c>
      <c r="F686" s="157">
        <v>49427609.119999997</v>
      </c>
    </row>
    <row r="687" spans="3:6">
      <c r="C687" s="255" t="s">
        <v>900</v>
      </c>
      <c r="D687" s="157">
        <v>0</v>
      </c>
      <c r="E687" s="157">
        <v>26044768.079999998</v>
      </c>
      <c r="F687" s="157">
        <v>4688058.25</v>
      </c>
    </row>
    <row r="688" spans="3:6">
      <c r="C688" s="255" t="s">
        <v>901</v>
      </c>
      <c r="D688" s="157">
        <v>42886980</v>
      </c>
      <c r="E688" s="157">
        <v>30000000</v>
      </c>
      <c r="F688" s="157">
        <v>29391683.710000001</v>
      </c>
    </row>
    <row r="689" spans="3:6">
      <c r="C689" s="255" t="s">
        <v>894</v>
      </c>
      <c r="D689" s="157">
        <v>0</v>
      </c>
      <c r="E689" s="157">
        <v>111000000</v>
      </c>
      <c r="F689" s="157">
        <v>110212389.72</v>
      </c>
    </row>
    <row r="690" spans="3:6">
      <c r="C690" s="254" t="s">
        <v>2022</v>
      </c>
      <c r="D690" s="157">
        <v>0</v>
      </c>
      <c r="E690" s="157">
        <v>44003100</v>
      </c>
      <c r="F690" s="157">
        <v>44003061.590000004</v>
      </c>
    </row>
    <row r="691" spans="3:6">
      <c r="C691" s="255" t="s">
        <v>893</v>
      </c>
      <c r="D691" s="157">
        <v>0</v>
      </c>
      <c r="E691" s="157">
        <v>44003100</v>
      </c>
      <c r="F691" s="157">
        <v>44003061.590000004</v>
      </c>
    </row>
    <row r="692" spans="3:6">
      <c r="C692" s="252" t="s">
        <v>332</v>
      </c>
      <c r="D692" s="253">
        <v>1498177270</v>
      </c>
      <c r="E692" s="253">
        <v>2272477280.0699997</v>
      </c>
      <c r="F692" s="253">
        <v>2215418007.1500006</v>
      </c>
    </row>
    <row r="693" spans="3:6">
      <c r="C693" s="254" t="s">
        <v>2020</v>
      </c>
      <c r="D693" s="157">
        <v>1473680528</v>
      </c>
      <c r="E693" s="157">
        <v>2255371838.4999995</v>
      </c>
      <c r="F693" s="157">
        <v>2206924871.4100003</v>
      </c>
    </row>
    <row r="694" spans="3:6">
      <c r="C694" s="255" t="s">
        <v>902</v>
      </c>
      <c r="D694" s="157">
        <v>24072499</v>
      </c>
      <c r="E694" s="157">
        <v>0</v>
      </c>
      <c r="F694" s="157">
        <v>0</v>
      </c>
    </row>
    <row r="695" spans="3:6">
      <c r="C695" s="255" t="s">
        <v>903</v>
      </c>
      <c r="D695" s="157">
        <v>15305469</v>
      </c>
      <c r="E695" s="157">
        <v>15305469</v>
      </c>
      <c r="F695" s="157">
        <v>7177413.6500000004</v>
      </c>
    </row>
    <row r="696" spans="3:6">
      <c r="C696" s="255" t="s">
        <v>904</v>
      </c>
      <c r="D696" s="157">
        <v>103320931</v>
      </c>
      <c r="E696" s="157">
        <v>661230425.32999992</v>
      </c>
      <c r="F696" s="157">
        <v>661229325.32999992</v>
      </c>
    </row>
    <row r="697" spans="3:6">
      <c r="C697" s="255" t="s">
        <v>1944</v>
      </c>
      <c r="D697" s="157">
        <v>0</v>
      </c>
      <c r="E697" s="157">
        <v>100000</v>
      </c>
      <c r="F697" s="157">
        <v>0</v>
      </c>
    </row>
    <row r="698" spans="3:6">
      <c r="C698" s="255" t="s">
        <v>905</v>
      </c>
      <c r="D698" s="157">
        <v>7036873</v>
      </c>
      <c r="E698" s="157">
        <v>3303102.15</v>
      </c>
      <c r="F698" s="157">
        <v>0</v>
      </c>
    </row>
    <row r="699" spans="3:6">
      <c r="C699" s="255" t="s">
        <v>906</v>
      </c>
      <c r="D699" s="157">
        <v>4844222</v>
      </c>
      <c r="E699" s="157">
        <v>111093.14</v>
      </c>
      <c r="F699" s="157">
        <v>0</v>
      </c>
    </row>
    <row r="700" spans="3:6">
      <c r="C700" s="255" t="s">
        <v>907</v>
      </c>
      <c r="D700" s="157">
        <v>18428206</v>
      </c>
      <c r="E700" s="157">
        <v>14412275</v>
      </c>
      <c r="F700" s="157">
        <v>13864629.68</v>
      </c>
    </row>
    <row r="701" spans="3:6">
      <c r="C701" s="255" t="s">
        <v>908</v>
      </c>
      <c r="D701" s="157">
        <v>1875179</v>
      </c>
      <c r="E701" s="157">
        <v>116190</v>
      </c>
      <c r="F701" s="157">
        <v>0</v>
      </c>
    </row>
    <row r="702" spans="3:6">
      <c r="C702" s="255" t="s">
        <v>909</v>
      </c>
      <c r="D702" s="157">
        <v>11762181</v>
      </c>
      <c r="E702" s="157">
        <v>6194832</v>
      </c>
      <c r="F702" s="157">
        <v>3355865.36</v>
      </c>
    </row>
    <row r="703" spans="3:6">
      <c r="C703" s="255" t="s">
        <v>910</v>
      </c>
      <c r="D703" s="157">
        <v>4844222</v>
      </c>
      <c r="E703" s="157">
        <v>1597604</v>
      </c>
      <c r="F703" s="157">
        <v>1038082.83</v>
      </c>
    </row>
    <row r="704" spans="3:6">
      <c r="C704" s="255" t="s">
        <v>911</v>
      </c>
      <c r="D704" s="157">
        <v>7036873</v>
      </c>
      <c r="E704" s="157">
        <v>1861543</v>
      </c>
      <c r="F704" s="157">
        <v>0</v>
      </c>
    </row>
    <row r="705" spans="3:6">
      <c r="C705" s="255" t="s">
        <v>912</v>
      </c>
      <c r="D705" s="157">
        <v>57467939</v>
      </c>
      <c r="E705" s="157">
        <v>39664939</v>
      </c>
      <c r="F705" s="157">
        <v>35447623.950000003</v>
      </c>
    </row>
    <row r="706" spans="3:6">
      <c r="C706" s="255" t="s">
        <v>913</v>
      </c>
      <c r="D706" s="157">
        <v>62745808</v>
      </c>
      <c r="E706" s="157">
        <v>32376838</v>
      </c>
      <c r="F706" s="157">
        <v>32376278.98</v>
      </c>
    </row>
    <row r="707" spans="3:6">
      <c r="C707" s="255" t="s">
        <v>914</v>
      </c>
      <c r="D707" s="157">
        <v>8679557</v>
      </c>
      <c r="E707" s="157">
        <v>10000000</v>
      </c>
      <c r="F707" s="157">
        <v>6114766.2999999998</v>
      </c>
    </row>
    <row r="708" spans="3:6">
      <c r="C708" s="255" t="s">
        <v>1962</v>
      </c>
      <c r="D708" s="157">
        <v>0</v>
      </c>
      <c r="E708" s="157">
        <v>6303584.0099999998</v>
      </c>
      <c r="F708" s="157">
        <v>4223338.74</v>
      </c>
    </row>
    <row r="709" spans="3:6">
      <c r="C709" s="255" t="s">
        <v>915</v>
      </c>
      <c r="D709" s="157">
        <v>30000000</v>
      </c>
      <c r="E709" s="157">
        <v>30000114</v>
      </c>
      <c r="F709" s="157">
        <v>30000000</v>
      </c>
    </row>
    <row r="710" spans="3:6">
      <c r="C710" s="255" t="s">
        <v>916</v>
      </c>
      <c r="D710" s="157">
        <v>9195495</v>
      </c>
      <c r="E710" s="157">
        <v>9195495</v>
      </c>
      <c r="F710" s="157">
        <v>9195495</v>
      </c>
    </row>
    <row r="711" spans="3:6">
      <c r="C711" s="255" t="s">
        <v>917</v>
      </c>
      <c r="D711" s="157">
        <v>22405690</v>
      </c>
      <c r="E711" s="157">
        <v>22405690</v>
      </c>
      <c r="F711" s="157">
        <v>22405690</v>
      </c>
    </row>
    <row r="712" spans="3:6">
      <c r="C712" s="255" t="s">
        <v>918</v>
      </c>
      <c r="D712" s="157">
        <v>5229408</v>
      </c>
      <c r="E712" s="157">
        <v>7242870.7300000004</v>
      </c>
      <c r="F712" s="157">
        <v>7242870.3600000003</v>
      </c>
    </row>
    <row r="713" spans="3:6">
      <c r="C713" s="255" t="s">
        <v>919</v>
      </c>
      <c r="D713" s="157">
        <v>24706655</v>
      </c>
      <c r="E713" s="157">
        <v>24000000</v>
      </c>
      <c r="F713" s="157">
        <v>24000000</v>
      </c>
    </row>
    <row r="714" spans="3:6">
      <c r="C714" s="255" t="s">
        <v>920</v>
      </c>
      <c r="D714" s="157">
        <v>20000000</v>
      </c>
      <c r="E714" s="157">
        <v>26300000</v>
      </c>
      <c r="F714" s="157">
        <v>19316722.050000001</v>
      </c>
    </row>
    <row r="715" spans="3:6">
      <c r="C715" s="255" t="s">
        <v>921</v>
      </c>
      <c r="D715" s="157">
        <v>25000000</v>
      </c>
      <c r="E715" s="157">
        <v>40000000</v>
      </c>
      <c r="F715" s="157">
        <v>39795521.520000003</v>
      </c>
    </row>
    <row r="716" spans="3:6">
      <c r="C716" s="255" t="s">
        <v>922</v>
      </c>
      <c r="D716" s="157">
        <v>30000000</v>
      </c>
      <c r="E716" s="157">
        <v>83652800</v>
      </c>
      <c r="F716" s="157">
        <v>83651827.170000002</v>
      </c>
    </row>
    <row r="717" spans="3:6">
      <c r="C717" s="255" t="s">
        <v>1874</v>
      </c>
      <c r="D717" s="157">
        <v>0</v>
      </c>
      <c r="E717" s="157">
        <v>4326267</v>
      </c>
      <c r="F717" s="157">
        <v>0</v>
      </c>
    </row>
    <row r="718" spans="3:6">
      <c r="C718" s="255" t="s">
        <v>923</v>
      </c>
      <c r="D718" s="157">
        <v>2929951</v>
      </c>
      <c r="E718" s="157">
        <v>2929951.01</v>
      </c>
      <c r="F718" s="157">
        <v>0</v>
      </c>
    </row>
    <row r="719" spans="3:6">
      <c r="C719" s="255" t="s">
        <v>924</v>
      </c>
      <c r="D719" s="157">
        <v>5137508</v>
      </c>
      <c r="E719" s="157">
        <v>103365.66</v>
      </c>
      <c r="F719" s="157">
        <v>0</v>
      </c>
    </row>
    <row r="720" spans="3:6">
      <c r="C720" s="255" t="s">
        <v>925</v>
      </c>
      <c r="D720" s="157">
        <v>2929951</v>
      </c>
      <c r="E720" s="157">
        <v>2929951.01</v>
      </c>
      <c r="F720" s="157">
        <v>0</v>
      </c>
    </row>
    <row r="721" spans="3:6">
      <c r="C721" s="255" t="s">
        <v>926</v>
      </c>
      <c r="D721" s="157">
        <v>4368873</v>
      </c>
      <c r="E721" s="157">
        <v>106331.34</v>
      </c>
      <c r="F721" s="157">
        <v>0</v>
      </c>
    </row>
    <row r="722" spans="3:6">
      <c r="C722" s="255" t="s">
        <v>927</v>
      </c>
      <c r="D722" s="157">
        <v>7204080</v>
      </c>
      <c r="E722" s="157">
        <v>114766.05</v>
      </c>
      <c r="F722" s="157">
        <v>0</v>
      </c>
    </row>
    <row r="723" spans="3:6">
      <c r="C723" s="255" t="s">
        <v>928</v>
      </c>
      <c r="D723" s="157">
        <v>3004912</v>
      </c>
      <c r="E723" s="157">
        <v>111583.61</v>
      </c>
      <c r="F723" s="157">
        <v>0</v>
      </c>
    </row>
    <row r="724" spans="3:6">
      <c r="C724" s="255" t="s">
        <v>929</v>
      </c>
      <c r="D724" s="157">
        <v>65620558</v>
      </c>
      <c r="E724" s="157">
        <v>225146097.78999999</v>
      </c>
      <c r="F724" s="157">
        <v>224697643.45999998</v>
      </c>
    </row>
    <row r="725" spans="3:6">
      <c r="C725" s="255" t="s">
        <v>930</v>
      </c>
      <c r="D725" s="157">
        <v>3687187</v>
      </c>
      <c r="E725" s="157">
        <v>113978.6</v>
      </c>
      <c r="F725" s="157">
        <v>0</v>
      </c>
    </row>
    <row r="726" spans="3:6">
      <c r="C726" s="255" t="s">
        <v>931</v>
      </c>
      <c r="D726" s="157">
        <v>3687187</v>
      </c>
      <c r="E726" s="157">
        <v>113978.6</v>
      </c>
      <c r="F726" s="157">
        <v>0</v>
      </c>
    </row>
    <row r="727" spans="3:6">
      <c r="C727" s="255" t="s">
        <v>932</v>
      </c>
      <c r="D727" s="157">
        <v>13975681</v>
      </c>
      <c r="E727" s="157">
        <v>0</v>
      </c>
      <c r="F727" s="157">
        <v>0</v>
      </c>
    </row>
    <row r="728" spans="3:6">
      <c r="C728" s="255" t="s">
        <v>933</v>
      </c>
      <c r="D728" s="157">
        <v>10152268</v>
      </c>
      <c r="E728" s="157">
        <v>10152268</v>
      </c>
      <c r="F728" s="157">
        <v>10152238.66</v>
      </c>
    </row>
    <row r="729" spans="3:6">
      <c r="C729" s="255" t="s">
        <v>934</v>
      </c>
      <c r="D729" s="157">
        <v>70946399</v>
      </c>
      <c r="E729" s="157">
        <v>60206795.979999997</v>
      </c>
      <c r="F729" s="157">
        <v>59807716.979999997</v>
      </c>
    </row>
    <row r="730" spans="3:6">
      <c r="C730" s="255" t="s">
        <v>935</v>
      </c>
      <c r="D730" s="157">
        <v>736903086</v>
      </c>
      <c r="E730" s="157">
        <v>863458967.25999999</v>
      </c>
      <c r="F730" s="157">
        <v>862189623.27999997</v>
      </c>
    </row>
    <row r="731" spans="3:6">
      <c r="C731" s="255" t="s">
        <v>936</v>
      </c>
      <c r="D731" s="157">
        <v>49175680</v>
      </c>
      <c r="E731" s="157">
        <v>50182672.229999997</v>
      </c>
      <c r="F731" s="157">
        <v>49642198.109999999</v>
      </c>
    </row>
    <row r="732" spans="3:6">
      <c r="C732" s="254" t="s">
        <v>2021</v>
      </c>
      <c r="D732" s="157">
        <v>24496742</v>
      </c>
      <c r="E732" s="157">
        <v>17105441.57</v>
      </c>
      <c r="F732" s="157">
        <v>8493135.7400000002</v>
      </c>
    </row>
    <row r="733" spans="3:6">
      <c r="C733" s="255" t="s">
        <v>937</v>
      </c>
      <c r="D733" s="157">
        <v>0</v>
      </c>
      <c r="E733" s="157">
        <v>1704813.55</v>
      </c>
      <c r="F733" s="157">
        <v>1704813.26</v>
      </c>
    </row>
    <row r="734" spans="3:6">
      <c r="C734" s="255" t="s">
        <v>938</v>
      </c>
      <c r="D734" s="157">
        <v>16198552</v>
      </c>
      <c r="E734" s="157">
        <v>0</v>
      </c>
      <c r="F734" s="157">
        <v>0</v>
      </c>
    </row>
    <row r="735" spans="3:6">
      <c r="C735" s="255" t="s">
        <v>939</v>
      </c>
      <c r="D735" s="157">
        <v>0</v>
      </c>
      <c r="E735" s="157">
        <v>15400438.02</v>
      </c>
      <c r="F735" s="157">
        <v>6788322.4800000004</v>
      </c>
    </row>
    <row r="736" spans="3:6">
      <c r="C736" s="255" t="s">
        <v>940</v>
      </c>
      <c r="D736" s="157">
        <v>8298190</v>
      </c>
      <c r="E736" s="157">
        <v>190</v>
      </c>
      <c r="F736" s="157">
        <v>0</v>
      </c>
    </row>
    <row r="737" spans="3:6">
      <c r="C737" s="252" t="s">
        <v>333</v>
      </c>
      <c r="D737" s="253">
        <v>4905265143</v>
      </c>
      <c r="E737" s="253">
        <v>4111786451.7600002</v>
      </c>
      <c r="F737" s="253">
        <v>3028929552.5999999</v>
      </c>
    </row>
    <row r="738" spans="3:6">
      <c r="C738" s="254" t="s">
        <v>2020</v>
      </c>
      <c r="D738" s="157">
        <v>1890790749</v>
      </c>
      <c r="E738" s="157">
        <v>2368784165.04</v>
      </c>
      <c r="F738" s="157">
        <v>2215593377.9899998</v>
      </c>
    </row>
    <row r="739" spans="3:6">
      <c r="C739" s="255" t="s">
        <v>941</v>
      </c>
      <c r="D739" s="157">
        <v>793946</v>
      </c>
      <c r="E739" s="157">
        <v>578611</v>
      </c>
      <c r="F739" s="157">
        <v>0</v>
      </c>
    </row>
    <row r="740" spans="3:6">
      <c r="C740" s="255" t="s">
        <v>942</v>
      </c>
      <c r="D740" s="157">
        <v>2411805</v>
      </c>
      <c r="E740" s="157">
        <v>3397540</v>
      </c>
      <c r="F740" s="157">
        <v>2717951.64</v>
      </c>
    </row>
    <row r="741" spans="3:6">
      <c r="C741" s="255" t="s">
        <v>943</v>
      </c>
      <c r="D741" s="157">
        <v>900000000</v>
      </c>
      <c r="E741" s="157">
        <v>556000000</v>
      </c>
      <c r="F741" s="157">
        <v>530585559.00999999</v>
      </c>
    </row>
    <row r="742" spans="3:6">
      <c r="C742" s="255" t="s">
        <v>944</v>
      </c>
      <c r="D742" s="157">
        <v>0</v>
      </c>
      <c r="E742" s="157">
        <v>32107196</v>
      </c>
      <c r="F742" s="157">
        <v>0</v>
      </c>
    </row>
    <row r="743" spans="3:6">
      <c r="C743" s="255" t="s">
        <v>945</v>
      </c>
      <c r="D743" s="157">
        <v>793946</v>
      </c>
      <c r="E743" s="157">
        <v>578611</v>
      </c>
      <c r="F743" s="157">
        <v>0</v>
      </c>
    </row>
    <row r="744" spans="3:6">
      <c r="C744" s="255" t="s">
        <v>946</v>
      </c>
      <c r="D744" s="157">
        <v>7036874</v>
      </c>
      <c r="E744" s="157">
        <v>115608.65</v>
      </c>
      <c r="F744" s="157">
        <v>0</v>
      </c>
    </row>
    <row r="745" spans="3:6">
      <c r="C745" s="255" t="s">
        <v>947</v>
      </c>
      <c r="D745" s="157">
        <v>1288275</v>
      </c>
      <c r="E745" s="157">
        <v>107294</v>
      </c>
      <c r="F745" s="157">
        <v>0</v>
      </c>
    </row>
    <row r="746" spans="3:6">
      <c r="C746" s="255" t="s">
        <v>948</v>
      </c>
      <c r="D746" s="157">
        <v>793946</v>
      </c>
      <c r="E746" s="157">
        <v>578611</v>
      </c>
      <c r="F746" s="157">
        <v>0</v>
      </c>
    </row>
    <row r="747" spans="3:6">
      <c r="C747" s="255" t="s">
        <v>949</v>
      </c>
      <c r="D747" s="157">
        <v>1830442</v>
      </c>
      <c r="E747" s="157">
        <v>1184438</v>
      </c>
      <c r="F747" s="157">
        <v>0</v>
      </c>
    </row>
    <row r="748" spans="3:6">
      <c r="C748" s="255" t="s">
        <v>950</v>
      </c>
      <c r="D748" s="157">
        <v>12210754</v>
      </c>
      <c r="E748" s="157">
        <v>0</v>
      </c>
      <c r="F748" s="157">
        <v>0</v>
      </c>
    </row>
    <row r="749" spans="3:6">
      <c r="C749" s="255" t="s">
        <v>951</v>
      </c>
      <c r="D749" s="157">
        <v>50000000</v>
      </c>
      <c r="E749" s="157">
        <v>3200000</v>
      </c>
      <c r="F749" s="157">
        <v>0</v>
      </c>
    </row>
    <row r="750" spans="3:6">
      <c r="C750" s="255" t="s">
        <v>952</v>
      </c>
      <c r="D750" s="157">
        <v>60004371</v>
      </c>
      <c r="E750" s="157">
        <v>39782270</v>
      </c>
      <c r="F750" s="157">
        <v>39777685.399999999</v>
      </c>
    </row>
    <row r="751" spans="3:6">
      <c r="C751" s="255" t="s">
        <v>953</v>
      </c>
      <c r="D751" s="157">
        <v>5000000</v>
      </c>
      <c r="E751" s="157">
        <v>13814352</v>
      </c>
      <c r="F751" s="157">
        <v>13184351.67</v>
      </c>
    </row>
    <row r="752" spans="3:6">
      <c r="C752" s="255" t="s">
        <v>954</v>
      </c>
      <c r="D752" s="157">
        <v>97691808</v>
      </c>
      <c r="E752" s="157">
        <v>49359447</v>
      </c>
      <c r="F752" s="157">
        <v>46916373.399999999</v>
      </c>
    </row>
    <row r="753" spans="3:6">
      <c r="C753" s="255" t="s">
        <v>1963</v>
      </c>
      <c r="D753" s="157">
        <v>0</v>
      </c>
      <c r="E753" s="157">
        <v>5657326.9699999997</v>
      </c>
      <c r="F753" s="157">
        <v>3664757.02</v>
      </c>
    </row>
    <row r="754" spans="3:6">
      <c r="C754" s="255" t="s">
        <v>955</v>
      </c>
      <c r="D754" s="157">
        <v>223697782</v>
      </c>
      <c r="E754" s="157">
        <v>379104682</v>
      </c>
      <c r="F754" s="157">
        <v>373360377.09000003</v>
      </c>
    </row>
    <row r="755" spans="3:6">
      <c r="C755" s="255" t="s">
        <v>956</v>
      </c>
      <c r="D755" s="157">
        <v>76016568</v>
      </c>
      <c r="E755" s="157">
        <v>522282476.42000002</v>
      </c>
      <c r="F755" s="157">
        <v>465523197.72000003</v>
      </c>
    </row>
    <row r="756" spans="3:6">
      <c r="C756" s="255" t="s">
        <v>957</v>
      </c>
      <c r="D756" s="157">
        <v>1386356</v>
      </c>
      <c r="E756" s="157">
        <v>1608021</v>
      </c>
      <c r="F756" s="157">
        <v>1607968.23</v>
      </c>
    </row>
    <row r="757" spans="3:6">
      <c r="C757" s="255" t="s">
        <v>958</v>
      </c>
      <c r="D757" s="157">
        <v>2571728</v>
      </c>
      <c r="E757" s="157">
        <v>4096024</v>
      </c>
      <c r="F757" s="157">
        <v>4095942.31</v>
      </c>
    </row>
    <row r="758" spans="3:6">
      <c r="C758" s="255" t="s">
        <v>959</v>
      </c>
      <c r="D758" s="157">
        <v>1658212</v>
      </c>
      <c r="E758" s="157">
        <v>1227543</v>
      </c>
      <c r="F758" s="157">
        <v>0</v>
      </c>
    </row>
    <row r="759" spans="3:6">
      <c r="C759" s="255" t="s">
        <v>960</v>
      </c>
      <c r="D759" s="157">
        <v>1658212</v>
      </c>
      <c r="E759" s="157">
        <v>2484243</v>
      </c>
      <c r="F759" s="157">
        <v>2484155.59</v>
      </c>
    </row>
    <row r="760" spans="3:6">
      <c r="C760" s="255" t="s">
        <v>961</v>
      </c>
      <c r="D760" s="157">
        <v>1386356</v>
      </c>
      <c r="E760" s="157">
        <v>1405223</v>
      </c>
      <c r="F760" s="157">
        <v>1405222.16</v>
      </c>
    </row>
    <row r="761" spans="3:6">
      <c r="C761" s="255" t="s">
        <v>962</v>
      </c>
      <c r="D761" s="157">
        <v>25000000</v>
      </c>
      <c r="E761" s="157">
        <v>16463306</v>
      </c>
      <c r="F761" s="157">
        <v>2235993.92</v>
      </c>
    </row>
    <row r="762" spans="3:6">
      <c r="C762" s="255" t="s">
        <v>963</v>
      </c>
      <c r="D762" s="157">
        <v>145335</v>
      </c>
      <c r="E762" s="157">
        <v>11410</v>
      </c>
      <c r="F762" s="157">
        <v>0</v>
      </c>
    </row>
    <row r="763" spans="3:6">
      <c r="C763" s="255" t="s">
        <v>964</v>
      </c>
      <c r="D763" s="157">
        <v>1552464</v>
      </c>
      <c r="E763" s="157">
        <v>100</v>
      </c>
      <c r="F763" s="157">
        <v>0</v>
      </c>
    </row>
    <row r="764" spans="3:6">
      <c r="C764" s="255" t="s">
        <v>965</v>
      </c>
      <c r="D764" s="157">
        <v>2408296</v>
      </c>
      <c r="E764" s="157">
        <v>105738</v>
      </c>
      <c r="F764" s="157">
        <v>0</v>
      </c>
    </row>
    <row r="765" spans="3:6">
      <c r="C765" s="255" t="s">
        <v>966</v>
      </c>
      <c r="D765" s="157">
        <v>1552464</v>
      </c>
      <c r="E765" s="157">
        <v>100</v>
      </c>
      <c r="F765" s="157">
        <v>0</v>
      </c>
    </row>
    <row r="766" spans="3:6">
      <c r="C766" s="255" t="s">
        <v>967</v>
      </c>
      <c r="D766" s="157">
        <v>1292069</v>
      </c>
      <c r="E766" s="157">
        <v>107673</v>
      </c>
      <c r="F766" s="157">
        <v>0</v>
      </c>
    </row>
    <row r="767" spans="3:6">
      <c r="C767" s="255" t="s">
        <v>968</v>
      </c>
      <c r="D767" s="157">
        <v>1292069</v>
      </c>
      <c r="E767" s="157">
        <v>107673</v>
      </c>
      <c r="F767" s="157">
        <v>0</v>
      </c>
    </row>
    <row r="768" spans="3:6">
      <c r="C768" s="255" t="s">
        <v>969</v>
      </c>
      <c r="D768" s="157">
        <v>1524615</v>
      </c>
      <c r="E768" s="157">
        <v>1093946</v>
      </c>
      <c r="F768" s="157">
        <v>0</v>
      </c>
    </row>
    <row r="769" spans="3:6">
      <c r="C769" s="255" t="s">
        <v>970</v>
      </c>
      <c r="D769" s="157">
        <v>1524615</v>
      </c>
      <c r="E769" s="157">
        <v>1093946</v>
      </c>
      <c r="F769" s="157">
        <v>0</v>
      </c>
    </row>
    <row r="770" spans="3:6">
      <c r="C770" s="255" t="s">
        <v>971</v>
      </c>
      <c r="D770" s="157">
        <v>1290217</v>
      </c>
      <c r="E770" s="157">
        <v>1074882</v>
      </c>
      <c r="F770" s="157">
        <v>0</v>
      </c>
    </row>
    <row r="771" spans="3:6">
      <c r="C771" s="255" t="s">
        <v>972</v>
      </c>
      <c r="D771" s="157">
        <v>2467692</v>
      </c>
      <c r="E771" s="157">
        <v>1821688</v>
      </c>
      <c r="F771" s="157">
        <v>0</v>
      </c>
    </row>
    <row r="772" spans="3:6">
      <c r="C772" s="255" t="s">
        <v>973</v>
      </c>
      <c r="D772" s="157">
        <v>1083448</v>
      </c>
      <c r="E772" s="157">
        <v>668844</v>
      </c>
      <c r="F772" s="157">
        <v>652000</v>
      </c>
    </row>
    <row r="773" spans="3:6">
      <c r="C773" s="255" t="s">
        <v>974</v>
      </c>
      <c r="D773" s="157">
        <v>7000000</v>
      </c>
      <c r="E773" s="157">
        <v>5086224</v>
      </c>
      <c r="F773" s="157">
        <v>5024311.28</v>
      </c>
    </row>
    <row r="774" spans="3:6">
      <c r="C774" s="255" t="s">
        <v>975</v>
      </c>
      <c r="D774" s="157">
        <v>1083448</v>
      </c>
      <c r="E774" s="157">
        <v>668844</v>
      </c>
      <c r="F774" s="157">
        <v>652000</v>
      </c>
    </row>
    <row r="775" spans="3:6">
      <c r="C775" s="255" t="s">
        <v>976</v>
      </c>
      <c r="D775" s="157">
        <v>1083448</v>
      </c>
      <c r="E775" s="157">
        <v>668844</v>
      </c>
      <c r="F775" s="157">
        <v>652000</v>
      </c>
    </row>
    <row r="776" spans="3:6">
      <c r="C776" s="255" t="s">
        <v>977</v>
      </c>
      <c r="D776" s="157">
        <v>10000000</v>
      </c>
      <c r="E776" s="157">
        <v>142088260</v>
      </c>
      <c r="F776" s="157">
        <v>142087815.75999999</v>
      </c>
    </row>
    <row r="777" spans="3:6">
      <c r="C777" s="255" t="s">
        <v>978</v>
      </c>
      <c r="D777" s="157">
        <v>49509381</v>
      </c>
      <c r="E777" s="157">
        <v>58831950</v>
      </c>
      <c r="F777" s="157">
        <v>58764000.740000002</v>
      </c>
    </row>
    <row r="778" spans="3:6">
      <c r="C778" s="255" t="s">
        <v>979</v>
      </c>
      <c r="D778" s="157">
        <v>56815896</v>
      </c>
      <c r="E778" s="157">
        <v>40956579</v>
      </c>
      <c r="F778" s="157">
        <v>40956579</v>
      </c>
    </row>
    <row r="779" spans="3:6">
      <c r="C779" s="255" t="s">
        <v>980</v>
      </c>
      <c r="D779" s="157">
        <v>53002068</v>
      </c>
      <c r="E779" s="157">
        <v>43487114</v>
      </c>
      <c r="F779" s="157">
        <v>43479408.5</v>
      </c>
    </row>
    <row r="780" spans="3:6">
      <c r="C780" s="255" t="s">
        <v>981</v>
      </c>
      <c r="D780" s="157">
        <v>89928181</v>
      </c>
      <c r="E780" s="157">
        <v>263418370</v>
      </c>
      <c r="F780" s="157">
        <v>263418369.56</v>
      </c>
    </row>
    <row r="781" spans="3:6">
      <c r="C781" s="255" t="s">
        <v>982</v>
      </c>
      <c r="D781" s="157">
        <v>93502610</v>
      </c>
      <c r="E781" s="157">
        <v>83220074</v>
      </c>
      <c r="F781" s="157">
        <v>83214831.400000006</v>
      </c>
    </row>
    <row r="782" spans="3:6">
      <c r="C782" s="255" t="s">
        <v>983</v>
      </c>
      <c r="D782" s="157">
        <v>39501052</v>
      </c>
      <c r="E782" s="157">
        <v>89139082</v>
      </c>
      <c r="F782" s="157">
        <v>89132526.590000004</v>
      </c>
    </row>
    <row r="783" spans="3:6">
      <c r="C783" s="254" t="s">
        <v>2023</v>
      </c>
      <c r="D783" s="157">
        <v>3014474394</v>
      </c>
      <c r="E783" s="157">
        <v>1743002286.72</v>
      </c>
      <c r="F783" s="157">
        <v>813336174.61000001</v>
      </c>
    </row>
    <row r="784" spans="3:6">
      <c r="C784" s="255" t="s">
        <v>984</v>
      </c>
      <c r="D784" s="157">
        <v>3014474394</v>
      </c>
      <c r="E784" s="157">
        <v>1743002286.72</v>
      </c>
      <c r="F784" s="157">
        <v>813336174.61000001</v>
      </c>
    </row>
    <row r="785" spans="3:6">
      <c r="C785" s="252" t="s">
        <v>334</v>
      </c>
      <c r="D785" s="253">
        <v>708754976</v>
      </c>
      <c r="E785" s="253">
        <v>3874609246.5599999</v>
      </c>
      <c r="F785" s="253">
        <v>3716223692.8599997</v>
      </c>
    </row>
    <row r="786" spans="3:6">
      <c r="C786" s="254" t="s">
        <v>2020</v>
      </c>
      <c r="D786" s="157">
        <v>391443082</v>
      </c>
      <c r="E786" s="157">
        <v>3097638056.6199999</v>
      </c>
      <c r="F786" s="157">
        <v>3042640859.4399996</v>
      </c>
    </row>
    <row r="787" spans="3:6">
      <c r="C787" s="255" t="s">
        <v>985</v>
      </c>
      <c r="D787" s="157">
        <v>53100000</v>
      </c>
      <c r="E787" s="157">
        <v>235497759</v>
      </c>
      <c r="F787" s="157">
        <v>181625694.37999997</v>
      </c>
    </row>
    <row r="788" spans="3:6">
      <c r="C788" s="255" t="s">
        <v>986</v>
      </c>
      <c r="D788" s="157">
        <v>1000000</v>
      </c>
      <c r="E788" s="157">
        <v>2301029631</v>
      </c>
      <c r="F788" s="157">
        <v>2301029630.5999999</v>
      </c>
    </row>
    <row r="789" spans="3:6">
      <c r="C789" s="255" t="s">
        <v>987</v>
      </c>
      <c r="D789" s="157">
        <v>4364944</v>
      </c>
      <c r="E789" s="157">
        <v>112039.46</v>
      </c>
      <c r="F789" s="157">
        <v>0</v>
      </c>
    </row>
    <row r="790" spans="3:6">
      <c r="C790" s="255" t="s">
        <v>988</v>
      </c>
      <c r="D790" s="157">
        <v>1875179</v>
      </c>
      <c r="E790" s="157">
        <v>116190</v>
      </c>
      <c r="F790" s="157">
        <v>0</v>
      </c>
    </row>
    <row r="791" spans="3:6">
      <c r="C791" s="255" t="s">
        <v>989</v>
      </c>
      <c r="D791" s="157">
        <v>6352861</v>
      </c>
      <c r="E791" s="157">
        <v>103638.1</v>
      </c>
      <c r="F791" s="157">
        <v>0</v>
      </c>
    </row>
    <row r="792" spans="3:6">
      <c r="C792" s="255" t="s">
        <v>990</v>
      </c>
      <c r="D792" s="157">
        <v>3424658</v>
      </c>
      <c r="E792" s="157">
        <v>3424658</v>
      </c>
      <c r="F792" s="157">
        <v>3191848.9</v>
      </c>
    </row>
    <row r="793" spans="3:6">
      <c r="C793" s="255" t="s">
        <v>991</v>
      </c>
      <c r="D793" s="157">
        <v>2125528</v>
      </c>
      <c r="E793" s="157">
        <v>101691</v>
      </c>
      <c r="F793" s="157">
        <v>0</v>
      </c>
    </row>
    <row r="794" spans="3:6">
      <c r="C794" s="255" t="s">
        <v>992</v>
      </c>
      <c r="D794" s="157">
        <v>11123796</v>
      </c>
      <c r="E794" s="157">
        <v>102624.07</v>
      </c>
      <c r="F794" s="157">
        <v>0</v>
      </c>
    </row>
    <row r="795" spans="3:6">
      <c r="C795" s="255" t="s">
        <v>993</v>
      </c>
      <c r="D795" s="157">
        <v>1000000</v>
      </c>
      <c r="E795" s="157">
        <v>202715000</v>
      </c>
      <c r="F795" s="157">
        <v>202714547.81</v>
      </c>
    </row>
    <row r="796" spans="3:6">
      <c r="C796" s="255" t="s">
        <v>994</v>
      </c>
      <c r="D796" s="157">
        <v>19508354</v>
      </c>
      <c r="E796" s="157">
        <v>100000</v>
      </c>
      <c r="F796" s="157">
        <v>0</v>
      </c>
    </row>
    <row r="797" spans="3:6">
      <c r="C797" s="255" t="s">
        <v>995</v>
      </c>
      <c r="D797" s="157">
        <v>87002149</v>
      </c>
      <c r="E797" s="157">
        <v>67980302</v>
      </c>
      <c r="F797" s="157">
        <v>67925733.969999999</v>
      </c>
    </row>
    <row r="798" spans="3:6">
      <c r="C798" s="255" t="s">
        <v>996</v>
      </c>
      <c r="D798" s="157">
        <v>20000000</v>
      </c>
      <c r="E798" s="157">
        <v>0</v>
      </c>
      <c r="F798" s="157">
        <v>0</v>
      </c>
    </row>
    <row r="799" spans="3:6">
      <c r="C799" s="255" t="s">
        <v>997</v>
      </c>
      <c r="D799" s="157">
        <v>498000</v>
      </c>
      <c r="E799" s="157">
        <v>0</v>
      </c>
      <c r="F799" s="157">
        <v>0</v>
      </c>
    </row>
    <row r="800" spans="3:6">
      <c r="C800" s="255" t="s">
        <v>998</v>
      </c>
      <c r="D800" s="157">
        <v>180067613</v>
      </c>
      <c r="E800" s="157">
        <v>286354523.99000001</v>
      </c>
      <c r="F800" s="157">
        <v>286153403.77999997</v>
      </c>
    </row>
    <row r="801" spans="3:6">
      <c r="C801" s="254" t="s">
        <v>2021</v>
      </c>
      <c r="D801" s="157">
        <v>306000000</v>
      </c>
      <c r="E801" s="157">
        <v>106571964.94</v>
      </c>
      <c r="F801" s="157">
        <v>28304011.380000003</v>
      </c>
    </row>
    <row r="802" spans="3:6">
      <c r="C802" s="255" t="s">
        <v>999</v>
      </c>
      <c r="D802" s="157">
        <v>306000000</v>
      </c>
      <c r="E802" s="157">
        <v>106571964.94</v>
      </c>
      <c r="F802" s="157">
        <v>28304011.380000003</v>
      </c>
    </row>
    <row r="803" spans="3:6">
      <c r="C803" s="254" t="s">
        <v>2023</v>
      </c>
      <c r="D803" s="157">
        <v>0</v>
      </c>
      <c r="E803" s="157">
        <v>659087331</v>
      </c>
      <c r="F803" s="157">
        <v>645278822.03999996</v>
      </c>
    </row>
    <row r="804" spans="3:6">
      <c r="C804" s="255" t="s">
        <v>986</v>
      </c>
      <c r="D804" s="157">
        <v>0</v>
      </c>
      <c r="E804" s="157">
        <v>644000000</v>
      </c>
      <c r="F804" s="157">
        <v>644000000</v>
      </c>
    </row>
    <row r="805" spans="3:6">
      <c r="C805" s="255" t="s">
        <v>993</v>
      </c>
      <c r="D805" s="157">
        <v>0</v>
      </c>
      <c r="E805" s="157">
        <v>15087331</v>
      </c>
      <c r="F805" s="157">
        <v>1278822.04</v>
      </c>
    </row>
    <row r="806" spans="3:6">
      <c r="C806" s="254" t="s">
        <v>2024</v>
      </c>
      <c r="D806" s="157">
        <v>11311894</v>
      </c>
      <c r="E806" s="157">
        <v>11311894</v>
      </c>
      <c r="F806" s="157">
        <v>0</v>
      </c>
    </row>
    <row r="807" spans="3:6">
      <c r="C807" s="255" t="s">
        <v>425</v>
      </c>
      <c r="D807" s="157">
        <v>11311894</v>
      </c>
      <c r="E807" s="157">
        <v>11311894</v>
      </c>
      <c r="F807" s="157">
        <v>0</v>
      </c>
    </row>
    <row r="808" spans="3:6">
      <c r="C808" s="252" t="s">
        <v>335</v>
      </c>
      <c r="D808" s="253">
        <v>746919014</v>
      </c>
      <c r="E808" s="253">
        <v>1093046337.3599999</v>
      </c>
      <c r="F808" s="253">
        <v>980103522.13999987</v>
      </c>
    </row>
    <row r="809" spans="3:6">
      <c r="C809" s="254" t="s">
        <v>2020</v>
      </c>
      <c r="D809" s="157">
        <v>706857248</v>
      </c>
      <c r="E809" s="157">
        <v>1067047672.9299999</v>
      </c>
      <c r="F809" s="157">
        <v>972555734.62999988</v>
      </c>
    </row>
    <row r="810" spans="3:6">
      <c r="C810" s="255" t="s">
        <v>425</v>
      </c>
      <c r="D810" s="157">
        <v>2459823</v>
      </c>
      <c r="E810" s="157">
        <v>2459823</v>
      </c>
      <c r="F810" s="157">
        <v>0</v>
      </c>
    </row>
    <row r="811" spans="3:6">
      <c r="C811" s="255" t="s">
        <v>1000</v>
      </c>
      <c r="D811" s="157">
        <v>2782305</v>
      </c>
      <c r="E811" s="157">
        <v>112878.8</v>
      </c>
      <c r="F811" s="157">
        <v>0</v>
      </c>
    </row>
    <row r="812" spans="3:6">
      <c r="C812" s="255" t="s">
        <v>1001</v>
      </c>
      <c r="D812" s="157">
        <v>79196</v>
      </c>
      <c r="E812" s="157">
        <v>3247031.08</v>
      </c>
      <c r="F812" s="157">
        <v>3000000</v>
      </c>
    </row>
    <row r="813" spans="3:6">
      <c r="C813" s="255" t="s">
        <v>1002</v>
      </c>
      <c r="D813" s="157">
        <v>2400521</v>
      </c>
      <c r="E813" s="157">
        <v>6089182</v>
      </c>
      <c r="F813" s="157">
        <v>6054567.6600000001</v>
      </c>
    </row>
    <row r="814" spans="3:6">
      <c r="C814" s="255" t="s">
        <v>1003</v>
      </c>
      <c r="D814" s="157">
        <v>2188169</v>
      </c>
      <c r="E814" s="157">
        <v>0</v>
      </c>
      <c r="F814" s="157">
        <v>0</v>
      </c>
    </row>
    <row r="815" spans="3:6">
      <c r="C815" s="255" t="s">
        <v>1004</v>
      </c>
      <c r="D815" s="157">
        <v>4603072</v>
      </c>
      <c r="E815" s="157">
        <v>106840.72</v>
      </c>
      <c r="F815" s="157">
        <v>0</v>
      </c>
    </row>
    <row r="816" spans="3:6">
      <c r="C816" s="255" t="s">
        <v>1005</v>
      </c>
      <c r="D816" s="157">
        <v>1250434</v>
      </c>
      <c r="E816" s="157">
        <v>3604754</v>
      </c>
      <c r="F816" s="157">
        <v>967827.99</v>
      </c>
    </row>
    <row r="817" spans="3:6">
      <c r="C817" s="255" t="s">
        <v>1006</v>
      </c>
      <c r="D817" s="157">
        <v>2025413</v>
      </c>
      <c r="E817" s="157">
        <v>1900000</v>
      </c>
      <c r="F817" s="157">
        <v>0</v>
      </c>
    </row>
    <row r="818" spans="3:6">
      <c r="C818" s="255" t="s">
        <v>1007</v>
      </c>
      <c r="D818" s="157">
        <v>2025413</v>
      </c>
      <c r="E818" s="157">
        <v>5900000</v>
      </c>
      <c r="F818" s="157">
        <v>2290267.0699999998</v>
      </c>
    </row>
    <row r="819" spans="3:6">
      <c r="C819" s="255" t="s">
        <v>1008</v>
      </c>
      <c r="D819" s="157">
        <v>3227211</v>
      </c>
      <c r="E819" s="157">
        <v>0</v>
      </c>
      <c r="F819" s="157">
        <v>0</v>
      </c>
    </row>
    <row r="820" spans="3:6">
      <c r="C820" s="255" t="s">
        <v>1009</v>
      </c>
      <c r="D820" s="157">
        <v>2025413</v>
      </c>
      <c r="E820" s="157">
        <v>4503826</v>
      </c>
      <c r="F820" s="157">
        <v>3602981.4</v>
      </c>
    </row>
    <row r="821" spans="3:6">
      <c r="C821" s="255" t="s">
        <v>1010</v>
      </c>
      <c r="D821" s="157">
        <v>5276742</v>
      </c>
      <c r="E821" s="157">
        <v>5420403</v>
      </c>
      <c r="F821" s="157">
        <v>3575831.38</v>
      </c>
    </row>
    <row r="822" spans="3:6">
      <c r="C822" s="255" t="s">
        <v>1011</v>
      </c>
      <c r="D822" s="157">
        <v>2025413</v>
      </c>
      <c r="E822" s="157">
        <v>1379409</v>
      </c>
      <c r="F822" s="157">
        <v>0</v>
      </c>
    </row>
    <row r="823" spans="3:6">
      <c r="C823" s="255" t="s">
        <v>1012</v>
      </c>
      <c r="D823" s="157">
        <v>2295673</v>
      </c>
      <c r="E823" s="157">
        <v>2274334</v>
      </c>
      <c r="F823" s="157">
        <v>1986478.73</v>
      </c>
    </row>
    <row r="824" spans="3:6">
      <c r="C824" s="255" t="s">
        <v>1013</v>
      </c>
      <c r="D824" s="157">
        <v>119534</v>
      </c>
      <c r="E824" s="157">
        <v>0</v>
      </c>
      <c r="F824" s="157">
        <v>0</v>
      </c>
    </row>
    <row r="825" spans="3:6">
      <c r="C825" s="255" t="s">
        <v>1014</v>
      </c>
      <c r="D825" s="157">
        <v>13000000</v>
      </c>
      <c r="E825" s="157">
        <v>8043189</v>
      </c>
      <c r="F825" s="157">
        <v>2117326.6800000002</v>
      </c>
    </row>
    <row r="826" spans="3:6">
      <c r="C826" s="255" t="s">
        <v>1015</v>
      </c>
      <c r="D826" s="157">
        <v>1000000</v>
      </c>
      <c r="E826" s="157">
        <v>358766</v>
      </c>
      <c r="F826" s="157">
        <v>358766</v>
      </c>
    </row>
    <row r="827" spans="3:6">
      <c r="C827" s="255" t="s">
        <v>1016</v>
      </c>
      <c r="D827" s="157">
        <v>10000000</v>
      </c>
      <c r="E827" s="157">
        <v>5000</v>
      </c>
      <c r="F827" s="157">
        <v>0</v>
      </c>
    </row>
    <row r="828" spans="3:6">
      <c r="C828" s="255" t="s">
        <v>1893</v>
      </c>
      <c r="D828" s="157">
        <v>0</v>
      </c>
      <c r="E828" s="157">
        <v>5034365</v>
      </c>
      <c r="F828" s="157">
        <v>0</v>
      </c>
    </row>
    <row r="829" spans="3:6">
      <c r="C829" s="255" t="s">
        <v>1017</v>
      </c>
      <c r="D829" s="157">
        <v>58125000</v>
      </c>
      <c r="E829" s="157">
        <v>0</v>
      </c>
      <c r="F829" s="157">
        <v>0</v>
      </c>
    </row>
    <row r="830" spans="3:6">
      <c r="C830" s="255" t="s">
        <v>2002</v>
      </c>
      <c r="D830" s="157">
        <v>0</v>
      </c>
      <c r="E830" s="157">
        <v>5473018</v>
      </c>
      <c r="F830" s="157">
        <v>0</v>
      </c>
    </row>
    <row r="831" spans="3:6">
      <c r="C831" s="255" t="s">
        <v>1018</v>
      </c>
      <c r="D831" s="157">
        <v>4302296</v>
      </c>
      <c r="E831" s="157">
        <v>3871627</v>
      </c>
      <c r="F831" s="157">
        <v>3452914.66</v>
      </c>
    </row>
    <row r="832" spans="3:6">
      <c r="C832" s="255" t="s">
        <v>1019</v>
      </c>
      <c r="D832" s="157">
        <v>9738353</v>
      </c>
      <c r="E832" s="157">
        <v>3109108.65</v>
      </c>
      <c r="F832" s="157">
        <v>0</v>
      </c>
    </row>
    <row r="833" spans="3:6">
      <c r="C833" s="255" t="s">
        <v>1020</v>
      </c>
      <c r="D833" s="157">
        <v>13086250</v>
      </c>
      <c r="E833" s="157">
        <v>111962.03</v>
      </c>
      <c r="F833" s="157">
        <v>0</v>
      </c>
    </row>
    <row r="834" spans="3:6">
      <c r="C834" s="255" t="s">
        <v>1021</v>
      </c>
      <c r="D834" s="157">
        <v>6062686</v>
      </c>
      <c r="E834" s="157">
        <v>100.69</v>
      </c>
      <c r="F834" s="157">
        <v>0</v>
      </c>
    </row>
    <row r="835" spans="3:6">
      <c r="C835" s="255" t="s">
        <v>1022</v>
      </c>
      <c r="D835" s="157">
        <v>9738353</v>
      </c>
      <c r="E835" s="157">
        <v>109108.65</v>
      </c>
      <c r="F835" s="157">
        <v>0</v>
      </c>
    </row>
    <row r="836" spans="3:6">
      <c r="C836" s="255" t="s">
        <v>1023</v>
      </c>
      <c r="D836" s="157">
        <v>5105537</v>
      </c>
      <c r="E836" s="157">
        <v>2034776</v>
      </c>
      <c r="F836" s="157">
        <v>1491332.65</v>
      </c>
    </row>
    <row r="837" spans="3:6">
      <c r="C837" s="255" t="s">
        <v>1024</v>
      </c>
      <c r="D837" s="157">
        <v>7331976</v>
      </c>
      <c r="E837" s="157">
        <v>3118778</v>
      </c>
      <c r="F837" s="157">
        <v>0</v>
      </c>
    </row>
    <row r="838" spans="3:6">
      <c r="C838" s="255" t="s">
        <v>1025</v>
      </c>
      <c r="D838" s="157">
        <v>68635382</v>
      </c>
      <c r="E838" s="157">
        <v>26903339</v>
      </c>
      <c r="F838" s="157">
        <v>26903338.800000001</v>
      </c>
    </row>
    <row r="839" spans="3:6">
      <c r="C839" s="255" t="s">
        <v>1026</v>
      </c>
      <c r="D839" s="157">
        <v>4088406</v>
      </c>
      <c r="E839" s="157">
        <v>6142402</v>
      </c>
      <c r="F839" s="157">
        <v>5373351.71</v>
      </c>
    </row>
    <row r="840" spans="3:6">
      <c r="C840" s="255" t="s">
        <v>1027</v>
      </c>
      <c r="D840" s="157">
        <v>10523913</v>
      </c>
      <c r="E840" s="157">
        <v>6609565</v>
      </c>
      <c r="F840" s="157">
        <v>0</v>
      </c>
    </row>
    <row r="841" spans="3:6">
      <c r="C841" s="255" t="s">
        <v>1028</v>
      </c>
      <c r="D841" s="157">
        <v>2151870</v>
      </c>
      <c r="E841" s="157">
        <v>2404801</v>
      </c>
      <c r="F841" s="157">
        <v>2404713.9500000002</v>
      </c>
    </row>
    <row r="842" spans="3:6">
      <c r="C842" s="255" t="s">
        <v>1029</v>
      </c>
      <c r="D842" s="157">
        <v>12430184</v>
      </c>
      <c r="E842" s="157">
        <v>10602257.6</v>
      </c>
      <c r="F842" s="157">
        <v>0</v>
      </c>
    </row>
    <row r="843" spans="3:6">
      <c r="C843" s="255" t="s">
        <v>1030</v>
      </c>
      <c r="D843" s="157">
        <v>4088406</v>
      </c>
      <c r="E843" s="157">
        <v>3442402</v>
      </c>
      <c r="F843" s="157">
        <v>0</v>
      </c>
    </row>
    <row r="844" spans="3:6">
      <c r="C844" s="255" t="s">
        <v>1031</v>
      </c>
      <c r="D844" s="157">
        <v>12185418</v>
      </c>
      <c r="E844" s="157">
        <v>115393.63</v>
      </c>
      <c r="F844" s="157">
        <v>0</v>
      </c>
    </row>
    <row r="845" spans="3:6">
      <c r="C845" s="255" t="s">
        <v>1032</v>
      </c>
      <c r="D845" s="157">
        <v>4312963</v>
      </c>
      <c r="E845" s="157">
        <v>110635.75</v>
      </c>
      <c r="F845" s="157">
        <v>0</v>
      </c>
    </row>
    <row r="846" spans="3:6">
      <c r="C846" s="255" t="s">
        <v>1033</v>
      </c>
      <c r="D846" s="157">
        <v>6723366</v>
      </c>
      <c r="E846" s="157">
        <v>6723366.5999999996</v>
      </c>
      <c r="F846" s="157">
        <v>0</v>
      </c>
    </row>
    <row r="847" spans="3:6">
      <c r="C847" s="255" t="s">
        <v>1034</v>
      </c>
      <c r="D847" s="157">
        <v>7333389</v>
      </c>
      <c r="E847" s="157">
        <v>103541.08</v>
      </c>
      <c r="F847" s="157">
        <v>0</v>
      </c>
    </row>
    <row r="848" spans="3:6">
      <c r="C848" s="255" t="s">
        <v>1035</v>
      </c>
      <c r="D848" s="157">
        <v>7296416</v>
      </c>
      <c r="E848" s="157">
        <v>102986.58</v>
      </c>
      <c r="F848" s="157">
        <v>0</v>
      </c>
    </row>
    <row r="849" spans="3:6">
      <c r="C849" s="255" t="s">
        <v>1036</v>
      </c>
      <c r="D849" s="157">
        <v>646004</v>
      </c>
      <c r="E849" s="157">
        <v>0</v>
      </c>
      <c r="F849" s="157">
        <v>0</v>
      </c>
    </row>
    <row r="850" spans="3:6">
      <c r="C850" s="255" t="s">
        <v>1037</v>
      </c>
      <c r="D850" s="157">
        <v>18779624</v>
      </c>
      <c r="E850" s="157">
        <v>2000100</v>
      </c>
      <c r="F850" s="157">
        <v>0</v>
      </c>
    </row>
    <row r="851" spans="3:6">
      <c r="C851" s="255" t="s">
        <v>1038</v>
      </c>
      <c r="D851" s="157">
        <v>7786208</v>
      </c>
      <c r="E851" s="157">
        <v>7786208</v>
      </c>
      <c r="F851" s="157">
        <v>0</v>
      </c>
    </row>
    <row r="852" spans="3:6">
      <c r="C852" s="255" t="s">
        <v>1039</v>
      </c>
      <c r="D852" s="157">
        <v>44144214</v>
      </c>
      <c r="E852" s="157">
        <v>31677090</v>
      </c>
      <c r="F852" s="157">
        <v>31170984.190000001</v>
      </c>
    </row>
    <row r="853" spans="3:6">
      <c r="C853" s="255" t="s">
        <v>1040</v>
      </c>
      <c r="D853" s="157">
        <v>232118496</v>
      </c>
      <c r="E853" s="157">
        <v>818871697.06999993</v>
      </c>
      <c r="F853" s="157">
        <v>807636470.87999988</v>
      </c>
    </row>
    <row r="854" spans="3:6">
      <c r="C854" s="255" t="s">
        <v>1041</v>
      </c>
      <c r="D854" s="157">
        <v>12982145</v>
      </c>
      <c r="E854" s="157">
        <v>9182145</v>
      </c>
      <c r="F854" s="157">
        <v>4168553.59</v>
      </c>
    </row>
    <row r="855" spans="3:6">
      <c r="C855" s="255" t="s">
        <v>1042</v>
      </c>
      <c r="D855" s="157">
        <v>78356061</v>
      </c>
      <c r="E855" s="157">
        <v>66001462</v>
      </c>
      <c r="F855" s="157">
        <v>66000027.289999999</v>
      </c>
    </row>
    <row r="856" spans="3:6">
      <c r="C856" s="254" t="s">
        <v>2021</v>
      </c>
      <c r="D856" s="157">
        <v>15596660</v>
      </c>
      <c r="E856" s="157">
        <v>16821042.43</v>
      </c>
      <c r="F856" s="157">
        <v>7547787.5099999998</v>
      </c>
    </row>
    <row r="857" spans="3:6">
      <c r="C857" s="255" t="s">
        <v>1043</v>
      </c>
      <c r="D857" s="157">
        <v>15596660</v>
      </c>
      <c r="E857" s="157">
        <v>0</v>
      </c>
      <c r="F857" s="157">
        <v>0</v>
      </c>
    </row>
    <row r="858" spans="3:6">
      <c r="C858" s="255" t="s">
        <v>1044</v>
      </c>
      <c r="D858" s="157">
        <v>0</v>
      </c>
      <c r="E858" s="157">
        <v>16821042.43</v>
      </c>
      <c r="F858" s="157">
        <v>7547787.5099999998</v>
      </c>
    </row>
    <row r="859" spans="3:6">
      <c r="C859" s="254" t="s">
        <v>2024</v>
      </c>
      <c r="D859" s="157">
        <v>24465106</v>
      </c>
      <c r="E859" s="157">
        <v>9177622</v>
      </c>
      <c r="F859" s="157">
        <v>0</v>
      </c>
    </row>
    <row r="860" spans="3:6">
      <c r="C860" s="255" t="s">
        <v>425</v>
      </c>
      <c r="D860" s="157">
        <v>24465106</v>
      </c>
      <c r="E860" s="157">
        <v>9177622</v>
      </c>
      <c r="F860" s="157">
        <v>0</v>
      </c>
    </row>
    <row r="861" spans="3:6">
      <c r="C861" s="252" t="s">
        <v>336</v>
      </c>
      <c r="D861" s="253">
        <v>1705111399</v>
      </c>
      <c r="E861" s="253">
        <v>2378308737.8899999</v>
      </c>
      <c r="F861" s="253">
        <v>2029050544.23</v>
      </c>
    </row>
    <row r="862" spans="3:6">
      <c r="C862" s="254" t="s">
        <v>2020</v>
      </c>
      <c r="D862" s="157">
        <v>1268788349</v>
      </c>
      <c r="E862" s="157">
        <v>1821616645.1600001</v>
      </c>
      <c r="F862" s="157">
        <v>1614530937.7699997</v>
      </c>
    </row>
    <row r="863" spans="3:6">
      <c r="C863" s="255" t="s">
        <v>1045</v>
      </c>
      <c r="D863" s="157">
        <v>1573587</v>
      </c>
      <c r="E863" s="157">
        <v>1142918</v>
      </c>
      <c r="F863" s="157">
        <v>0</v>
      </c>
    </row>
    <row r="864" spans="3:6">
      <c r="C864" s="255" t="s">
        <v>1046</v>
      </c>
      <c r="D864" s="157">
        <v>0</v>
      </c>
      <c r="E864" s="157">
        <v>16664356.550000001</v>
      </c>
      <c r="F864" s="157">
        <v>7834561.0800000001</v>
      </c>
    </row>
    <row r="865" spans="3:6">
      <c r="C865" s="255" t="s">
        <v>1047</v>
      </c>
      <c r="D865" s="157">
        <v>22400000</v>
      </c>
      <c r="E865" s="157">
        <v>28002000</v>
      </c>
      <c r="F865" s="157">
        <v>20033438.149999999</v>
      </c>
    </row>
    <row r="866" spans="3:6">
      <c r="C866" s="255" t="s">
        <v>1048</v>
      </c>
      <c r="D866" s="157">
        <v>2413329</v>
      </c>
      <c r="E866" s="157">
        <v>1767325</v>
      </c>
      <c r="F866" s="157">
        <v>0</v>
      </c>
    </row>
    <row r="867" spans="3:6">
      <c r="C867" s="255" t="s">
        <v>1049</v>
      </c>
      <c r="D867" s="157">
        <v>1301004</v>
      </c>
      <c r="E867" s="157">
        <v>1085669</v>
      </c>
      <c r="F867" s="157">
        <v>0</v>
      </c>
    </row>
    <row r="868" spans="3:6">
      <c r="C868" s="255" t="s">
        <v>1050</v>
      </c>
      <c r="D868" s="157">
        <v>0</v>
      </c>
      <c r="E868" s="157">
        <v>28677730</v>
      </c>
      <c r="F868" s="157">
        <v>16165338.41</v>
      </c>
    </row>
    <row r="869" spans="3:6">
      <c r="C869" s="255" t="s">
        <v>1051</v>
      </c>
      <c r="D869" s="157">
        <v>2413329</v>
      </c>
      <c r="E869" s="157">
        <v>1767325</v>
      </c>
      <c r="F869" s="157">
        <v>0</v>
      </c>
    </row>
    <row r="870" spans="3:6">
      <c r="C870" s="255" t="s">
        <v>1052</v>
      </c>
      <c r="D870" s="157">
        <v>87233939</v>
      </c>
      <c r="E870" s="157">
        <v>24745570</v>
      </c>
      <c r="F870" s="157">
        <v>0</v>
      </c>
    </row>
    <row r="871" spans="3:6">
      <c r="C871" s="255" t="s">
        <v>1875</v>
      </c>
      <c r="D871" s="157">
        <v>0</v>
      </c>
      <c r="E871" s="157">
        <v>30890554.5</v>
      </c>
      <c r="F871" s="157">
        <v>30852531.920000002</v>
      </c>
    </row>
    <row r="872" spans="3:6">
      <c r="C872" s="255" t="s">
        <v>1053</v>
      </c>
      <c r="D872" s="157">
        <v>7995818</v>
      </c>
      <c r="E872" s="157">
        <v>7995818.2000000002</v>
      </c>
      <c r="F872" s="157">
        <v>0</v>
      </c>
    </row>
    <row r="873" spans="3:6">
      <c r="C873" s="255" t="s">
        <v>1054</v>
      </c>
      <c r="D873" s="157">
        <v>2654072</v>
      </c>
      <c r="E873" s="157">
        <v>2008068</v>
      </c>
      <c r="F873" s="157">
        <v>1199840.49</v>
      </c>
    </row>
    <row r="874" spans="3:6">
      <c r="C874" s="255" t="s">
        <v>1055</v>
      </c>
      <c r="D874" s="157">
        <v>2654072</v>
      </c>
      <c r="E874" s="157">
        <v>2008068</v>
      </c>
      <c r="F874" s="157">
        <v>0</v>
      </c>
    </row>
    <row r="875" spans="3:6">
      <c r="C875" s="255" t="s">
        <v>1056</v>
      </c>
      <c r="D875" s="157">
        <v>178414777</v>
      </c>
      <c r="E875" s="157">
        <v>0</v>
      </c>
      <c r="F875" s="157">
        <v>0</v>
      </c>
    </row>
    <row r="876" spans="3:6">
      <c r="C876" s="255" t="s">
        <v>1057</v>
      </c>
      <c r="D876" s="157">
        <v>2654072</v>
      </c>
      <c r="E876" s="157">
        <v>3497859</v>
      </c>
      <c r="F876" s="157">
        <v>2798207.04</v>
      </c>
    </row>
    <row r="877" spans="3:6">
      <c r="C877" s="255" t="s">
        <v>1058</v>
      </c>
      <c r="D877" s="157">
        <v>1865003</v>
      </c>
      <c r="E877" s="157">
        <v>3634334</v>
      </c>
      <c r="F877" s="157">
        <v>3581740.28</v>
      </c>
    </row>
    <row r="878" spans="3:6">
      <c r="C878" s="255" t="s">
        <v>1059</v>
      </c>
      <c r="D878" s="157">
        <v>6083027</v>
      </c>
      <c r="E878" s="157">
        <v>7913837</v>
      </c>
      <c r="F878" s="157">
        <v>3168265.71</v>
      </c>
    </row>
    <row r="879" spans="3:6">
      <c r="C879" s="255" t="s">
        <v>1060</v>
      </c>
      <c r="D879" s="157">
        <v>3261638</v>
      </c>
      <c r="E879" s="157">
        <v>2946322</v>
      </c>
      <c r="F879" s="157">
        <v>77392.19</v>
      </c>
    </row>
    <row r="880" spans="3:6">
      <c r="C880" s="255" t="s">
        <v>1979</v>
      </c>
      <c r="D880" s="157">
        <v>0</v>
      </c>
      <c r="E880" s="157">
        <v>14634425.600000001</v>
      </c>
      <c r="F880" s="157">
        <v>0</v>
      </c>
    </row>
    <row r="881" spans="3:6">
      <c r="C881" s="255" t="s">
        <v>1061</v>
      </c>
      <c r="D881" s="157">
        <v>3560142</v>
      </c>
      <c r="E881" s="157">
        <v>4668469</v>
      </c>
      <c r="F881" s="157">
        <v>1712919.59</v>
      </c>
    </row>
    <row r="882" spans="3:6">
      <c r="C882" s="255" t="s">
        <v>1062</v>
      </c>
      <c r="D882" s="157">
        <v>3532376</v>
      </c>
      <c r="E882" s="157">
        <v>5291768</v>
      </c>
      <c r="F882" s="157">
        <v>4216872.7300000004</v>
      </c>
    </row>
    <row r="883" spans="3:6">
      <c r="C883" s="255" t="s">
        <v>1063</v>
      </c>
      <c r="D883" s="157">
        <v>0</v>
      </c>
      <c r="E883" s="157">
        <v>33475071</v>
      </c>
      <c r="F883" s="157">
        <v>33474972.199999999</v>
      </c>
    </row>
    <row r="884" spans="3:6">
      <c r="C884" s="255" t="s">
        <v>1064</v>
      </c>
      <c r="D884" s="157">
        <v>4016874</v>
      </c>
      <c r="E884" s="157">
        <v>4479307</v>
      </c>
      <c r="F884" s="157">
        <v>2743364.5799999996</v>
      </c>
    </row>
    <row r="885" spans="3:6">
      <c r="C885" s="255" t="s">
        <v>1065</v>
      </c>
      <c r="D885" s="157">
        <v>3443139</v>
      </c>
      <c r="E885" s="157">
        <v>1181801</v>
      </c>
      <c r="F885" s="157">
        <v>0</v>
      </c>
    </row>
    <row r="886" spans="3:6">
      <c r="C886" s="255" t="s">
        <v>1066</v>
      </c>
      <c r="D886" s="157">
        <v>2954072</v>
      </c>
      <c r="E886" s="157">
        <v>6297428</v>
      </c>
      <c r="F886" s="157">
        <v>4109460.71</v>
      </c>
    </row>
    <row r="887" spans="3:6">
      <c r="C887" s="255" t="s">
        <v>1945</v>
      </c>
      <c r="D887" s="157">
        <v>0</v>
      </c>
      <c r="E887" s="157">
        <v>1000000</v>
      </c>
      <c r="F887" s="157">
        <v>0</v>
      </c>
    </row>
    <row r="888" spans="3:6">
      <c r="C888" s="255" t="s">
        <v>1067</v>
      </c>
      <c r="D888" s="157">
        <v>28000000</v>
      </c>
      <c r="E888" s="157">
        <v>85740456</v>
      </c>
      <c r="F888" s="157">
        <v>79173614.480000004</v>
      </c>
    </row>
    <row r="889" spans="3:6">
      <c r="C889" s="255" t="s">
        <v>1068</v>
      </c>
      <c r="D889" s="157">
        <v>11218697</v>
      </c>
      <c r="E889" s="157">
        <v>718697</v>
      </c>
      <c r="F889" s="157">
        <v>0</v>
      </c>
    </row>
    <row r="890" spans="3:6">
      <c r="C890" s="255" t="s">
        <v>1069</v>
      </c>
      <c r="D890" s="157">
        <v>10000000</v>
      </c>
      <c r="E890" s="157">
        <v>10000000</v>
      </c>
      <c r="F890" s="157">
        <v>10000000</v>
      </c>
    </row>
    <row r="891" spans="3:6">
      <c r="C891" s="255" t="s">
        <v>1070</v>
      </c>
      <c r="D891" s="157">
        <v>49169329</v>
      </c>
      <c r="E891" s="157">
        <v>39227424</v>
      </c>
      <c r="F891" s="157">
        <v>39227421.579999998</v>
      </c>
    </row>
    <row r="892" spans="3:6">
      <c r="C892" s="255" t="s">
        <v>1071</v>
      </c>
      <c r="D892" s="157">
        <v>87144574</v>
      </c>
      <c r="E892" s="157">
        <v>83799205</v>
      </c>
      <c r="F892" s="157">
        <v>62687049.5</v>
      </c>
    </row>
    <row r="893" spans="3:6">
      <c r="C893" s="255" t="s">
        <v>1072</v>
      </c>
      <c r="D893" s="157">
        <v>1301843</v>
      </c>
      <c r="E893" s="157">
        <v>1250000</v>
      </c>
      <c r="F893" s="157">
        <v>0</v>
      </c>
    </row>
    <row r="894" spans="3:6">
      <c r="C894" s="255" t="s">
        <v>1073</v>
      </c>
      <c r="D894" s="157">
        <v>15000000</v>
      </c>
      <c r="E894" s="157">
        <v>18000000</v>
      </c>
      <c r="F894" s="157">
        <v>16427602</v>
      </c>
    </row>
    <row r="895" spans="3:6">
      <c r="C895" s="255" t="s">
        <v>1074</v>
      </c>
      <c r="D895" s="157">
        <v>7570295</v>
      </c>
      <c r="E895" s="157">
        <v>8309000</v>
      </c>
      <c r="F895" s="157">
        <v>0</v>
      </c>
    </row>
    <row r="896" spans="3:6">
      <c r="C896" s="255" t="s">
        <v>1075</v>
      </c>
      <c r="D896" s="157">
        <v>5000000</v>
      </c>
      <c r="E896" s="157">
        <v>1</v>
      </c>
      <c r="F896" s="157">
        <v>0</v>
      </c>
    </row>
    <row r="897" spans="3:6">
      <c r="C897" s="255" t="s">
        <v>1876</v>
      </c>
      <c r="D897" s="157">
        <v>0</v>
      </c>
      <c r="E897" s="157">
        <v>39984000</v>
      </c>
      <c r="F897" s="157">
        <v>20718451.27</v>
      </c>
    </row>
    <row r="898" spans="3:6">
      <c r="C898" s="255" t="s">
        <v>1076</v>
      </c>
      <c r="D898" s="157">
        <v>12408251</v>
      </c>
      <c r="E898" s="157">
        <v>6171903</v>
      </c>
      <c r="F898" s="157">
        <v>6171903</v>
      </c>
    </row>
    <row r="899" spans="3:6">
      <c r="C899" s="255" t="s">
        <v>1077</v>
      </c>
      <c r="D899" s="157">
        <v>12372948</v>
      </c>
      <c r="E899" s="157">
        <v>0</v>
      </c>
      <c r="F899" s="157">
        <v>0</v>
      </c>
    </row>
    <row r="900" spans="3:6">
      <c r="C900" s="255" t="s">
        <v>1078</v>
      </c>
      <c r="D900" s="157">
        <v>52524374</v>
      </c>
      <c r="E900" s="157">
        <v>15009750</v>
      </c>
      <c r="F900" s="157">
        <v>15000000</v>
      </c>
    </row>
    <row r="901" spans="3:6">
      <c r="C901" s="255" t="s">
        <v>1079</v>
      </c>
      <c r="D901" s="157">
        <v>28764263</v>
      </c>
      <c r="E901" s="157">
        <v>26919909</v>
      </c>
      <c r="F901" s="157">
        <v>26919909</v>
      </c>
    </row>
    <row r="902" spans="3:6">
      <c r="C902" s="255" t="s">
        <v>1080</v>
      </c>
      <c r="D902" s="157">
        <v>43624733</v>
      </c>
      <c r="E902" s="157">
        <v>42767859</v>
      </c>
      <c r="F902" s="157">
        <v>42767606.369999997</v>
      </c>
    </row>
    <row r="903" spans="3:6">
      <c r="C903" s="255" t="s">
        <v>1081</v>
      </c>
      <c r="D903" s="157">
        <v>62964489</v>
      </c>
      <c r="E903" s="157">
        <v>60550883</v>
      </c>
      <c r="F903" s="157">
        <v>60400000</v>
      </c>
    </row>
    <row r="904" spans="3:6">
      <c r="C904" s="255" t="s">
        <v>1991</v>
      </c>
      <c r="D904" s="157">
        <v>0</v>
      </c>
      <c r="E904" s="157">
        <v>54567902.619999997</v>
      </c>
      <c r="F904" s="157">
        <v>54567902.619999997</v>
      </c>
    </row>
    <row r="905" spans="3:6">
      <c r="C905" s="255" t="s">
        <v>1082</v>
      </c>
      <c r="D905" s="157">
        <v>10000000</v>
      </c>
      <c r="E905" s="157">
        <v>33145487</v>
      </c>
      <c r="F905" s="157">
        <v>15498942.5</v>
      </c>
    </row>
    <row r="906" spans="3:6">
      <c r="C906" s="255" t="s">
        <v>1083</v>
      </c>
      <c r="D906" s="157">
        <v>40269532</v>
      </c>
      <c r="E906" s="157">
        <v>36150000</v>
      </c>
      <c r="F906" s="157">
        <v>36149999.009999998</v>
      </c>
    </row>
    <row r="907" spans="3:6">
      <c r="C907" s="255" t="s">
        <v>1084</v>
      </c>
      <c r="D907" s="157">
        <v>13983297</v>
      </c>
      <c r="E907" s="157">
        <v>6703631</v>
      </c>
      <c r="F907" s="157">
        <v>6700000</v>
      </c>
    </row>
    <row r="908" spans="3:6">
      <c r="C908" s="255" t="s">
        <v>1085</v>
      </c>
      <c r="D908" s="157">
        <v>52947752</v>
      </c>
      <c r="E908" s="157">
        <v>49028668</v>
      </c>
      <c r="F908" s="157">
        <v>48862306.789999999</v>
      </c>
    </row>
    <row r="909" spans="3:6">
      <c r="C909" s="255" t="s">
        <v>1086</v>
      </c>
      <c r="D909" s="157">
        <v>5000000</v>
      </c>
      <c r="E909" s="157">
        <v>5000000</v>
      </c>
      <c r="F909" s="157">
        <v>0</v>
      </c>
    </row>
    <row r="910" spans="3:6">
      <c r="C910" s="255" t="s">
        <v>1087</v>
      </c>
      <c r="D910" s="157">
        <v>10000000</v>
      </c>
      <c r="E910" s="157">
        <v>3277024</v>
      </c>
      <c r="F910" s="157">
        <v>0</v>
      </c>
    </row>
    <row r="911" spans="3:6">
      <c r="C911" s="255" t="s">
        <v>1088</v>
      </c>
      <c r="D911" s="157">
        <v>74863554</v>
      </c>
      <c r="E911" s="157">
        <v>283398984.77999997</v>
      </c>
      <c r="F911" s="157">
        <v>282795202.81</v>
      </c>
    </row>
    <row r="912" spans="3:6">
      <c r="C912" s="255" t="s">
        <v>1089</v>
      </c>
      <c r="D912" s="157">
        <v>10000000</v>
      </c>
      <c r="E912" s="157">
        <v>4110323</v>
      </c>
      <c r="F912" s="157">
        <v>0</v>
      </c>
    </row>
    <row r="913" spans="3:6">
      <c r="C913" s="255" t="s">
        <v>1090</v>
      </c>
      <c r="D913" s="157">
        <v>0</v>
      </c>
      <c r="E913" s="157">
        <v>0</v>
      </c>
      <c r="F913" s="157">
        <v>0</v>
      </c>
    </row>
    <row r="914" spans="3:6">
      <c r="C914" s="255" t="s">
        <v>1091</v>
      </c>
      <c r="D914" s="157">
        <v>9638950</v>
      </c>
      <c r="E914" s="157">
        <v>8084210.6500000004</v>
      </c>
      <c r="F914" s="157">
        <v>7389780.79</v>
      </c>
    </row>
    <row r="915" spans="3:6">
      <c r="C915" s="255" t="s">
        <v>1092</v>
      </c>
      <c r="D915" s="157">
        <v>0</v>
      </c>
      <c r="E915" s="157">
        <v>4079607.77</v>
      </c>
      <c r="F915" s="157">
        <v>2932984.93</v>
      </c>
    </row>
    <row r="916" spans="3:6">
      <c r="C916" s="255" t="s">
        <v>1093</v>
      </c>
      <c r="D916" s="157">
        <v>132021221</v>
      </c>
      <c r="E916" s="157">
        <v>170304154.75</v>
      </c>
      <c r="F916" s="157">
        <v>170288664.69999999</v>
      </c>
    </row>
    <row r="917" spans="3:6">
      <c r="C917" s="255" t="s">
        <v>1094</v>
      </c>
      <c r="D917" s="157">
        <v>36637165</v>
      </c>
      <c r="E917" s="157">
        <v>171375263.5</v>
      </c>
      <c r="F917" s="157">
        <v>171375261.06</v>
      </c>
    </row>
    <row r="918" spans="3:6">
      <c r="C918" s="255" t="s">
        <v>1095</v>
      </c>
      <c r="D918" s="157">
        <v>64931847</v>
      </c>
      <c r="E918" s="157">
        <v>284018322.24000001</v>
      </c>
      <c r="F918" s="157">
        <v>283242393.95000005</v>
      </c>
    </row>
    <row r="919" spans="3:6">
      <c r="C919" s="255" t="s">
        <v>1096</v>
      </c>
      <c r="D919" s="157">
        <v>39433378</v>
      </c>
      <c r="E919" s="157">
        <v>33005037</v>
      </c>
      <c r="F919" s="157">
        <v>23265036.329999998</v>
      </c>
    </row>
    <row r="920" spans="3:6">
      <c r="C920" s="255" t="s">
        <v>1097</v>
      </c>
      <c r="D920" s="157">
        <v>1573587</v>
      </c>
      <c r="E920" s="157">
        <v>1142918</v>
      </c>
      <c r="F920" s="157">
        <v>0</v>
      </c>
    </row>
    <row r="921" spans="3:6">
      <c r="C921" s="254" t="s">
        <v>2021</v>
      </c>
      <c r="D921" s="157">
        <v>436323050</v>
      </c>
      <c r="E921" s="157">
        <v>463829311.73000002</v>
      </c>
      <c r="F921" s="157">
        <v>321656865.49000001</v>
      </c>
    </row>
    <row r="922" spans="3:6">
      <c r="C922" s="255" t="s">
        <v>1098</v>
      </c>
      <c r="D922" s="157">
        <v>0</v>
      </c>
      <c r="E922" s="157">
        <v>205000000</v>
      </c>
      <c r="F922" s="157">
        <v>161393933.15000001</v>
      </c>
    </row>
    <row r="923" spans="3:6">
      <c r="C923" s="255" t="s">
        <v>1063</v>
      </c>
      <c r="D923" s="157">
        <v>0</v>
      </c>
      <c r="E923" s="157">
        <v>0</v>
      </c>
      <c r="F923" s="157">
        <v>0</v>
      </c>
    </row>
    <row r="924" spans="3:6">
      <c r="C924" s="255" t="s">
        <v>1099</v>
      </c>
      <c r="D924" s="157">
        <v>4035043</v>
      </c>
      <c r="E924" s="157">
        <v>12106043</v>
      </c>
      <c r="F924" s="157">
        <v>7304560.6499999994</v>
      </c>
    </row>
    <row r="925" spans="3:6">
      <c r="C925" s="255" t="s">
        <v>1100</v>
      </c>
      <c r="D925" s="157">
        <v>318622007</v>
      </c>
      <c r="E925" s="157">
        <v>0</v>
      </c>
      <c r="F925" s="157">
        <v>0</v>
      </c>
    </row>
    <row r="926" spans="3:6">
      <c r="C926" s="255" t="s">
        <v>1101</v>
      </c>
      <c r="D926" s="157">
        <v>0</v>
      </c>
      <c r="E926" s="157">
        <v>51974796.100000001</v>
      </c>
      <c r="F926" s="157">
        <v>25441553.899999999</v>
      </c>
    </row>
    <row r="927" spans="3:6">
      <c r="C927" s="255" t="s">
        <v>1102</v>
      </c>
      <c r="D927" s="157">
        <v>17665999</v>
      </c>
      <c r="E927" s="157">
        <v>27665999</v>
      </c>
      <c r="F927" s="157">
        <v>27626034.949999999</v>
      </c>
    </row>
    <row r="928" spans="3:6">
      <c r="C928" s="255" t="s">
        <v>1103</v>
      </c>
      <c r="D928" s="157">
        <v>96000001</v>
      </c>
      <c r="E928" s="157">
        <v>122929875.94</v>
      </c>
      <c r="F928" s="157">
        <v>99890782.840000004</v>
      </c>
    </row>
    <row r="929" spans="3:6">
      <c r="C929" s="255" t="s">
        <v>1104</v>
      </c>
      <c r="D929" s="157">
        <v>0</v>
      </c>
      <c r="E929" s="157">
        <v>44152597.689999998</v>
      </c>
      <c r="F929" s="157">
        <v>0</v>
      </c>
    </row>
    <row r="930" spans="3:6">
      <c r="C930" s="254" t="s">
        <v>2022</v>
      </c>
      <c r="D930" s="157">
        <v>0</v>
      </c>
      <c r="E930" s="157">
        <v>52509396</v>
      </c>
      <c r="F930" s="157">
        <v>52509359.649999999</v>
      </c>
    </row>
    <row r="931" spans="3:6">
      <c r="C931" s="255" t="s">
        <v>1094</v>
      </c>
      <c r="D931" s="157">
        <v>0</v>
      </c>
      <c r="E931" s="157">
        <v>52509396</v>
      </c>
      <c r="F931" s="157">
        <v>52509359.649999999</v>
      </c>
    </row>
    <row r="932" spans="3:6">
      <c r="C932" s="254" t="s">
        <v>2023</v>
      </c>
      <c r="D932" s="157">
        <v>0</v>
      </c>
      <c r="E932" s="157">
        <v>40353385</v>
      </c>
      <c r="F932" s="157">
        <v>40353381.32</v>
      </c>
    </row>
    <row r="933" spans="3:6">
      <c r="C933" s="255" t="s">
        <v>1076</v>
      </c>
      <c r="D933" s="157">
        <v>0</v>
      </c>
      <c r="E933" s="157">
        <v>0</v>
      </c>
      <c r="F933" s="157">
        <v>0</v>
      </c>
    </row>
    <row r="934" spans="3:6">
      <c r="C934" s="255" t="s">
        <v>1094</v>
      </c>
      <c r="D934" s="157">
        <v>0</v>
      </c>
      <c r="E934" s="157">
        <v>40353385</v>
      </c>
      <c r="F934" s="157">
        <v>40353381.32</v>
      </c>
    </row>
    <row r="935" spans="3:6">
      <c r="C935" s="252" t="s">
        <v>337</v>
      </c>
      <c r="D935" s="253">
        <v>438639614</v>
      </c>
      <c r="E935" s="253">
        <v>427739509.73000002</v>
      </c>
      <c r="F935" s="253">
        <v>341722847.10000002</v>
      </c>
    </row>
    <row r="936" spans="3:6">
      <c r="C936" s="254" t="s">
        <v>2020</v>
      </c>
      <c r="D936" s="157">
        <v>426139614</v>
      </c>
      <c r="E936" s="157">
        <v>416515509.73000002</v>
      </c>
      <c r="F936" s="157">
        <v>333026877.92000002</v>
      </c>
    </row>
    <row r="937" spans="3:6">
      <c r="C937" s="255" t="s">
        <v>1105</v>
      </c>
      <c r="D937" s="157">
        <v>2025413</v>
      </c>
      <c r="E937" s="157">
        <v>110352</v>
      </c>
      <c r="F937" s="157">
        <v>0</v>
      </c>
    </row>
    <row r="938" spans="3:6">
      <c r="C938" s="255" t="s">
        <v>1106</v>
      </c>
      <c r="D938" s="157">
        <v>2686980</v>
      </c>
      <c r="E938" s="157">
        <v>100.05</v>
      </c>
      <c r="F938" s="157">
        <v>0</v>
      </c>
    </row>
    <row r="939" spans="3:6">
      <c r="C939" s="255" t="s">
        <v>1107</v>
      </c>
      <c r="D939" s="157">
        <v>0</v>
      </c>
      <c r="E939" s="157">
        <v>54000000</v>
      </c>
      <c r="F939" s="157">
        <v>51903283.549999997</v>
      </c>
    </row>
    <row r="940" spans="3:6">
      <c r="C940" s="255" t="s">
        <v>1108</v>
      </c>
      <c r="D940" s="157">
        <v>215335</v>
      </c>
      <c r="E940" s="157">
        <v>2507181</v>
      </c>
      <c r="F940" s="157">
        <v>0</v>
      </c>
    </row>
    <row r="941" spans="3:6">
      <c r="C941" s="255" t="s">
        <v>1109</v>
      </c>
      <c r="D941" s="157">
        <v>1250434</v>
      </c>
      <c r="E941" s="157">
        <v>39863</v>
      </c>
      <c r="F941" s="157">
        <v>0</v>
      </c>
    </row>
    <row r="942" spans="3:6">
      <c r="C942" s="255" t="s">
        <v>2003</v>
      </c>
      <c r="D942" s="157">
        <v>0</v>
      </c>
      <c r="E942" s="157">
        <v>428477</v>
      </c>
      <c r="F942" s="157">
        <v>0</v>
      </c>
    </row>
    <row r="943" spans="3:6">
      <c r="C943" s="255" t="s">
        <v>1110</v>
      </c>
      <c r="D943" s="157">
        <v>12500000</v>
      </c>
      <c r="E943" s="157">
        <v>9792586</v>
      </c>
      <c r="F943" s="157">
        <v>9792585.4499999993</v>
      </c>
    </row>
    <row r="944" spans="3:6">
      <c r="C944" s="255" t="s">
        <v>1111</v>
      </c>
      <c r="D944" s="157">
        <v>35366240</v>
      </c>
      <c r="E944" s="157">
        <v>25720163</v>
      </c>
      <c r="F944" s="157">
        <v>2312206.5099999998</v>
      </c>
    </row>
    <row r="945" spans="3:6">
      <c r="C945" s="255" t="s">
        <v>1992</v>
      </c>
      <c r="D945" s="157">
        <v>0</v>
      </c>
      <c r="E945" s="157">
        <v>53348117.219999999</v>
      </c>
      <c r="F945" s="157">
        <v>29049458.960000001</v>
      </c>
    </row>
    <row r="946" spans="3:6">
      <c r="C946" s="255" t="s">
        <v>1112</v>
      </c>
      <c r="D946" s="157">
        <v>18949611</v>
      </c>
      <c r="E946" s="157">
        <v>6851896</v>
      </c>
      <c r="F946" s="157">
        <v>2412116.5499999998</v>
      </c>
    </row>
    <row r="947" spans="3:6">
      <c r="C947" s="255" t="s">
        <v>1113</v>
      </c>
      <c r="D947" s="157">
        <v>2177274</v>
      </c>
      <c r="E947" s="157">
        <v>107189</v>
      </c>
      <c r="F947" s="157">
        <v>0</v>
      </c>
    </row>
    <row r="948" spans="3:6">
      <c r="C948" s="255" t="s">
        <v>1114</v>
      </c>
      <c r="D948" s="157">
        <v>881280</v>
      </c>
      <c r="E948" s="157">
        <v>103641</v>
      </c>
      <c r="F948" s="157">
        <v>0</v>
      </c>
    </row>
    <row r="949" spans="3:6">
      <c r="C949" s="255" t="s">
        <v>1115</v>
      </c>
      <c r="D949" s="157">
        <v>64029667</v>
      </c>
      <c r="E949" s="157">
        <v>71566228</v>
      </c>
      <c r="F949" s="157">
        <v>71563823.069999993</v>
      </c>
    </row>
    <row r="950" spans="3:6">
      <c r="C950" s="255" t="s">
        <v>1116</v>
      </c>
      <c r="D950" s="157">
        <v>2177274</v>
      </c>
      <c r="E950" s="157">
        <v>107189</v>
      </c>
      <c r="F950" s="157">
        <v>0</v>
      </c>
    </row>
    <row r="951" spans="3:6">
      <c r="C951" s="255" t="s">
        <v>1117</v>
      </c>
      <c r="D951" s="157">
        <v>2177274</v>
      </c>
      <c r="E951" s="157">
        <v>100</v>
      </c>
      <c r="F951" s="157">
        <v>0</v>
      </c>
    </row>
    <row r="952" spans="3:6">
      <c r="C952" s="255" t="s">
        <v>1118</v>
      </c>
      <c r="D952" s="157">
        <v>1283065</v>
      </c>
      <c r="E952" s="157">
        <v>153298</v>
      </c>
      <c r="F952" s="157">
        <v>42638.400000000001</v>
      </c>
    </row>
    <row r="953" spans="3:6">
      <c r="C953" s="255" t="s">
        <v>1119</v>
      </c>
      <c r="D953" s="157">
        <v>1283065</v>
      </c>
      <c r="E953" s="157">
        <v>42739</v>
      </c>
      <c r="F953" s="157">
        <v>42638.400000000001</v>
      </c>
    </row>
    <row r="954" spans="3:6">
      <c r="C954" s="255" t="s">
        <v>1120</v>
      </c>
      <c r="D954" s="157">
        <v>855982</v>
      </c>
      <c r="E954" s="157">
        <v>229817</v>
      </c>
      <c r="F954" s="157">
        <v>229716.84</v>
      </c>
    </row>
    <row r="955" spans="3:6">
      <c r="C955" s="255" t="s">
        <v>1121</v>
      </c>
      <c r="D955" s="157">
        <v>5000000</v>
      </c>
      <c r="E955" s="157">
        <v>0</v>
      </c>
      <c r="F955" s="157">
        <v>0</v>
      </c>
    </row>
    <row r="956" spans="3:6">
      <c r="C956" s="255" t="s">
        <v>1122</v>
      </c>
      <c r="D956" s="157">
        <v>11615952</v>
      </c>
      <c r="E956" s="157">
        <v>11615952</v>
      </c>
      <c r="F956" s="157">
        <v>7351095.9100000001</v>
      </c>
    </row>
    <row r="957" spans="3:6">
      <c r="C957" s="255" t="s">
        <v>1123</v>
      </c>
      <c r="D957" s="157">
        <v>30979808</v>
      </c>
      <c r="E957" s="157">
        <v>26906665</v>
      </c>
      <c r="F957" s="157">
        <v>26906665</v>
      </c>
    </row>
    <row r="958" spans="3:6">
      <c r="C958" s="255" t="s">
        <v>1993</v>
      </c>
      <c r="D958" s="157">
        <v>0</v>
      </c>
      <c r="E958" s="157">
        <v>0</v>
      </c>
      <c r="F958" s="157">
        <v>0</v>
      </c>
    </row>
    <row r="959" spans="3:6">
      <c r="C959" s="255" t="s">
        <v>1124</v>
      </c>
      <c r="D959" s="157">
        <v>1466974</v>
      </c>
      <c r="E959" s="157">
        <v>0</v>
      </c>
      <c r="F959" s="157">
        <v>0</v>
      </c>
    </row>
    <row r="960" spans="3:6">
      <c r="C960" s="255" t="s">
        <v>1877</v>
      </c>
      <c r="D960" s="157">
        <v>0</v>
      </c>
      <c r="E960" s="157">
        <v>3703901</v>
      </c>
      <c r="F960" s="157">
        <v>0</v>
      </c>
    </row>
    <row r="961" spans="3:6">
      <c r="C961" s="255" t="s">
        <v>1125</v>
      </c>
      <c r="D961" s="157">
        <v>38020348</v>
      </c>
      <c r="E961" s="157">
        <v>38020348</v>
      </c>
      <c r="F961" s="157">
        <v>35819568.670000002</v>
      </c>
    </row>
    <row r="962" spans="3:6">
      <c r="C962" s="255" t="s">
        <v>1126</v>
      </c>
      <c r="D962" s="157">
        <v>10000000</v>
      </c>
      <c r="E962" s="157">
        <v>10000000</v>
      </c>
      <c r="F962" s="157">
        <v>10000000</v>
      </c>
    </row>
    <row r="963" spans="3:6">
      <c r="C963" s="255" t="s">
        <v>1127</v>
      </c>
      <c r="D963" s="157">
        <v>22611444</v>
      </c>
      <c r="E963" s="157">
        <v>21362498</v>
      </c>
      <c r="F963" s="157">
        <v>20463874.920000002</v>
      </c>
    </row>
    <row r="964" spans="3:6">
      <c r="C964" s="255" t="s">
        <v>1128</v>
      </c>
      <c r="D964" s="157">
        <v>22817684</v>
      </c>
      <c r="E964" s="157">
        <v>0</v>
      </c>
      <c r="F964" s="157">
        <v>0</v>
      </c>
    </row>
    <row r="965" spans="3:6">
      <c r="C965" s="255" t="s">
        <v>1129</v>
      </c>
      <c r="D965" s="157">
        <v>7348649</v>
      </c>
      <c r="E965" s="157">
        <v>103770.08</v>
      </c>
      <c r="F965" s="157">
        <v>0</v>
      </c>
    </row>
    <row r="966" spans="3:6">
      <c r="C966" s="255" t="s">
        <v>1130</v>
      </c>
      <c r="D966" s="157">
        <v>5098639</v>
      </c>
      <c r="E966" s="157">
        <v>102549.22</v>
      </c>
      <c r="F966" s="157">
        <v>0</v>
      </c>
    </row>
    <row r="967" spans="3:6">
      <c r="C967" s="255" t="s">
        <v>1131</v>
      </c>
      <c r="D967" s="157">
        <v>10939016</v>
      </c>
      <c r="E967" s="157">
        <v>3985332</v>
      </c>
      <c r="F967" s="157">
        <v>0</v>
      </c>
    </row>
    <row r="968" spans="3:6">
      <c r="C968" s="255" t="s">
        <v>1132</v>
      </c>
      <c r="D968" s="157">
        <v>5000000</v>
      </c>
      <c r="E968" s="157">
        <v>0</v>
      </c>
      <c r="F968" s="157">
        <v>0</v>
      </c>
    </row>
    <row r="969" spans="3:6">
      <c r="C969" s="255" t="s">
        <v>1133</v>
      </c>
      <c r="D969" s="157">
        <v>27965372</v>
      </c>
      <c r="E969" s="157">
        <v>15000000</v>
      </c>
      <c r="F969" s="157">
        <v>5135100.09</v>
      </c>
    </row>
    <row r="970" spans="3:6">
      <c r="C970" s="255" t="s">
        <v>1134</v>
      </c>
      <c r="D970" s="157">
        <v>73629686</v>
      </c>
      <c r="E970" s="157">
        <v>60605317.159999996</v>
      </c>
      <c r="F970" s="157">
        <v>60002105.600000001</v>
      </c>
    </row>
    <row r="971" spans="3:6">
      <c r="C971" s="255" t="s">
        <v>1135</v>
      </c>
      <c r="D971" s="157">
        <v>5787148</v>
      </c>
      <c r="E971" s="157">
        <v>241</v>
      </c>
      <c r="F971" s="157">
        <v>0</v>
      </c>
    </row>
    <row r="972" spans="3:6">
      <c r="C972" s="254" t="s">
        <v>2021</v>
      </c>
      <c r="D972" s="157">
        <v>12500000</v>
      </c>
      <c r="E972" s="157">
        <v>11224000</v>
      </c>
      <c r="F972" s="157">
        <v>8695969.1799999997</v>
      </c>
    </row>
    <row r="973" spans="3:6">
      <c r="C973" s="255" t="s">
        <v>1110</v>
      </c>
      <c r="D973" s="157">
        <v>12500000</v>
      </c>
      <c r="E973" s="157">
        <v>11224000</v>
      </c>
      <c r="F973" s="157">
        <v>8695969.1799999997</v>
      </c>
    </row>
    <row r="974" spans="3:6">
      <c r="C974" s="252" t="s">
        <v>338</v>
      </c>
      <c r="D974" s="253">
        <v>859715674</v>
      </c>
      <c r="E974" s="253">
        <v>770894691.34000003</v>
      </c>
      <c r="F974" s="253">
        <v>575188660.60000014</v>
      </c>
    </row>
    <row r="975" spans="3:6">
      <c r="C975" s="254" t="s">
        <v>2020</v>
      </c>
      <c r="D975" s="157">
        <v>643854280</v>
      </c>
      <c r="E975" s="157">
        <v>478743309.73000002</v>
      </c>
      <c r="F975" s="157">
        <v>421254372.06000006</v>
      </c>
    </row>
    <row r="976" spans="3:6">
      <c r="C976" s="255" t="s">
        <v>1136</v>
      </c>
      <c r="D976" s="157">
        <v>63882720</v>
      </c>
      <c r="E976" s="157">
        <v>43808103</v>
      </c>
      <c r="F976" s="157">
        <v>43797477.969999999</v>
      </c>
    </row>
    <row r="977" spans="3:6">
      <c r="C977" s="255" t="s">
        <v>1137</v>
      </c>
      <c r="D977" s="157">
        <v>95576106</v>
      </c>
      <c r="E977" s="157">
        <v>31695517</v>
      </c>
      <c r="F977" s="157">
        <v>10235744.619999999</v>
      </c>
    </row>
    <row r="978" spans="3:6">
      <c r="C978" s="255" t="s">
        <v>1138</v>
      </c>
      <c r="D978" s="157">
        <v>29391796</v>
      </c>
      <c r="E978" s="157">
        <v>29391796</v>
      </c>
      <c r="F978" s="157">
        <v>19187074.18</v>
      </c>
    </row>
    <row r="979" spans="3:6">
      <c r="C979" s="255" t="s">
        <v>1139</v>
      </c>
      <c r="D979" s="157">
        <v>12155794</v>
      </c>
      <c r="E979" s="157">
        <v>11395504</v>
      </c>
      <c r="F979" s="157">
        <v>11395504</v>
      </c>
    </row>
    <row r="980" spans="3:6">
      <c r="C980" s="255" t="s">
        <v>1140</v>
      </c>
      <c r="D980" s="157">
        <v>127695291</v>
      </c>
      <c r="E980" s="157">
        <v>23943955.850000001</v>
      </c>
      <c r="F980" s="157">
        <v>23943955.850000001</v>
      </c>
    </row>
    <row r="981" spans="3:6">
      <c r="C981" s="255" t="s">
        <v>1141</v>
      </c>
      <c r="D981" s="157">
        <v>6115384</v>
      </c>
      <c r="E981" s="157">
        <v>5733114</v>
      </c>
      <c r="F981" s="157">
        <v>5733114</v>
      </c>
    </row>
    <row r="982" spans="3:6">
      <c r="C982" s="255" t="s">
        <v>1142</v>
      </c>
      <c r="D982" s="157">
        <v>55886222</v>
      </c>
      <c r="E982" s="157">
        <v>108068571.70999999</v>
      </c>
      <c r="F982" s="157">
        <v>108063278.16</v>
      </c>
    </row>
    <row r="983" spans="3:6">
      <c r="C983" s="255" t="s">
        <v>1143</v>
      </c>
      <c r="D983" s="157">
        <v>70399902</v>
      </c>
      <c r="E983" s="157">
        <v>19738882</v>
      </c>
      <c r="F983" s="157">
        <v>18138387</v>
      </c>
    </row>
    <row r="984" spans="3:6">
      <c r="C984" s="255" t="s">
        <v>1144</v>
      </c>
      <c r="D984" s="157">
        <v>4844222</v>
      </c>
      <c r="E984" s="157">
        <v>111093.14</v>
      </c>
      <c r="F984" s="157">
        <v>0</v>
      </c>
    </row>
    <row r="985" spans="3:6">
      <c r="C985" s="255" t="s">
        <v>1145</v>
      </c>
      <c r="D985" s="157">
        <v>11762183</v>
      </c>
      <c r="E985" s="157">
        <v>111162.04</v>
      </c>
      <c r="F985" s="157">
        <v>0</v>
      </c>
    </row>
    <row r="986" spans="3:6">
      <c r="C986" s="255" t="s">
        <v>1146</v>
      </c>
      <c r="D986" s="157">
        <v>6625122</v>
      </c>
      <c r="E986" s="157">
        <v>104633.77</v>
      </c>
      <c r="F986" s="157">
        <v>0</v>
      </c>
    </row>
    <row r="987" spans="3:6">
      <c r="C987" s="255" t="s">
        <v>1147</v>
      </c>
      <c r="D987" s="157">
        <v>2799546</v>
      </c>
      <c r="E987" s="157">
        <v>17345</v>
      </c>
      <c r="F987" s="157">
        <v>0</v>
      </c>
    </row>
    <row r="988" spans="3:6">
      <c r="C988" s="255" t="s">
        <v>1148</v>
      </c>
      <c r="D988" s="157">
        <v>0</v>
      </c>
      <c r="E988" s="157">
        <v>4250103.42</v>
      </c>
      <c r="F988" s="157">
        <v>3811697.85</v>
      </c>
    </row>
    <row r="989" spans="3:6">
      <c r="C989" s="255" t="s">
        <v>1933</v>
      </c>
      <c r="D989" s="157">
        <v>0</v>
      </c>
      <c r="E989" s="157">
        <v>40668055</v>
      </c>
      <c r="F989" s="157">
        <v>40668050.630000003</v>
      </c>
    </row>
    <row r="990" spans="3:6">
      <c r="C990" s="255" t="s">
        <v>1149</v>
      </c>
      <c r="D990" s="157">
        <v>9446153</v>
      </c>
      <c r="E990" s="157">
        <v>5000000</v>
      </c>
      <c r="F990" s="157">
        <v>0</v>
      </c>
    </row>
    <row r="991" spans="3:6">
      <c r="C991" s="255" t="s">
        <v>1150</v>
      </c>
      <c r="D991" s="157">
        <v>36427627</v>
      </c>
      <c r="E991" s="157">
        <v>852938</v>
      </c>
      <c r="F991" s="157">
        <v>0</v>
      </c>
    </row>
    <row r="992" spans="3:6">
      <c r="C992" s="255" t="s">
        <v>1151</v>
      </c>
      <c r="D992" s="157">
        <v>0</v>
      </c>
      <c r="E992" s="157">
        <v>34861253</v>
      </c>
      <c r="F992" s="157">
        <v>34860624.789999999</v>
      </c>
    </row>
    <row r="993" spans="3:6">
      <c r="C993" s="255" t="s">
        <v>1152</v>
      </c>
      <c r="D993" s="157">
        <v>10508708</v>
      </c>
      <c r="E993" s="157">
        <v>11002119</v>
      </c>
      <c r="F993" s="157">
        <v>2713666.62</v>
      </c>
    </row>
    <row r="994" spans="3:6">
      <c r="C994" s="255" t="s">
        <v>1153</v>
      </c>
      <c r="D994" s="157">
        <v>1500000</v>
      </c>
      <c r="E994" s="157">
        <v>9733306</v>
      </c>
      <c r="F994" s="157">
        <v>823692.22</v>
      </c>
    </row>
    <row r="995" spans="3:6">
      <c r="C995" s="255" t="s">
        <v>1154</v>
      </c>
      <c r="D995" s="157">
        <v>2601681</v>
      </c>
      <c r="E995" s="157">
        <v>104208.6</v>
      </c>
      <c r="F995" s="157">
        <v>0</v>
      </c>
    </row>
    <row r="996" spans="3:6">
      <c r="C996" s="255" t="s">
        <v>1155</v>
      </c>
      <c r="D996" s="157">
        <v>5119151</v>
      </c>
      <c r="E996" s="157">
        <v>102980.69</v>
      </c>
      <c r="F996" s="157">
        <v>0</v>
      </c>
    </row>
    <row r="997" spans="3:6">
      <c r="C997" s="255" t="s">
        <v>1156</v>
      </c>
      <c r="D997" s="157">
        <v>5120551</v>
      </c>
      <c r="E997" s="157">
        <v>103009.51</v>
      </c>
      <c r="F997" s="157">
        <v>0</v>
      </c>
    </row>
    <row r="998" spans="3:6">
      <c r="C998" s="255" t="s">
        <v>1157</v>
      </c>
      <c r="D998" s="157">
        <v>10000000</v>
      </c>
      <c r="E998" s="157">
        <v>40000000</v>
      </c>
      <c r="F998" s="157">
        <v>39999153.5</v>
      </c>
    </row>
    <row r="999" spans="3:6">
      <c r="C999" s="255" t="s">
        <v>1158</v>
      </c>
      <c r="D999" s="157">
        <v>75996121</v>
      </c>
      <c r="E999" s="157">
        <v>57945659</v>
      </c>
      <c r="F999" s="157">
        <v>57882950.670000002</v>
      </c>
    </row>
    <row r="1000" spans="3:6">
      <c r="C1000" s="254" t="s">
        <v>2021</v>
      </c>
      <c r="D1000" s="157">
        <v>215861394</v>
      </c>
      <c r="E1000" s="157">
        <v>289151381.61000001</v>
      </c>
      <c r="F1000" s="157">
        <v>151044427.34</v>
      </c>
    </row>
    <row r="1001" spans="3:6">
      <c r="C1001" s="255" t="s">
        <v>1159</v>
      </c>
      <c r="D1001" s="157">
        <v>92139087</v>
      </c>
      <c r="E1001" s="157">
        <v>91788031.120000005</v>
      </c>
      <c r="F1001" s="157">
        <v>52399957.380000003</v>
      </c>
    </row>
    <row r="1002" spans="3:6">
      <c r="C1002" s="255" t="s">
        <v>1160</v>
      </c>
      <c r="D1002" s="157">
        <v>322307</v>
      </c>
      <c r="E1002" s="157">
        <v>63009530.049999997</v>
      </c>
      <c r="F1002" s="157">
        <v>29591167.609999999</v>
      </c>
    </row>
    <row r="1003" spans="3:6">
      <c r="C1003" s="255" t="s">
        <v>1161</v>
      </c>
      <c r="D1003" s="157">
        <v>0</v>
      </c>
      <c r="E1003" s="157">
        <v>9991715.5</v>
      </c>
      <c r="F1003" s="157">
        <v>9991715.2200000007</v>
      </c>
    </row>
    <row r="1004" spans="3:6">
      <c r="C1004" s="255" t="s">
        <v>1162</v>
      </c>
      <c r="D1004" s="157">
        <v>0</v>
      </c>
      <c r="E1004" s="157">
        <v>9080280</v>
      </c>
      <c r="F1004" s="157">
        <v>6296747.7199999997</v>
      </c>
    </row>
    <row r="1005" spans="3:6">
      <c r="C1005" s="255" t="s">
        <v>1163</v>
      </c>
      <c r="D1005" s="157">
        <v>0</v>
      </c>
      <c r="E1005" s="157">
        <v>18631001</v>
      </c>
      <c r="F1005" s="157">
        <v>13919627.99</v>
      </c>
    </row>
    <row r="1006" spans="3:6">
      <c r="C1006" s="255" t="s">
        <v>1164</v>
      </c>
      <c r="D1006" s="157">
        <v>0</v>
      </c>
      <c r="E1006" s="157">
        <v>4063432.73</v>
      </c>
      <c r="F1006" s="157">
        <v>4063432.73</v>
      </c>
    </row>
    <row r="1007" spans="3:6">
      <c r="C1007" s="255" t="s">
        <v>1165</v>
      </c>
      <c r="D1007" s="157">
        <v>30000000</v>
      </c>
      <c r="E1007" s="157">
        <v>0</v>
      </c>
      <c r="F1007" s="157">
        <v>0</v>
      </c>
    </row>
    <row r="1008" spans="3:6">
      <c r="C1008" s="255" t="s">
        <v>1166</v>
      </c>
      <c r="D1008" s="157">
        <v>5400000</v>
      </c>
      <c r="E1008" s="157">
        <v>10752499.49</v>
      </c>
      <c r="F1008" s="157">
        <v>3762422.56</v>
      </c>
    </row>
    <row r="1009" spans="3:6">
      <c r="C1009" s="255" t="s">
        <v>1167</v>
      </c>
      <c r="D1009" s="157">
        <v>0</v>
      </c>
      <c r="E1009" s="157">
        <v>33766260</v>
      </c>
      <c r="F1009" s="157">
        <v>21173782.100000001</v>
      </c>
    </row>
    <row r="1010" spans="3:6">
      <c r="C1010" s="255" t="s">
        <v>1168</v>
      </c>
      <c r="D1010" s="157">
        <v>0</v>
      </c>
      <c r="E1010" s="157">
        <v>16068631.720000001</v>
      </c>
      <c r="F1010" s="157">
        <v>9845574.0299999993</v>
      </c>
    </row>
    <row r="1011" spans="3:6">
      <c r="C1011" s="255" t="s">
        <v>1169</v>
      </c>
      <c r="D1011" s="157">
        <v>88000000</v>
      </c>
      <c r="E1011" s="157">
        <v>32000000</v>
      </c>
      <c r="F1011" s="157">
        <v>0</v>
      </c>
    </row>
    <row r="1012" spans="3:6">
      <c r="C1012" s="254" t="s">
        <v>2023</v>
      </c>
      <c r="D1012" s="157">
        <v>0</v>
      </c>
      <c r="E1012" s="157">
        <v>3000000</v>
      </c>
      <c r="F1012" s="157">
        <v>2889861.2</v>
      </c>
    </row>
    <row r="1013" spans="3:6">
      <c r="C1013" s="255" t="s">
        <v>1143</v>
      </c>
      <c r="D1013" s="157">
        <v>0</v>
      </c>
      <c r="E1013" s="157">
        <v>3000000</v>
      </c>
      <c r="F1013" s="157">
        <v>2889861.2</v>
      </c>
    </row>
    <row r="1014" spans="3:6">
      <c r="C1014" s="252" t="s">
        <v>339</v>
      </c>
      <c r="D1014" s="253">
        <v>1300879786</v>
      </c>
      <c r="E1014" s="253">
        <v>2491279084.21</v>
      </c>
      <c r="F1014" s="253">
        <v>2215104169.6299996</v>
      </c>
    </row>
    <row r="1015" spans="3:6">
      <c r="C1015" s="254" t="s">
        <v>2020</v>
      </c>
      <c r="D1015" s="157">
        <v>1300879786</v>
      </c>
      <c r="E1015" s="157">
        <v>2311275018.0500002</v>
      </c>
      <c r="F1015" s="157">
        <v>2133397474.8999996</v>
      </c>
    </row>
    <row r="1016" spans="3:6">
      <c r="C1016" s="255" t="s">
        <v>1170</v>
      </c>
      <c r="D1016" s="157">
        <v>0</v>
      </c>
      <c r="E1016" s="157">
        <v>3480501.62</v>
      </c>
      <c r="F1016" s="157">
        <v>3480501.62</v>
      </c>
    </row>
    <row r="1017" spans="3:6">
      <c r="C1017" s="255" t="s">
        <v>1171</v>
      </c>
      <c r="D1017" s="157">
        <v>20747766</v>
      </c>
      <c r="E1017" s="157">
        <v>3686016.44</v>
      </c>
      <c r="F1017" s="157">
        <v>3686015.48</v>
      </c>
    </row>
    <row r="1018" spans="3:6">
      <c r="C1018" s="255" t="s">
        <v>1172</v>
      </c>
      <c r="D1018" s="157">
        <v>4807567</v>
      </c>
      <c r="E1018" s="157">
        <v>2317189</v>
      </c>
      <c r="F1018" s="157">
        <v>0</v>
      </c>
    </row>
    <row r="1019" spans="3:6">
      <c r="C1019" s="255" t="s">
        <v>1173</v>
      </c>
      <c r="D1019" s="157">
        <v>0</v>
      </c>
      <c r="E1019" s="157">
        <v>25068310.380000003</v>
      </c>
      <c r="F1019" s="157">
        <v>15548100.590000002</v>
      </c>
    </row>
    <row r="1020" spans="3:6">
      <c r="C1020" s="255" t="s">
        <v>1174</v>
      </c>
      <c r="D1020" s="157">
        <v>311388206</v>
      </c>
      <c r="E1020" s="157">
        <v>1142138945.8699999</v>
      </c>
      <c r="F1020" s="157">
        <v>1117289992.98</v>
      </c>
    </row>
    <row r="1021" spans="3:6">
      <c r="C1021" s="255" t="s">
        <v>1175</v>
      </c>
      <c r="D1021" s="157">
        <v>20509966</v>
      </c>
      <c r="E1021" s="157">
        <v>0</v>
      </c>
      <c r="F1021" s="157">
        <v>0</v>
      </c>
    </row>
    <row r="1022" spans="3:6">
      <c r="C1022" s="255" t="s">
        <v>1964</v>
      </c>
      <c r="D1022" s="157">
        <v>0</v>
      </c>
      <c r="E1022" s="157">
        <v>5807292</v>
      </c>
      <c r="F1022" s="157">
        <v>5806184.9500000002</v>
      </c>
    </row>
    <row r="1023" spans="3:6">
      <c r="C1023" s="255" t="s">
        <v>1176</v>
      </c>
      <c r="D1023" s="157">
        <v>5254613</v>
      </c>
      <c r="E1023" s="157">
        <v>20000</v>
      </c>
      <c r="F1023" s="157">
        <v>0</v>
      </c>
    </row>
    <row r="1024" spans="3:6">
      <c r="C1024" s="255" t="s">
        <v>1177</v>
      </c>
      <c r="D1024" s="157">
        <v>70000000</v>
      </c>
      <c r="E1024" s="157">
        <v>85137133</v>
      </c>
      <c r="F1024" s="157">
        <v>59903972.75</v>
      </c>
    </row>
    <row r="1025" spans="3:6">
      <c r="C1025" s="255" t="s">
        <v>1965</v>
      </c>
      <c r="D1025" s="157">
        <v>0</v>
      </c>
      <c r="E1025" s="157">
        <v>1866487.11</v>
      </c>
      <c r="F1025" s="157">
        <v>1866487.11</v>
      </c>
    </row>
    <row r="1026" spans="3:6">
      <c r="C1026" s="255" t="s">
        <v>1178</v>
      </c>
      <c r="D1026" s="157">
        <v>458797</v>
      </c>
      <c r="E1026" s="157">
        <v>4874671.24</v>
      </c>
      <c r="F1026" s="157">
        <v>4867632.7300000004</v>
      </c>
    </row>
    <row r="1027" spans="3:6">
      <c r="C1027" s="255" t="s">
        <v>1910</v>
      </c>
      <c r="D1027" s="157">
        <v>0</v>
      </c>
      <c r="E1027" s="157">
        <v>10229094</v>
      </c>
      <c r="F1027" s="157">
        <v>0</v>
      </c>
    </row>
    <row r="1028" spans="3:6">
      <c r="C1028" s="255" t="s">
        <v>1179</v>
      </c>
      <c r="D1028" s="157">
        <v>0</v>
      </c>
      <c r="E1028" s="157">
        <v>4285676.04</v>
      </c>
      <c r="F1028" s="157">
        <v>4284878.54</v>
      </c>
    </row>
    <row r="1029" spans="3:6">
      <c r="C1029" s="255" t="s">
        <v>1180</v>
      </c>
      <c r="D1029" s="157">
        <v>9173874</v>
      </c>
      <c r="E1029" s="157">
        <v>9000000</v>
      </c>
      <c r="F1029" s="157">
        <v>0</v>
      </c>
    </row>
    <row r="1030" spans="3:6">
      <c r="C1030" s="255" t="s">
        <v>1181</v>
      </c>
      <c r="D1030" s="157">
        <v>17397527</v>
      </c>
      <c r="E1030" s="157">
        <v>0</v>
      </c>
      <c r="F1030" s="157">
        <v>0</v>
      </c>
    </row>
    <row r="1031" spans="3:6">
      <c r="C1031" s="255" t="s">
        <v>1182</v>
      </c>
      <c r="D1031" s="157">
        <v>4734096</v>
      </c>
      <c r="E1031" s="157">
        <v>14023477.16</v>
      </c>
      <c r="F1031" s="157">
        <v>8264936.6799999997</v>
      </c>
    </row>
    <row r="1032" spans="3:6">
      <c r="C1032" s="255" t="s">
        <v>1183</v>
      </c>
      <c r="D1032" s="157">
        <v>80247</v>
      </c>
      <c r="E1032" s="157">
        <v>1588186.31</v>
      </c>
      <c r="F1032" s="157">
        <v>1421192.91</v>
      </c>
    </row>
    <row r="1033" spans="3:6">
      <c r="C1033" s="255" t="s">
        <v>1184</v>
      </c>
      <c r="D1033" s="157">
        <v>75086</v>
      </c>
      <c r="E1033" s="157">
        <v>1609061.06</v>
      </c>
      <c r="F1033" s="157">
        <v>1609061.06</v>
      </c>
    </row>
    <row r="1034" spans="3:6">
      <c r="C1034" s="255" t="s">
        <v>1185</v>
      </c>
      <c r="D1034" s="157">
        <v>80247</v>
      </c>
      <c r="E1034" s="157">
        <v>3290099.94</v>
      </c>
      <c r="F1034" s="157">
        <v>3000000</v>
      </c>
    </row>
    <row r="1035" spans="3:6">
      <c r="C1035" s="255" t="s">
        <v>1878</v>
      </c>
      <c r="D1035" s="157">
        <v>0</v>
      </c>
      <c r="E1035" s="157">
        <v>8952243</v>
      </c>
      <c r="F1035" s="157">
        <v>2342842.56</v>
      </c>
    </row>
    <row r="1036" spans="3:6">
      <c r="C1036" s="255" t="s">
        <v>1186</v>
      </c>
      <c r="D1036" s="157">
        <v>0</v>
      </c>
      <c r="E1036" s="157">
        <v>795385.61</v>
      </c>
      <c r="F1036" s="157">
        <v>795385.61</v>
      </c>
    </row>
    <row r="1037" spans="3:6">
      <c r="C1037" s="255" t="s">
        <v>1187</v>
      </c>
      <c r="D1037" s="157">
        <v>0</v>
      </c>
      <c r="E1037" s="157">
        <v>24230939</v>
      </c>
      <c r="F1037" s="157">
        <v>23447401</v>
      </c>
    </row>
    <row r="1038" spans="3:6">
      <c r="C1038" s="255" t="s">
        <v>1188</v>
      </c>
      <c r="D1038" s="157">
        <v>46476764</v>
      </c>
      <c r="E1038" s="157">
        <v>556</v>
      </c>
      <c r="F1038" s="157">
        <v>0</v>
      </c>
    </row>
    <row r="1039" spans="3:6">
      <c r="C1039" s="255" t="s">
        <v>1189</v>
      </c>
      <c r="D1039" s="157">
        <v>3000000</v>
      </c>
      <c r="E1039" s="157">
        <v>25000</v>
      </c>
      <c r="F1039" s="157">
        <v>0</v>
      </c>
    </row>
    <row r="1040" spans="3:6">
      <c r="C1040" s="255" t="s">
        <v>1190</v>
      </c>
      <c r="D1040" s="157">
        <v>30068537</v>
      </c>
      <c r="E1040" s="157">
        <v>23558635</v>
      </c>
      <c r="F1040" s="157">
        <v>23307733.969999999</v>
      </c>
    </row>
    <row r="1041" spans="3:6">
      <c r="C1041" s="255" t="s">
        <v>1191</v>
      </c>
      <c r="D1041" s="157">
        <v>4237286</v>
      </c>
      <c r="E1041" s="157">
        <v>107738.27</v>
      </c>
      <c r="F1041" s="157">
        <v>0</v>
      </c>
    </row>
    <row r="1042" spans="3:6">
      <c r="C1042" s="255" t="s">
        <v>1192</v>
      </c>
      <c r="D1042" s="157">
        <v>597761</v>
      </c>
      <c r="E1042" s="157">
        <v>6115092</v>
      </c>
      <c r="F1042" s="157">
        <v>4890697.08</v>
      </c>
    </row>
    <row r="1043" spans="3:6">
      <c r="C1043" s="255" t="s">
        <v>1193</v>
      </c>
      <c r="D1043" s="157">
        <v>25000000</v>
      </c>
      <c r="E1043" s="157">
        <v>70028273</v>
      </c>
      <c r="F1043" s="157">
        <v>19598202.23</v>
      </c>
    </row>
    <row r="1044" spans="3:6">
      <c r="C1044" s="255" t="s">
        <v>1194</v>
      </c>
      <c r="D1044" s="157">
        <v>2587656</v>
      </c>
      <c r="E1044" s="157">
        <v>2156987</v>
      </c>
      <c r="F1044" s="157">
        <v>0</v>
      </c>
    </row>
    <row r="1045" spans="3:6">
      <c r="C1045" s="255" t="s">
        <v>1195</v>
      </c>
      <c r="D1045" s="157">
        <v>31477472</v>
      </c>
      <c r="E1045" s="157">
        <v>5000</v>
      </c>
      <c r="F1045" s="157">
        <v>0</v>
      </c>
    </row>
    <row r="1046" spans="3:6">
      <c r="C1046" s="255" t="s">
        <v>1196</v>
      </c>
      <c r="D1046" s="157">
        <v>889724</v>
      </c>
      <c r="E1046" s="157">
        <v>243720</v>
      </c>
      <c r="F1046" s="157">
        <v>0</v>
      </c>
    </row>
    <row r="1047" spans="3:6">
      <c r="C1047" s="255" t="s">
        <v>1197</v>
      </c>
      <c r="D1047" s="157">
        <v>5051678</v>
      </c>
      <c r="E1047" s="157">
        <v>101562.68</v>
      </c>
      <c r="F1047" s="157">
        <v>0</v>
      </c>
    </row>
    <row r="1048" spans="3:6">
      <c r="C1048" s="255" t="s">
        <v>1198</v>
      </c>
      <c r="D1048" s="157">
        <v>29687478</v>
      </c>
      <c r="E1048" s="157">
        <v>88935743</v>
      </c>
      <c r="F1048" s="157">
        <v>88935409.489999995</v>
      </c>
    </row>
    <row r="1049" spans="3:6">
      <c r="C1049" s="255" t="s">
        <v>1199</v>
      </c>
      <c r="D1049" s="157">
        <v>9591650</v>
      </c>
      <c r="E1049" s="157">
        <v>100.39</v>
      </c>
      <c r="F1049" s="157">
        <v>0</v>
      </c>
    </row>
    <row r="1050" spans="3:6">
      <c r="C1050" s="255" t="s">
        <v>1200</v>
      </c>
      <c r="D1050" s="157">
        <v>35161253</v>
      </c>
      <c r="E1050" s="157">
        <v>29993976</v>
      </c>
      <c r="F1050" s="157">
        <v>29993000</v>
      </c>
    </row>
    <row r="1051" spans="3:6">
      <c r="C1051" s="255" t="s">
        <v>1201</v>
      </c>
      <c r="D1051" s="157">
        <v>9591650</v>
      </c>
      <c r="E1051" s="157">
        <v>107347.39</v>
      </c>
      <c r="F1051" s="157">
        <v>0</v>
      </c>
    </row>
    <row r="1052" spans="3:6">
      <c r="C1052" s="255" t="s">
        <v>1202</v>
      </c>
      <c r="D1052" s="157">
        <v>3618597</v>
      </c>
      <c r="E1052" s="157">
        <v>102098.26</v>
      </c>
      <c r="F1052" s="157">
        <v>0</v>
      </c>
    </row>
    <row r="1053" spans="3:6">
      <c r="C1053" s="255" t="s">
        <v>1203</v>
      </c>
      <c r="D1053" s="157">
        <v>117367382</v>
      </c>
      <c r="E1053" s="157">
        <v>99917395</v>
      </c>
      <c r="F1053" s="157">
        <v>99903538.120000005</v>
      </c>
    </row>
    <row r="1054" spans="3:6">
      <c r="C1054" s="255" t="s">
        <v>1204</v>
      </c>
      <c r="D1054" s="157">
        <v>5803815</v>
      </c>
      <c r="E1054" s="157">
        <v>112835.48</v>
      </c>
      <c r="F1054" s="157">
        <v>0</v>
      </c>
    </row>
    <row r="1055" spans="3:6">
      <c r="C1055" s="255" t="s">
        <v>1205</v>
      </c>
      <c r="D1055" s="157">
        <v>53904088</v>
      </c>
      <c r="E1055" s="157">
        <v>35291633</v>
      </c>
      <c r="F1055" s="157">
        <v>35088270.82</v>
      </c>
    </row>
    <row r="1056" spans="3:6">
      <c r="C1056" s="255" t="s">
        <v>1206</v>
      </c>
      <c r="D1056" s="157">
        <v>1181902</v>
      </c>
      <c r="E1056" s="157">
        <v>112685</v>
      </c>
      <c r="F1056" s="157">
        <v>0</v>
      </c>
    </row>
    <row r="1057" spans="3:6">
      <c r="C1057" s="255" t="s">
        <v>1207</v>
      </c>
      <c r="D1057" s="157">
        <v>36000000</v>
      </c>
      <c r="E1057" s="157">
        <v>4012802</v>
      </c>
      <c r="F1057" s="157">
        <v>3202161.85</v>
      </c>
    </row>
    <row r="1058" spans="3:6">
      <c r="C1058" s="255" t="s">
        <v>1208</v>
      </c>
      <c r="D1058" s="157">
        <v>1181902</v>
      </c>
      <c r="E1058" s="157">
        <v>465160</v>
      </c>
      <c r="F1058" s="157">
        <v>0</v>
      </c>
    </row>
    <row r="1059" spans="3:6">
      <c r="C1059" s="255" t="s">
        <v>1209</v>
      </c>
      <c r="D1059" s="157">
        <v>1181902</v>
      </c>
      <c r="E1059" s="157">
        <v>112685</v>
      </c>
      <c r="F1059" s="157">
        <v>0</v>
      </c>
    </row>
    <row r="1060" spans="3:6">
      <c r="C1060" s="255" t="s">
        <v>1210</v>
      </c>
      <c r="D1060" s="157">
        <v>2792959</v>
      </c>
      <c r="E1060" s="157">
        <v>103053.99</v>
      </c>
      <c r="F1060" s="157">
        <v>0</v>
      </c>
    </row>
    <row r="1061" spans="3:6">
      <c r="C1061" s="255" t="s">
        <v>1211</v>
      </c>
      <c r="D1061" s="157">
        <v>33121737</v>
      </c>
      <c r="E1061" s="157">
        <v>27521461</v>
      </c>
      <c r="F1061" s="157">
        <v>27389567.809999999</v>
      </c>
    </row>
    <row r="1062" spans="3:6">
      <c r="C1062" s="255" t="s">
        <v>1212</v>
      </c>
      <c r="D1062" s="157">
        <v>2579928</v>
      </c>
      <c r="E1062" s="157">
        <v>103165.3</v>
      </c>
      <c r="F1062" s="157">
        <v>0</v>
      </c>
    </row>
    <row r="1063" spans="3:6">
      <c r="C1063" s="255" t="s">
        <v>1213</v>
      </c>
      <c r="D1063" s="157">
        <v>223499064</v>
      </c>
      <c r="E1063" s="157">
        <v>290417355</v>
      </c>
      <c r="F1063" s="157">
        <v>266537565.45999998</v>
      </c>
    </row>
    <row r="1064" spans="3:6">
      <c r="C1064" s="255" t="s">
        <v>1214</v>
      </c>
      <c r="D1064" s="157">
        <v>1720224</v>
      </c>
      <c r="E1064" s="157">
        <v>103164</v>
      </c>
      <c r="F1064" s="157">
        <v>0</v>
      </c>
    </row>
    <row r="1065" spans="3:6">
      <c r="C1065" s="255" t="s">
        <v>1215</v>
      </c>
      <c r="D1065" s="157">
        <v>805138</v>
      </c>
      <c r="E1065" s="157">
        <v>117961</v>
      </c>
      <c r="F1065" s="157">
        <v>0</v>
      </c>
    </row>
    <row r="1066" spans="3:6">
      <c r="C1066" s="255" t="s">
        <v>1216</v>
      </c>
      <c r="D1066" s="157">
        <v>2792959</v>
      </c>
      <c r="E1066" s="157">
        <v>103053.99</v>
      </c>
      <c r="F1066" s="157">
        <v>0</v>
      </c>
    </row>
    <row r="1067" spans="3:6">
      <c r="C1067" s="255" t="s">
        <v>1217</v>
      </c>
      <c r="D1067" s="157">
        <v>923196</v>
      </c>
      <c r="E1067" s="157">
        <v>100</v>
      </c>
      <c r="F1067" s="157">
        <v>0</v>
      </c>
    </row>
    <row r="1068" spans="3:6">
      <c r="C1068" s="255" t="s">
        <v>1218</v>
      </c>
      <c r="D1068" s="157">
        <v>2579928</v>
      </c>
      <c r="E1068" s="157">
        <v>103165.3</v>
      </c>
      <c r="F1068" s="157">
        <v>0</v>
      </c>
    </row>
    <row r="1069" spans="3:6">
      <c r="C1069" s="255" t="s">
        <v>1219</v>
      </c>
      <c r="D1069" s="157">
        <v>597164</v>
      </c>
      <c r="E1069" s="157">
        <v>166495</v>
      </c>
      <c r="F1069" s="157">
        <v>0</v>
      </c>
    </row>
    <row r="1070" spans="3:6">
      <c r="C1070" s="255" t="s">
        <v>1220</v>
      </c>
      <c r="D1070" s="157">
        <v>53693227</v>
      </c>
      <c r="E1070" s="157">
        <v>53934443</v>
      </c>
      <c r="F1070" s="157">
        <v>53934101.799999997</v>
      </c>
    </row>
    <row r="1071" spans="3:6">
      <c r="C1071" s="255" t="s">
        <v>1221</v>
      </c>
      <c r="D1071" s="157">
        <v>923196</v>
      </c>
      <c r="E1071" s="157">
        <v>277192</v>
      </c>
      <c r="F1071" s="157">
        <v>0</v>
      </c>
    </row>
    <row r="1072" spans="3:6">
      <c r="C1072" s="255" t="s">
        <v>1222</v>
      </c>
      <c r="D1072" s="157">
        <v>597164</v>
      </c>
      <c r="E1072" s="157">
        <v>5266495</v>
      </c>
      <c r="F1072" s="157">
        <v>5208757.57</v>
      </c>
    </row>
    <row r="1073" spans="3:6">
      <c r="C1073" s="255" t="s">
        <v>1223</v>
      </c>
      <c r="D1073" s="157">
        <v>9591650</v>
      </c>
      <c r="E1073" s="157">
        <v>607347.39</v>
      </c>
      <c r="F1073" s="157">
        <v>560423.42000000004</v>
      </c>
    </row>
    <row r="1074" spans="3:6">
      <c r="C1074" s="255" t="s">
        <v>1224</v>
      </c>
      <c r="D1074" s="157">
        <v>1738075</v>
      </c>
      <c r="E1074" s="157">
        <v>106592</v>
      </c>
      <c r="F1074" s="157">
        <v>0</v>
      </c>
    </row>
    <row r="1075" spans="3:6">
      <c r="C1075" s="255" t="s">
        <v>1225</v>
      </c>
      <c r="D1075" s="157">
        <v>13954365</v>
      </c>
      <c r="E1075" s="157">
        <v>0</v>
      </c>
      <c r="F1075" s="157">
        <v>0</v>
      </c>
    </row>
    <row r="1076" spans="3:6">
      <c r="C1076" s="255" t="s">
        <v>1226</v>
      </c>
      <c r="D1076" s="157">
        <v>2280776</v>
      </c>
      <c r="E1076" s="157">
        <v>115664.73</v>
      </c>
      <c r="F1076" s="157">
        <v>0</v>
      </c>
    </row>
    <row r="1077" spans="3:6">
      <c r="C1077" s="255" t="s">
        <v>1227</v>
      </c>
      <c r="D1077" s="157">
        <v>4224262</v>
      </c>
      <c r="E1077" s="157">
        <v>107347.64</v>
      </c>
      <c r="F1077" s="157">
        <v>0</v>
      </c>
    </row>
    <row r="1078" spans="3:6">
      <c r="C1078" s="255" t="s">
        <v>1228</v>
      </c>
      <c r="D1078" s="157">
        <v>1761878</v>
      </c>
      <c r="E1078" s="157">
        <v>108258</v>
      </c>
      <c r="F1078" s="157">
        <v>0</v>
      </c>
    </row>
    <row r="1079" spans="3:6">
      <c r="C1079" s="255" t="s">
        <v>1229</v>
      </c>
      <c r="D1079" s="157">
        <v>4272721</v>
      </c>
      <c r="E1079" s="157">
        <v>108802.35</v>
      </c>
      <c r="F1079" s="157">
        <v>0</v>
      </c>
    </row>
    <row r="1080" spans="3:6">
      <c r="C1080" s="255" t="s">
        <v>1230</v>
      </c>
      <c r="D1080" s="157">
        <v>2555844</v>
      </c>
      <c r="E1080" s="157">
        <v>102009.07</v>
      </c>
      <c r="F1080" s="157">
        <v>0</v>
      </c>
    </row>
    <row r="1081" spans="3:6">
      <c r="C1081" s="255" t="s">
        <v>1231</v>
      </c>
      <c r="D1081" s="157">
        <v>2555842</v>
      </c>
      <c r="E1081" s="157">
        <v>102008.41</v>
      </c>
      <c r="F1081" s="157">
        <v>0</v>
      </c>
    </row>
    <row r="1082" spans="3:6">
      <c r="C1082" s="255" t="s">
        <v>1232</v>
      </c>
      <c r="D1082" s="157">
        <v>2611503</v>
      </c>
      <c r="E1082" s="157">
        <v>104680.18</v>
      </c>
      <c r="F1082" s="157">
        <v>0</v>
      </c>
    </row>
    <row r="1083" spans="3:6">
      <c r="C1083" s="255" t="s">
        <v>1233</v>
      </c>
      <c r="D1083" s="157">
        <v>2611503</v>
      </c>
      <c r="E1083" s="157">
        <v>104680.18</v>
      </c>
      <c r="F1083" s="157">
        <v>0</v>
      </c>
    </row>
    <row r="1084" spans="3:6">
      <c r="C1084" s="255" t="s">
        <v>1234</v>
      </c>
      <c r="D1084" s="157">
        <v>0</v>
      </c>
      <c r="E1084" s="157">
        <v>2966981.27</v>
      </c>
      <c r="F1084" s="157">
        <v>2966535.99</v>
      </c>
    </row>
    <row r="1085" spans="3:6">
      <c r="C1085" s="255" t="s">
        <v>1235</v>
      </c>
      <c r="D1085" s="157">
        <v>4100000</v>
      </c>
      <c r="E1085" s="157">
        <v>103619.72</v>
      </c>
      <c r="F1085" s="157">
        <v>0</v>
      </c>
    </row>
    <row r="1086" spans="3:6">
      <c r="C1086" s="255" t="s">
        <v>1236</v>
      </c>
      <c r="D1086" s="157">
        <v>575149</v>
      </c>
      <c r="E1086" s="157">
        <v>5700000</v>
      </c>
      <c r="F1086" s="157">
        <v>5556742.0499999998</v>
      </c>
    </row>
    <row r="1087" spans="3:6">
      <c r="C1087" s="255" t="s">
        <v>1237</v>
      </c>
      <c r="D1087" s="157">
        <v>2555845</v>
      </c>
      <c r="E1087" s="157">
        <v>102007.72</v>
      </c>
      <c r="F1087" s="157">
        <v>0</v>
      </c>
    </row>
    <row r="1088" spans="3:6">
      <c r="C1088" s="255" t="s">
        <v>1238</v>
      </c>
      <c r="D1088" s="157">
        <v>498000</v>
      </c>
      <c r="E1088" s="157">
        <v>0</v>
      </c>
      <c r="F1088" s="157">
        <v>0</v>
      </c>
    </row>
    <row r="1089" spans="3:6">
      <c r="C1089" s="255" t="s">
        <v>1994</v>
      </c>
      <c r="D1089" s="157">
        <v>0</v>
      </c>
      <c r="E1089" s="157">
        <v>44337255.560000002</v>
      </c>
      <c r="F1089" s="157">
        <v>44337255.560000002</v>
      </c>
    </row>
    <row r="1090" spans="3:6">
      <c r="C1090" s="255" t="s">
        <v>1946</v>
      </c>
      <c r="D1090" s="157">
        <v>0</v>
      </c>
      <c r="E1090" s="157">
        <v>164372926</v>
      </c>
      <c r="F1090" s="157">
        <v>164372925.11000001</v>
      </c>
    </row>
    <row r="1091" spans="3:6">
      <c r="C1091" s="254" t="s">
        <v>2021</v>
      </c>
      <c r="D1091" s="157">
        <v>0</v>
      </c>
      <c r="E1091" s="157">
        <v>180004066.16000003</v>
      </c>
      <c r="F1091" s="157">
        <v>81706694.730000004</v>
      </c>
    </row>
    <row r="1092" spans="3:6">
      <c r="C1092" s="255" t="s">
        <v>1239</v>
      </c>
      <c r="D1092" s="157">
        <v>0</v>
      </c>
      <c r="E1092" s="157">
        <v>26327312.619999997</v>
      </c>
      <c r="F1092" s="157">
        <v>0</v>
      </c>
    </row>
    <row r="1093" spans="3:6">
      <c r="C1093" s="255" t="s">
        <v>1240</v>
      </c>
      <c r="D1093" s="157">
        <v>0</v>
      </c>
      <c r="E1093" s="157">
        <v>60282602.100000001</v>
      </c>
      <c r="F1093" s="157">
        <v>34133030.829999998</v>
      </c>
    </row>
    <row r="1094" spans="3:6">
      <c r="C1094" s="255" t="s">
        <v>1241</v>
      </c>
      <c r="D1094" s="157">
        <v>0</v>
      </c>
      <c r="E1094" s="157">
        <v>69441721.560000002</v>
      </c>
      <c r="F1094" s="157">
        <v>40180212.310000002</v>
      </c>
    </row>
    <row r="1095" spans="3:6">
      <c r="C1095" s="255" t="s">
        <v>1242</v>
      </c>
      <c r="D1095" s="157">
        <v>0</v>
      </c>
      <c r="E1095" s="157">
        <v>7582633.96</v>
      </c>
      <c r="F1095" s="157">
        <v>0</v>
      </c>
    </row>
    <row r="1096" spans="3:6">
      <c r="C1096" s="255" t="s">
        <v>1243</v>
      </c>
      <c r="D1096" s="157">
        <v>0</v>
      </c>
      <c r="E1096" s="157">
        <v>16369795.920000002</v>
      </c>
      <c r="F1096" s="157">
        <v>7393451.5899999999</v>
      </c>
    </row>
    <row r="1097" spans="3:6">
      <c r="C1097" s="252" t="s">
        <v>340</v>
      </c>
      <c r="D1097" s="253">
        <v>835122585</v>
      </c>
      <c r="E1097" s="253">
        <v>605188081.90999985</v>
      </c>
      <c r="F1097" s="253">
        <v>488589336.49000007</v>
      </c>
    </row>
    <row r="1098" spans="3:6">
      <c r="C1098" s="254" t="s">
        <v>2020</v>
      </c>
      <c r="D1098" s="157">
        <v>835122585</v>
      </c>
      <c r="E1098" s="157">
        <v>605188081.90999985</v>
      </c>
      <c r="F1098" s="157">
        <v>488589336.49000007</v>
      </c>
    </row>
    <row r="1099" spans="3:6">
      <c r="C1099" s="255" t="s">
        <v>1244</v>
      </c>
      <c r="D1099" s="157">
        <v>2030470</v>
      </c>
      <c r="E1099" s="157">
        <v>4554914</v>
      </c>
      <c r="F1099" s="157">
        <v>4510560.53</v>
      </c>
    </row>
    <row r="1100" spans="3:6">
      <c r="C1100" s="255" t="s">
        <v>1245</v>
      </c>
      <c r="D1100" s="157">
        <v>4617578</v>
      </c>
      <c r="E1100" s="157">
        <v>0</v>
      </c>
      <c r="F1100" s="157">
        <v>0</v>
      </c>
    </row>
    <row r="1101" spans="3:6">
      <c r="C1101" s="255" t="s">
        <v>1246</v>
      </c>
      <c r="D1101" s="157">
        <v>0</v>
      </c>
      <c r="E1101" s="157">
        <v>7735175.2599999998</v>
      </c>
      <c r="F1101" s="157">
        <v>1380862.95</v>
      </c>
    </row>
    <row r="1102" spans="3:6">
      <c r="C1102" s="255" t="s">
        <v>1247</v>
      </c>
      <c r="D1102" s="157">
        <v>2030470</v>
      </c>
      <c r="E1102" s="157">
        <v>5060757</v>
      </c>
      <c r="F1102" s="157">
        <v>0</v>
      </c>
    </row>
    <row r="1103" spans="3:6">
      <c r="C1103" s="255" t="s">
        <v>1248</v>
      </c>
      <c r="D1103" s="157">
        <v>0</v>
      </c>
      <c r="E1103" s="157">
        <v>2116312.92</v>
      </c>
      <c r="F1103" s="157">
        <v>2116312.92</v>
      </c>
    </row>
    <row r="1104" spans="3:6">
      <c r="C1104" s="255" t="s">
        <v>1249</v>
      </c>
      <c r="D1104" s="157">
        <v>6731310</v>
      </c>
      <c r="E1104" s="157">
        <v>2000000</v>
      </c>
      <c r="F1104" s="157">
        <v>0</v>
      </c>
    </row>
    <row r="1105" spans="3:6">
      <c r="C1105" s="255" t="s">
        <v>1250</v>
      </c>
      <c r="D1105" s="157">
        <v>0</v>
      </c>
      <c r="E1105" s="157">
        <v>6516055.4900000002</v>
      </c>
      <c r="F1105" s="157">
        <v>6516050.4900000002</v>
      </c>
    </row>
    <row r="1106" spans="3:6">
      <c r="C1106" s="255" t="s">
        <v>1251</v>
      </c>
      <c r="D1106" s="157">
        <v>1253439</v>
      </c>
      <c r="E1106" s="157">
        <v>1122770</v>
      </c>
      <c r="F1106" s="157">
        <v>0</v>
      </c>
    </row>
    <row r="1107" spans="3:6">
      <c r="C1107" s="255" t="s">
        <v>1252</v>
      </c>
      <c r="D1107" s="157">
        <v>0</v>
      </c>
      <c r="E1107" s="157">
        <v>6029170.0700000003</v>
      </c>
      <c r="F1107" s="157">
        <v>6029170.0700000003</v>
      </c>
    </row>
    <row r="1108" spans="3:6">
      <c r="C1108" s="255" t="s">
        <v>1253</v>
      </c>
      <c r="D1108" s="157">
        <v>1073222</v>
      </c>
      <c r="E1108" s="157">
        <v>3714373</v>
      </c>
      <c r="F1108" s="157">
        <v>3714372.2</v>
      </c>
    </row>
    <row r="1109" spans="3:6">
      <c r="C1109" s="255" t="s">
        <v>1254</v>
      </c>
      <c r="D1109" s="157">
        <v>2790925</v>
      </c>
      <c r="E1109" s="157">
        <v>100</v>
      </c>
      <c r="F1109" s="157">
        <v>0</v>
      </c>
    </row>
    <row r="1110" spans="3:6">
      <c r="C1110" s="255" t="s">
        <v>1255</v>
      </c>
      <c r="D1110" s="157">
        <v>2790925</v>
      </c>
      <c r="E1110" s="157">
        <v>100</v>
      </c>
      <c r="F1110" s="157">
        <v>0</v>
      </c>
    </row>
    <row r="1111" spans="3:6">
      <c r="C1111" s="255" t="s">
        <v>1911</v>
      </c>
      <c r="D1111" s="157">
        <v>0</v>
      </c>
      <c r="E1111" s="157">
        <v>1403911</v>
      </c>
      <c r="F1111" s="157">
        <v>1105337.8400000001</v>
      </c>
    </row>
    <row r="1112" spans="3:6">
      <c r="C1112" s="255" t="s">
        <v>1256</v>
      </c>
      <c r="D1112" s="157">
        <v>777731</v>
      </c>
      <c r="E1112" s="157">
        <v>0</v>
      </c>
      <c r="F1112" s="157">
        <v>0</v>
      </c>
    </row>
    <row r="1113" spans="3:6">
      <c r="C1113" s="255" t="s">
        <v>1257</v>
      </c>
      <c r="D1113" s="157">
        <v>22315101</v>
      </c>
      <c r="E1113" s="157">
        <v>15117579</v>
      </c>
      <c r="F1113" s="157">
        <v>14221986.220000001</v>
      </c>
    </row>
    <row r="1114" spans="3:6">
      <c r="C1114" s="255" t="s">
        <v>1258</v>
      </c>
      <c r="D1114" s="157">
        <v>78916280</v>
      </c>
      <c r="E1114" s="157">
        <v>57853128</v>
      </c>
      <c r="F1114" s="157">
        <v>56905662.009999998</v>
      </c>
    </row>
    <row r="1115" spans="3:6">
      <c r="C1115" s="255" t="s">
        <v>1259</v>
      </c>
      <c r="D1115" s="157">
        <v>4081155</v>
      </c>
      <c r="E1115" s="157">
        <v>2500000</v>
      </c>
      <c r="F1115" s="157">
        <v>0</v>
      </c>
    </row>
    <row r="1116" spans="3:6">
      <c r="C1116" s="255" t="s">
        <v>1260</v>
      </c>
      <c r="D1116" s="157">
        <v>20000000</v>
      </c>
      <c r="E1116" s="157">
        <v>14898894.66</v>
      </c>
      <c r="F1116" s="157">
        <v>14898894.220000001</v>
      </c>
    </row>
    <row r="1117" spans="3:6">
      <c r="C1117" s="255" t="s">
        <v>1261</v>
      </c>
      <c r="D1117" s="157">
        <v>4125127</v>
      </c>
      <c r="E1117" s="157">
        <v>117293.1</v>
      </c>
      <c r="F1117" s="157">
        <v>0</v>
      </c>
    </row>
    <row r="1118" spans="3:6">
      <c r="C1118" s="255" t="s">
        <v>1262</v>
      </c>
      <c r="D1118" s="157">
        <v>7364139</v>
      </c>
      <c r="E1118" s="157">
        <v>104002.08</v>
      </c>
      <c r="F1118" s="157">
        <v>0</v>
      </c>
    </row>
    <row r="1119" spans="3:6">
      <c r="C1119" s="255" t="s">
        <v>1263</v>
      </c>
      <c r="D1119" s="157">
        <v>5848496</v>
      </c>
      <c r="E1119" s="157">
        <v>113774.24</v>
      </c>
      <c r="F1119" s="157">
        <v>0</v>
      </c>
    </row>
    <row r="1120" spans="3:6">
      <c r="C1120" s="255" t="s">
        <v>1264</v>
      </c>
      <c r="D1120" s="157">
        <v>4125127</v>
      </c>
      <c r="E1120" s="157">
        <v>117293.1</v>
      </c>
      <c r="F1120" s="157">
        <v>0</v>
      </c>
    </row>
    <row r="1121" spans="3:6">
      <c r="C1121" s="255" t="s">
        <v>2004</v>
      </c>
      <c r="D1121" s="157">
        <v>0</v>
      </c>
      <c r="E1121" s="157">
        <v>3002973</v>
      </c>
      <c r="F1121" s="157">
        <v>0</v>
      </c>
    </row>
    <row r="1122" spans="3:6">
      <c r="C1122" s="255" t="s">
        <v>1265</v>
      </c>
      <c r="D1122" s="157">
        <v>1411678</v>
      </c>
      <c r="E1122" s="157">
        <v>1196343</v>
      </c>
      <c r="F1122" s="157">
        <v>0</v>
      </c>
    </row>
    <row r="1123" spans="3:6">
      <c r="C1123" s="255" t="s">
        <v>1266</v>
      </c>
      <c r="D1123" s="157">
        <v>2080338</v>
      </c>
      <c r="E1123" s="157">
        <v>1</v>
      </c>
      <c r="F1123" s="157">
        <v>0</v>
      </c>
    </row>
    <row r="1124" spans="3:6">
      <c r="C1124" s="255" t="s">
        <v>1267</v>
      </c>
      <c r="D1124" s="157">
        <v>1901132</v>
      </c>
      <c r="E1124" s="157">
        <v>2774713</v>
      </c>
      <c r="F1124" s="157">
        <v>0</v>
      </c>
    </row>
    <row r="1125" spans="3:6">
      <c r="C1125" s="255" t="s">
        <v>1268</v>
      </c>
      <c r="D1125" s="157">
        <v>2589059</v>
      </c>
      <c r="E1125" s="157">
        <v>2158390</v>
      </c>
      <c r="F1125" s="157">
        <v>0</v>
      </c>
    </row>
    <row r="1126" spans="3:6">
      <c r="C1126" s="255" t="s">
        <v>1269</v>
      </c>
      <c r="D1126" s="157">
        <v>22105301</v>
      </c>
      <c r="E1126" s="157">
        <v>22105301</v>
      </c>
      <c r="F1126" s="157">
        <v>19482797.210000001</v>
      </c>
    </row>
    <row r="1127" spans="3:6">
      <c r="C1127" s="255" t="s">
        <v>1270</v>
      </c>
      <c r="D1127" s="157">
        <v>5881088</v>
      </c>
      <c r="E1127" s="157">
        <v>50419</v>
      </c>
      <c r="F1127" s="157">
        <v>0</v>
      </c>
    </row>
    <row r="1128" spans="3:6">
      <c r="C1128" s="255" t="s">
        <v>1271</v>
      </c>
      <c r="D1128" s="157">
        <v>3000000</v>
      </c>
      <c r="E1128" s="157">
        <v>1500000</v>
      </c>
      <c r="F1128" s="157">
        <v>0</v>
      </c>
    </row>
    <row r="1129" spans="3:6">
      <c r="C1129" s="255" t="s">
        <v>1272</v>
      </c>
      <c r="D1129" s="157">
        <v>5404360</v>
      </c>
      <c r="E1129" s="157">
        <v>5404360</v>
      </c>
      <c r="F1129" s="157">
        <v>4928603.67</v>
      </c>
    </row>
    <row r="1130" spans="3:6">
      <c r="C1130" s="255" t="s">
        <v>1273</v>
      </c>
      <c r="D1130" s="157">
        <v>1759695</v>
      </c>
      <c r="E1130" s="157">
        <v>1544360</v>
      </c>
      <c r="F1130" s="157">
        <v>0</v>
      </c>
    </row>
    <row r="1131" spans="3:6">
      <c r="C1131" s="255" t="s">
        <v>1274</v>
      </c>
      <c r="D1131" s="157">
        <v>5881088</v>
      </c>
      <c r="E1131" s="157">
        <v>1</v>
      </c>
      <c r="F1131" s="157">
        <v>0</v>
      </c>
    </row>
    <row r="1132" spans="3:6">
      <c r="C1132" s="255" t="s">
        <v>1275</v>
      </c>
      <c r="D1132" s="157">
        <v>1104373</v>
      </c>
      <c r="E1132" s="157">
        <v>437489</v>
      </c>
      <c r="F1132" s="157">
        <v>0</v>
      </c>
    </row>
    <row r="1133" spans="3:6">
      <c r="C1133" s="255" t="s">
        <v>1276</v>
      </c>
      <c r="D1133" s="157">
        <v>4076234</v>
      </c>
      <c r="E1133" s="157">
        <v>100</v>
      </c>
      <c r="F1133" s="157">
        <v>0</v>
      </c>
    </row>
    <row r="1134" spans="3:6">
      <c r="C1134" s="255" t="s">
        <v>1277</v>
      </c>
      <c r="D1134" s="157">
        <v>0</v>
      </c>
      <c r="E1134" s="157">
        <v>10217016.49</v>
      </c>
      <c r="F1134" s="157">
        <v>8247221.4900000002</v>
      </c>
    </row>
    <row r="1135" spans="3:6">
      <c r="C1135" s="255" t="s">
        <v>1278</v>
      </c>
      <c r="D1135" s="157">
        <v>4076234</v>
      </c>
      <c r="E1135" s="157">
        <v>3860899</v>
      </c>
      <c r="F1135" s="157">
        <v>0</v>
      </c>
    </row>
    <row r="1136" spans="3:6">
      <c r="C1136" s="255" t="s">
        <v>1279</v>
      </c>
      <c r="D1136" s="157">
        <v>2080338</v>
      </c>
      <c r="E1136" s="157">
        <v>1634334</v>
      </c>
      <c r="F1136" s="157">
        <v>0</v>
      </c>
    </row>
    <row r="1137" spans="3:6">
      <c r="C1137" s="255" t="s">
        <v>1280</v>
      </c>
      <c r="D1137" s="157">
        <v>779923</v>
      </c>
      <c r="E1137" s="157">
        <v>644588</v>
      </c>
      <c r="F1137" s="157">
        <v>0</v>
      </c>
    </row>
    <row r="1138" spans="3:6">
      <c r="C1138" s="255" t="s">
        <v>1281</v>
      </c>
      <c r="D1138" s="157">
        <v>1769301</v>
      </c>
      <c r="E1138" s="157">
        <v>1553966</v>
      </c>
      <c r="F1138" s="157">
        <v>0</v>
      </c>
    </row>
    <row r="1139" spans="3:6">
      <c r="C1139" s="255" t="s">
        <v>1282</v>
      </c>
      <c r="D1139" s="157">
        <v>779923</v>
      </c>
      <c r="E1139" s="157">
        <v>644588</v>
      </c>
      <c r="F1139" s="157">
        <v>0</v>
      </c>
    </row>
    <row r="1140" spans="3:6">
      <c r="C1140" s="255" t="s">
        <v>1283</v>
      </c>
      <c r="D1140" s="157">
        <v>779923</v>
      </c>
      <c r="E1140" s="157">
        <v>564588</v>
      </c>
      <c r="F1140" s="157">
        <v>0</v>
      </c>
    </row>
    <row r="1141" spans="3:6">
      <c r="C1141" s="255" t="s">
        <v>1284</v>
      </c>
      <c r="D1141" s="157">
        <v>141034127</v>
      </c>
      <c r="E1141" s="157">
        <v>80206607</v>
      </c>
      <c r="F1141" s="157">
        <v>49813284.840000004</v>
      </c>
    </row>
    <row r="1142" spans="3:6">
      <c r="C1142" s="255" t="s">
        <v>1285</v>
      </c>
      <c r="D1142" s="157">
        <v>3856383</v>
      </c>
      <c r="E1142" s="157">
        <v>109232</v>
      </c>
      <c r="F1142" s="157">
        <v>0</v>
      </c>
    </row>
    <row r="1143" spans="3:6">
      <c r="C1143" s="255" t="s">
        <v>1286</v>
      </c>
      <c r="D1143" s="157">
        <v>46924815</v>
      </c>
      <c r="E1143" s="157">
        <v>33133270</v>
      </c>
      <c r="F1143" s="157">
        <v>31740508.559999999</v>
      </c>
    </row>
    <row r="1144" spans="3:6">
      <c r="C1144" s="255" t="s">
        <v>1287</v>
      </c>
      <c r="D1144" s="157">
        <v>5499812</v>
      </c>
      <c r="E1144" s="157">
        <v>106451.62</v>
      </c>
      <c r="F1144" s="157">
        <v>0</v>
      </c>
    </row>
    <row r="1145" spans="3:6">
      <c r="C1145" s="255" t="s">
        <v>1288</v>
      </c>
      <c r="D1145" s="157">
        <v>38071704</v>
      </c>
      <c r="E1145" s="157">
        <v>27388454</v>
      </c>
      <c r="F1145" s="157">
        <v>27387652.869999997</v>
      </c>
    </row>
    <row r="1146" spans="3:6">
      <c r="C1146" s="255" t="s">
        <v>1289</v>
      </c>
      <c r="D1146" s="157">
        <v>3850402</v>
      </c>
      <c r="E1146" s="157">
        <v>109052.3</v>
      </c>
      <c r="F1146" s="157">
        <v>0</v>
      </c>
    </row>
    <row r="1147" spans="3:6">
      <c r="C1147" s="255" t="s">
        <v>1290</v>
      </c>
      <c r="D1147" s="157">
        <v>4783393</v>
      </c>
      <c r="E1147" s="157">
        <v>109633.91</v>
      </c>
      <c r="F1147" s="157">
        <v>0</v>
      </c>
    </row>
    <row r="1148" spans="3:6">
      <c r="C1148" s="255" t="s">
        <v>1291</v>
      </c>
      <c r="D1148" s="157">
        <v>1376080</v>
      </c>
      <c r="E1148" s="157">
        <v>103996</v>
      </c>
      <c r="F1148" s="157">
        <v>0</v>
      </c>
    </row>
    <row r="1149" spans="3:6">
      <c r="C1149" s="255" t="s">
        <v>1292</v>
      </c>
      <c r="D1149" s="157">
        <v>5881087</v>
      </c>
      <c r="E1149" s="157">
        <v>0.64</v>
      </c>
      <c r="F1149" s="157">
        <v>0</v>
      </c>
    </row>
    <row r="1150" spans="3:6">
      <c r="C1150" s="255" t="s">
        <v>1293</v>
      </c>
      <c r="D1150" s="157">
        <v>9721888</v>
      </c>
      <c r="E1150" s="157">
        <v>9075884</v>
      </c>
      <c r="F1150" s="157">
        <v>0</v>
      </c>
    </row>
    <row r="1151" spans="3:6">
      <c r="C1151" s="255" t="s">
        <v>1294</v>
      </c>
      <c r="D1151" s="157">
        <v>10000000</v>
      </c>
      <c r="E1151" s="157">
        <v>2000000</v>
      </c>
      <c r="F1151" s="157">
        <v>0</v>
      </c>
    </row>
    <row r="1152" spans="3:6">
      <c r="C1152" s="255" t="s">
        <v>1295</v>
      </c>
      <c r="D1152" s="157">
        <v>4076234</v>
      </c>
      <c r="E1152" s="157">
        <v>2965827.44</v>
      </c>
      <c r="F1152" s="157">
        <v>0</v>
      </c>
    </row>
    <row r="1153" spans="3:6">
      <c r="C1153" s="255" t="s">
        <v>1296</v>
      </c>
      <c r="D1153" s="157">
        <v>4076234</v>
      </c>
      <c r="E1153" s="157">
        <v>115827.44</v>
      </c>
      <c r="F1153" s="157">
        <v>0</v>
      </c>
    </row>
    <row r="1154" spans="3:6">
      <c r="C1154" s="255" t="s">
        <v>1297</v>
      </c>
      <c r="D1154" s="157">
        <v>5881088</v>
      </c>
      <c r="E1154" s="157">
        <v>4500459.5599999996</v>
      </c>
      <c r="F1154" s="157">
        <v>0</v>
      </c>
    </row>
    <row r="1155" spans="3:6">
      <c r="C1155" s="255" t="s">
        <v>1298</v>
      </c>
      <c r="D1155" s="157">
        <v>5963974</v>
      </c>
      <c r="E1155" s="157">
        <v>110666.4</v>
      </c>
      <c r="F1155" s="157">
        <v>0</v>
      </c>
    </row>
    <row r="1156" spans="3:6">
      <c r="C1156" s="255" t="s">
        <v>1299</v>
      </c>
      <c r="D1156" s="157">
        <v>26126598</v>
      </c>
      <c r="E1156" s="157">
        <v>6699196</v>
      </c>
      <c r="F1156" s="157">
        <v>590973.29</v>
      </c>
    </row>
    <row r="1157" spans="3:6">
      <c r="C1157" s="255" t="s">
        <v>1300</v>
      </c>
      <c r="D1157" s="157">
        <v>61031571</v>
      </c>
      <c r="E1157" s="157">
        <v>56955785</v>
      </c>
      <c r="F1157" s="157">
        <v>55786429.340000004</v>
      </c>
    </row>
    <row r="1158" spans="3:6">
      <c r="C1158" s="255" t="s">
        <v>1301</v>
      </c>
      <c r="D1158" s="157">
        <v>5963974</v>
      </c>
      <c r="E1158" s="157">
        <v>110665.39</v>
      </c>
      <c r="F1158" s="157">
        <v>0</v>
      </c>
    </row>
    <row r="1159" spans="3:6">
      <c r="C1159" s="255" t="s">
        <v>1302</v>
      </c>
      <c r="D1159" s="157">
        <v>4073271</v>
      </c>
      <c r="E1159" s="157">
        <v>115737.57</v>
      </c>
      <c r="F1159" s="157">
        <v>0</v>
      </c>
    </row>
    <row r="1160" spans="3:6">
      <c r="C1160" s="255" t="s">
        <v>1303</v>
      </c>
      <c r="D1160" s="157">
        <v>15000000</v>
      </c>
      <c r="E1160" s="157">
        <v>19000000</v>
      </c>
      <c r="F1160" s="157">
        <v>16376421.25</v>
      </c>
    </row>
    <row r="1161" spans="3:6">
      <c r="C1161" s="255" t="s">
        <v>1304</v>
      </c>
      <c r="D1161" s="157">
        <v>9000000</v>
      </c>
      <c r="E1161" s="157">
        <v>2300000</v>
      </c>
      <c r="F1161" s="157">
        <v>0</v>
      </c>
    </row>
    <row r="1162" spans="3:6">
      <c r="C1162" s="255" t="s">
        <v>1305</v>
      </c>
      <c r="D1162" s="157">
        <v>183602467</v>
      </c>
      <c r="E1162" s="157">
        <v>152817518</v>
      </c>
      <c r="F1162" s="157">
        <v>152702627.93000001</v>
      </c>
    </row>
    <row r="1163" spans="3:6">
      <c r="C1163" s="255" t="s">
        <v>1306</v>
      </c>
      <c r="D1163" s="157">
        <v>498000</v>
      </c>
      <c r="E1163" s="157">
        <v>0</v>
      </c>
      <c r="F1163" s="157">
        <v>0</v>
      </c>
    </row>
    <row r="1164" spans="3:6">
      <c r="C1164" s="255" t="s">
        <v>1307</v>
      </c>
      <c r="D1164" s="157">
        <v>0</v>
      </c>
      <c r="E1164" s="157">
        <v>626428.02</v>
      </c>
      <c r="F1164" s="157">
        <v>626428.02</v>
      </c>
    </row>
    <row r="1165" spans="3:6">
      <c r="C1165" s="255" t="s">
        <v>1308</v>
      </c>
      <c r="D1165" s="157">
        <v>498000</v>
      </c>
      <c r="E1165" s="157">
        <v>0</v>
      </c>
      <c r="F1165" s="157">
        <v>0</v>
      </c>
    </row>
    <row r="1166" spans="3:6">
      <c r="C1166" s="255" t="s">
        <v>1309</v>
      </c>
      <c r="D1166" s="157">
        <v>0</v>
      </c>
      <c r="E1166" s="157">
        <v>11690953.799999999</v>
      </c>
      <c r="F1166" s="157">
        <v>6239852.1600000001</v>
      </c>
    </row>
    <row r="1167" spans="3:6">
      <c r="C1167" s="255" t="s">
        <v>1310</v>
      </c>
      <c r="D1167" s="157">
        <v>0</v>
      </c>
      <c r="E1167" s="157">
        <v>4466403.41</v>
      </c>
      <c r="F1167" s="157">
        <v>3267326.41</v>
      </c>
    </row>
    <row r="1168" spans="3:6">
      <c r="C1168" s="252" t="s">
        <v>341</v>
      </c>
      <c r="D1168" s="253">
        <v>1670250027</v>
      </c>
      <c r="E1168" s="253">
        <v>1136013174.7</v>
      </c>
      <c r="F1168" s="253">
        <v>961712467.27999997</v>
      </c>
    </row>
    <row r="1169" spans="3:6">
      <c r="C1169" s="254" t="s">
        <v>2020</v>
      </c>
      <c r="D1169" s="157">
        <v>1328199092</v>
      </c>
      <c r="E1169" s="157">
        <v>1021264205.08</v>
      </c>
      <c r="F1169" s="157">
        <v>908298028.00999999</v>
      </c>
    </row>
    <row r="1170" spans="3:6">
      <c r="C1170" s="255" t="s">
        <v>1311</v>
      </c>
      <c r="D1170" s="157">
        <v>21411478</v>
      </c>
      <c r="E1170" s="157">
        <v>17302525.510000002</v>
      </c>
      <c r="F1170" s="157">
        <v>17302523.98</v>
      </c>
    </row>
    <row r="1171" spans="3:6">
      <c r="C1171" s="255" t="s">
        <v>1312</v>
      </c>
      <c r="D1171" s="157">
        <v>44000000</v>
      </c>
      <c r="E1171" s="157">
        <v>0</v>
      </c>
      <c r="F1171" s="157">
        <v>0</v>
      </c>
    </row>
    <row r="1172" spans="3:6">
      <c r="C1172" s="255" t="s">
        <v>1313</v>
      </c>
      <c r="D1172" s="157">
        <v>1111230</v>
      </c>
      <c r="E1172" s="157">
        <v>3242861</v>
      </c>
      <c r="F1172" s="157">
        <v>1794263.74</v>
      </c>
    </row>
    <row r="1173" spans="3:6">
      <c r="C1173" s="255" t="s">
        <v>1894</v>
      </c>
      <c r="D1173" s="157">
        <v>0</v>
      </c>
      <c r="E1173" s="157">
        <v>7500000</v>
      </c>
      <c r="F1173" s="157">
        <v>722366.5</v>
      </c>
    </row>
    <row r="1174" spans="3:6">
      <c r="C1174" s="255" t="s">
        <v>1314</v>
      </c>
      <c r="D1174" s="157">
        <v>0</v>
      </c>
      <c r="E1174" s="157">
        <v>15561119.23</v>
      </c>
      <c r="F1174" s="157">
        <v>15561119.16</v>
      </c>
    </row>
    <row r="1175" spans="3:6">
      <c r="C1175" s="255" t="s">
        <v>1315</v>
      </c>
      <c r="D1175" s="157">
        <v>8000000</v>
      </c>
      <c r="E1175" s="157">
        <v>3246634</v>
      </c>
      <c r="F1175" s="157">
        <v>3246533.91</v>
      </c>
    </row>
    <row r="1176" spans="3:6">
      <c r="C1176" s="255" t="s">
        <v>1316</v>
      </c>
      <c r="D1176" s="157">
        <v>5001203</v>
      </c>
      <c r="E1176" s="157">
        <v>100.99</v>
      </c>
      <c r="F1176" s="157">
        <v>0</v>
      </c>
    </row>
    <row r="1177" spans="3:6">
      <c r="C1177" s="255" t="s">
        <v>1317</v>
      </c>
      <c r="D1177" s="157">
        <v>7256885</v>
      </c>
      <c r="E1177" s="157">
        <v>102393.07</v>
      </c>
      <c r="F1177" s="157">
        <v>0</v>
      </c>
    </row>
    <row r="1178" spans="3:6">
      <c r="C1178" s="255" t="s">
        <v>1318</v>
      </c>
      <c r="D1178" s="157">
        <v>430669</v>
      </c>
      <c r="E1178" s="157">
        <v>0</v>
      </c>
      <c r="F1178" s="157">
        <v>0</v>
      </c>
    </row>
    <row r="1179" spans="3:6">
      <c r="C1179" s="255" t="s">
        <v>1319</v>
      </c>
      <c r="D1179" s="157">
        <v>9831681</v>
      </c>
      <c r="E1179" s="157">
        <v>3744</v>
      </c>
      <c r="F1179" s="157">
        <v>0</v>
      </c>
    </row>
    <row r="1180" spans="3:6">
      <c r="C1180" s="255" t="s">
        <v>1912</v>
      </c>
      <c r="D1180" s="157">
        <v>0</v>
      </c>
      <c r="E1180" s="157">
        <v>4700000</v>
      </c>
      <c r="F1180" s="157">
        <v>1771332.79</v>
      </c>
    </row>
    <row r="1181" spans="3:6">
      <c r="C1181" s="255" t="s">
        <v>1913</v>
      </c>
      <c r="D1181" s="157">
        <v>0</v>
      </c>
      <c r="E1181" s="157">
        <v>5500000</v>
      </c>
      <c r="F1181" s="157">
        <v>2609577.71</v>
      </c>
    </row>
    <row r="1182" spans="3:6">
      <c r="C1182" s="255" t="s">
        <v>1914</v>
      </c>
      <c r="D1182" s="157">
        <v>0</v>
      </c>
      <c r="E1182" s="157">
        <v>2913010</v>
      </c>
      <c r="F1182" s="157">
        <v>443205.26</v>
      </c>
    </row>
    <row r="1183" spans="3:6">
      <c r="C1183" s="255" t="s">
        <v>1320</v>
      </c>
      <c r="D1183" s="157">
        <v>4989515</v>
      </c>
      <c r="E1183" s="157">
        <v>2344160</v>
      </c>
      <c r="F1183" s="157">
        <v>1871327.98</v>
      </c>
    </row>
    <row r="1184" spans="3:6">
      <c r="C1184" s="255" t="s">
        <v>1321</v>
      </c>
      <c r="D1184" s="157">
        <v>7804941</v>
      </c>
      <c r="E1184" s="157">
        <v>5471050</v>
      </c>
      <c r="F1184" s="157">
        <v>5000000</v>
      </c>
    </row>
    <row r="1185" spans="3:6">
      <c r="C1185" s="255" t="s">
        <v>1322</v>
      </c>
      <c r="D1185" s="157">
        <v>3386383</v>
      </c>
      <c r="E1185" s="157">
        <v>80</v>
      </c>
      <c r="F1185" s="157">
        <v>0</v>
      </c>
    </row>
    <row r="1186" spans="3:6">
      <c r="C1186" s="255" t="s">
        <v>1980</v>
      </c>
      <c r="D1186" s="157">
        <v>0</v>
      </c>
      <c r="E1186" s="157">
        <v>3306492.4</v>
      </c>
      <c r="F1186" s="157">
        <v>0</v>
      </c>
    </row>
    <row r="1187" spans="3:6">
      <c r="C1187" s="255" t="s">
        <v>1323</v>
      </c>
      <c r="D1187" s="157">
        <v>56402241</v>
      </c>
      <c r="E1187" s="157">
        <v>37448303</v>
      </c>
      <c r="F1187" s="157">
        <v>15387678.699999999</v>
      </c>
    </row>
    <row r="1188" spans="3:6">
      <c r="C1188" s="255" t="s">
        <v>1324</v>
      </c>
      <c r="D1188" s="157">
        <v>19404819</v>
      </c>
      <c r="E1188" s="157">
        <v>17510132.399999999</v>
      </c>
      <c r="F1188" s="157">
        <v>11907995.75</v>
      </c>
    </row>
    <row r="1189" spans="3:6">
      <c r="C1189" s="255" t="s">
        <v>1325</v>
      </c>
      <c r="D1189" s="157">
        <v>5000000</v>
      </c>
      <c r="E1189" s="157">
        <v>0</v>
      </c>
      <c r="F1189" s="157">
        <v>0</v>
      </c>
    </row>
    <row r="1190" spans="3:6">
      <c r="C1190" s="255" t="s">
        <v>1326</v>
      </c>
      <c r="D1190" s="157">
        <v>1170135</v>
      </c>
      <c r="E1190" s="157">
        <v>4708079</v>
      </c>
      <c r="F1190" s="157">
        <v>0</v>
      </c>
    </row>
    <row r="1191" spans="3:6">
      <c r="C1191" s="255" t="s">
        <v>1327</v>
      </c>
      <c r="D1191" s="157">
        <v>16594591</v>
      </c>
      <c r="E1191" s="157">
        <v>107117.56</v>
      </c>
      <c r="F1191" s="157">
        <v>0</v>
      </c>
    </row>
    <row r="1192" spans="3:6">
      <c r="C1192" s="255" t="s">
        <v>1328</v>
      </c>
      <c r="D1192" s="157">
        <v>2469363</v>
      </c>
      <c r="E1192" s="157">
        <v>0</v>
      </c>
      <c r="F1192" s="157">
        <v>0</v>
      </c>
    </row>
    <row r="1193" spans="3:6">
      <c r="C1193" s="255" t="s">
        <v>1329</v>
      </c>
      <c r="D1193" s="157">
        <v>5042740</v>
      </c>
      <c r="E1193" s="157">
        <v>828512</v>
      </c>
      <c r="F1193" s="157">
        <v>0</v>
      </c>
    </row>
    <row r="1194" spans="3:6">
      <c r="C1194" s="255" t="s">
        <v>1330</v>
      </c>
      <c r="D1194" s="157">
        <v>111166406</v>
      </c>
      <c r="E1194" s="157">
        <v>62710227</v>
      </c>
      <c r="F1194" s="157">
        <v>62706220.340000004</v>
      </c>
    </row>
    <row r="1195" spans="3:6">
      <c r="C1195" s="255" t="s">
        <v>1331</v>
      </c>
      <c r="D1195" s="157">
        <v>56720062</v>
      </c>
      <c r="E1195" s="157">
        <v>46238877</v>
      </c>
      <c r="F1195" s="157">
        <v>45952976.5</v>
      </c>
    </row>
    <row r="1196" spans="3:6">
      <c r="C1196" s="255" t="s">
        <v>1332</v>
      </c>
      <c r="D1196" s="157">
        <v>5525987</v>
      </c>
      <c r="E1196" s="157">
        <v>2210394.6</v>
      </c>
      <c r="F1196" s="157">
        <v>0</v>
      </c>
    </row>
    <row r="1197" spans="3:6">
      <c r="C1197" s="255" t="s">
        <v>1333</v>
      </c>
      <c r="D1197" s="157">
        <v>40942547</v>
      </c>
      <c r="E1197" s="157">
        <v>33942820</v>
      </c>
      <c r="F1197" s="157">
        <v>33491436.850000001</v>
      </c>
    </row>
    <row r="1198" spans="3:6">
      <c r="C1198" s="255" t="s">
        <v>1334</v>
      </c>
      <c r="D1198" s="157">
        <v>6669416</v>
      </c>
      <c r="E1198" s="157">
        <v>300703.75</v>
      </c>
      <c r="F1198" s="157">
        <v>0</v>
      </c>
    </row>
    <row r="1199" spans="3:6">
      <c r="C1199" s="255" t="s">
        <v>1335</v>
      </c>
      <c r="D1199" s="157">
        <v>30000000</v>
      </c>
      <c r="E1199" s="157">
        <v>32441000</v>
      </c>
      <c r="F1199" s="157">
        <v>32440877.989999998</v>
      </c>
    </row>
    <row r="1200" spans="3:6">
      <c r="C1200" s="255" t="s">
        <v>1336</v>
      </c>
      <c r="D1200" s="157">
        <v>103374369</v>
      </c>
      <c r="E1200" s="157">
        <v>67244391</v>
      </c>
      <c r="F1200" s="157">
        <v>56409178.270000003</v>
      </c>
    </row>
    <row r="1201" spans="3:6">
      <c r="C1201" s="255" t="s">
        <v>1337</v>
      </c>
      <c r="D1201" s="157">
        <v>13511580</v>
      </c>
      <c r="E1201" s="157">
        <v>8564105</v>
      </c>
      <c r="F1201" s="157">
        <v>4050300.38</v>
      </c>
    </row>
    <row r="1202" spans="3:6">
      <c r="C1202" s="255" t="s">
        <v>1338</v>
      </c>
      <c r="D1202" s="157">
        <v>538658</v>
      </c>
      <c r="E1202" s="157">
        <v>0</v>
      </c>
      <c r="F1202" s="157">
        <v>0</v>
      </c>
    </row>
    <row r="1203" spans="3:6">
      <c r="C1203" s="255" t="s">
        <v>2005</v>
      </c>
      <c r="D1203" s="157">
        <v>0</v>
      </c>
      <c r="E1203" s="157">
        <v>1595243</v>
      </c>
      <c r="F1203" s="157">
        <v>0</v>
      </c>
    </row>
    <row r="1204" spans="3:6">
      <c r="C1204" s="255" t="s">
        <v>1339</v>
      </c>
      <c r="D1204" s="157">
        <v>67056947</v>
      </c>
      <c r="E1204" s="157">
        <v>47721357</v>
      </c>
      <c r="F1204" s="157">
        <v>15259459.359999999</v>
      </c>
    </row>
    <row r="1205" spans="3:6">
      <c r="C1205" s="255" t="s">
        <v>2006</v>
      </c>
      <c r="D1205" s="157">
        <v>0</v>
      </c>
      <c r="E1205" s="157">
        <v>336370</v>
      </c>
      <c r="F1205" s="157">
        <v>0</v>
      </c>
    </row>
    <row r="1206" spans="3:6">
      <c r="C1206" s="255" t="s">
        <v>1340</v>
      </c>
      <c r="D1206" s="157">
        <v>155656045</v>
      </c>
      <c r="E1206" s="157">
        <v>98518734.609999999</v>
      </c>
      <c r="F1206" s="157">
        <v>97788472.670000002</v>
      </c>
    </row>
    <row r="1207" spans="3:6">
      <c r="C1207" s="255" t="s">
        <v>1341</v>
      </c>
      <c r="D1207" s="157">
        <v>8000000</v>
      </c>
      <c r="E1207" s="157">
        <v>61972</v>
      </c>
      <c r="F1207" s="157">
        <v>0</v>
      </c>
    </row>
    <row r="1208" spans="3:6">
      <c r="C1208" s="255" t="s">
        <v>1342</v>
      </c>
      <c r="D1208" s="157">
        <v>230794055</v>
      </c>
      <c r="E1208" s="157">
        <v>252290085.96000001</v>
      </c>
      <c r="F1208" s="157">
        <v>252290084.66</v>
      </c>
    </row>
    <row r="1209" spans="3:6">
      <c r="C1209" s="255" t="s">
        <v>1343</v>
      </c>
      <c r="D1209" s="157">
        <v>103935146</v>
      </c>
      <c r="E1209" s="157">
        <v>92527881</v>
      </c>
      <c r="F1209" s="157">
        <v>92527366.519999996</v>
      </c>
    </row>
    <row r="1210" spans="3:6">
      <c r="C1210" s="255" t="s">
        <v>1344</v>
      </c>
      <c r="D1210" s="157">
        <v>135000000</v>
      </c>
      <c r="E1210" s="157">
        <v>137763729</v>
      </c>
      <c r="F1210" s="157">
        <v>137763728.99000001</v>
      </c>
    </row>
    <row r="1211" spans="3:6">
      <c r="C1211" s="255" t="s">
        <v>1345</v>
      </c>
      <c r="D1211" s="157">
        <v>40000000</v>
      </c>
      <c r="E1211" s="157">
        <v>5000000</v>
      </c>
      <c r="F1211" s="157">
        <v>0</v>
      </c>
    </row>
    <row r="1212" spans="3:6">
      <c r="C1212" s="254" t="s">
        <v>2021</v>
      </c>
      <c r="D1212" s="157">
        <v>67749732</v>
      </c>
      <c r="E1212" s="157">
        <v>114748966.62</v>
      </c>
      <c r="F1212" s="157">
        <v>53414439.269999996</v>
      </c>
    </row>
    <row r="1213" spans="3:6">
      <c r="C1213" s="255" t="s">
        <v>1346</v>
      </c>
      <c r="D1213" s="157">
        <v>57208005</v>
      </c>
      <c r="E1213" s="157">
        <v>77791018.230000004</v>
      </c>
      <c r="F1213" s="157">
        <v>37695200.359999999</v>
      </c>
    </row>
    <row r="1214" spans="3:6">
      <c r="C1214" s="255" t="s">
        <v>1347</v>
      </c>
      <c r="D1214" s="157">
        <v>3555960</v>
      </c>
      <c r="E1214" s="157">
        <v>960</v>
      </c>
      <c r="F1214" s="157">
        <v>0</v>
      </c>
    </row>
    <row r="1215" spans="3:6">
      <c r="C1215" s="255" t="s">
        <v>1348</v>
      </c>
      <c r="D1215" s="157">
        <v>6985767</v>
      </c>
      <c r="E1215" s="157">
        <v>6985767</v>
      </c>
      <c r="F1215" s="157">
        <v>0</v>
      </c>
    </row>
    <row r="1216" spans="3:6">
      <c r="C1216" s="255" t="s">
        <v>1349</v>
      </c>
      <c r="D1216" s="157">
        <v>0</v>
      </c>
      <c r="E1216" s="157">
        <v>18047821.41</v>
      </c>
      <c r="F1216" s="157">
        <v>15719238.91</v>
      </c>
    </row>
    <row r="1217" spans="3:6">
      <c r="C1217" s="255" t="s">
        <v>1981</v>
      </c>
      <c r="D1217" s="157">
        <v>0</v>
      </c>
      <c r="E1217" s="157">
        <v>11923399.979999999</v>
      </c>
      <c r="F1217" s="157">
        <v>0</v>
      </c>
    </row>
    <row r="1218" spans="3:6">
      <c r="C1218" s="254" t="s">
        <v>2023</v>
      </c>
      <c r="D1218" s="157">
        <v>274301203</v>
      </c>
      <c r="E1218" s="157">
        <v>3</v>
      </c>
      <c r="F1218" s="157">
        <v>0</v>
      </c>
    </row>
    <row r="1219" spans="3:6">
      <c r="C1219" s="255" t="s">
        <v>1350</v>
      </c>
      <c r="D1219" s="157">
        <v>274301203</v>
      </c>
      <c r="E1219" s="157">
        <v>3</v>
      </c>
      <c r="F1219" s="157">
        <v>0</v>
      </c>
    </row>
    <row r="1220" spans="3:6">
      <c r="C1220" s="252" t="s">
        <v>342</v>
      </c>
      <c r="D1220" s="253">
        <v>4088437272</v>
      </c>
      <c r="E1220" s="253">
        <v>3749978832.3600001</v>
      </c>
      <c r="F1220" s="253">
        <v>3059336291.5</v>
      </c>
    </row>
    <row r="1221" spans="3:6">
      <c r="C1221" s="254" t="s">
        <v>2020</v>
      </c>
      <c r="D1221" s="157">
        <v>691977336</v>
      </c>
      <c r="E1221" s="157">
        <v>822616535.0200001</v>
      </c>
      <c r="F1221" s="157">
        <v>766300858.27999997</v>
      </c>
    </row>
    <row r="1222" spans="3:6">
      <c r="C1222" s="255" t="s">
        <v>1351</v>
      </c>
      <c r="D1222" s="157">
        <v>34603615</v>
      </c>
      <c r="E1222" s="157">
        <v>15000000</v>
      </c>
      <c r="F1222" s="157">
        <v>0</v>
      </c>
    </row>
    <row r="1223" spans="3:6">
      <c r="C1223" s="255" t="s">
        <v>1352</v>
      </c>
      <c r="D1223" s="157">
        <v>21000000</v>
      </c>
      <c r="E1223" s="157">
        <v>14132286</v>
      </c>
      <c r="F1223" s="157">
        <v>14132285.48</v>
      </c>
    </row>
    <row r="1224" spans="3:6">
      <c r="C1224" s="255" t="s">
        <v>1947</v>
      </c>
      <c r="D1224" s="157">
        <v>0</v>
      </c>
      <c r="E1224" s="157">
        <v>25000</v>
      </c>
      <c r="F1224" s="157">
        <v>0</v>
      </c>
    </row>
    <row r="1225" spans="3:6">
      <c r="C1225" s="255" t="s">
        <v>1353</v>
      </c>
      <c r="D1225" s="157">
        <v>73507758</v>
      </c>
      <c r="E1225" s="157">
        <v>25204742</v>
      </c>
      <c r="F1225" s="157">
        <v>0</v>
      </c>
    </row>
    <row r="1226" spans="3:6">
      <c r="C1226" s="255" t="s">
        <v>1354</v>
      </c>
      <c r="D1226" s="157">
        <v>84027878</v>
      </c>
      <c r="E1226" s="157">
        <v>270851872</v>
      </c>
      <c r="F1226" s="157">
        <v>268822745</v>
      </c>
    </row>
    <row r="1227" spans="3:6">
      <c r="C1227" s="255" t="s">
        <v>1355</v>
      </c>
      <c r="D1227" s="157">
        <v>51610779</v>
      </c>
      <c r="E1227" s="157">
        <v>58027590.590000004</v>
      </c>
      <c r="F1227" s="157">
        <v>57527590.590000004</v>
      </c>
    </row>
    <row r="1228" spans="3:6">
      <c r="C1228" s="255" t="s">
        <v>1356</v>
      </c>
      <c r="D1228" s="157">
        <v>2542220</v>
      </c>
      <c r="E1228" s="157">
        <v>111689.92</v>
      </c>
      <c r="F1228" s="157">
        <v>0</v>
      </c>
    </row>
    <row r="1229" spans="3:6">
      <c r="C1229" s="255" t="s">
        <v>1357</v>
      </c>
      <c r="D1229" s="157">
        <v>2542220</v>
      </c>
      <c r="E1229" s="157">
        <v>111689.92</v>
      </c>
      <c r="F1229" s="157">
        <v>0</v>
      </c>
    </row>
    <row r="1230" spans="3:6">
      <c r="C1230" s="255" t="s">
        <v>1358</v>
      </c>
      <c r="D1230" s="157">
        <v>2523769</v>
      </c>
      <c r="E1230" s="157">
        <v>110805.28</v>
      </c>
      <c r="F1230" s="157">
        <v>0</v>
      </c>
    </row>
    <row r="1231" spans="3:6">
      <c r="C1231" s="255" t="s">
        <v>1359</v>
      </c>
      <c r="D1231" s="157">
        <v>6071992</v>
      </c>
      <c r="E1231" s="157">
        <v>113945.88</v>
      </c>
      <c r="F1231" s="157">
        <v>0</v>
      </c>
    </row>
    <row r="1232" spans="3:6">
      <c r="C1232" s="255" t="s">
        <v>1360</v>
      </c>
      <c r="D1232" s="157">
        <v>3689328</v>
      </c>
      <c r="E1232" s="157">
        <v>114053.23</v>
      </c>
      <c r="F1232" s="157">
        <v>0</v>
      </c>
    </row>
    <row r="1233" spans="3:6">
      <c r="C1233" s="255" t="s">
        <v>1361</v>
      </c>
      <c r="D1233" s="157">
        <v>3689328</v>
      </c>
      <c r="E1233" s="157">
        <v>114053.23</v>
      </c>
      <c r="F1233" s="157">
        <v>0</v>
      </c>
    </row>
    <row r="1234" spans="3:6">
      <c r="C1234" s="255" t="s">
        <v>1362</v>
      </c>
      <c r="D1234" s="157">
        <v>3689328</v>
      </c>
      <c r="E1234" s="157">
        <v>114053.23</v>
      </c>
      <c r="F1234" s="157">
        <v>0</v>
      </c>
    </row>
    <row r="1235" spans="3:6">
      <c r="C1235" s="255" t="s">
        <v>1363</v>
      </c>
      <c r="D1235" s="157">
        <v>2523767</v>
      </c>
      <c r="E1235" s="157">
        <v>2310804.69</v>
      </c>
      <c r="F1235" s="157">
        <v>2161509.2000000002</v>
      </c>
    </row>
    <row r="1236" spans="3:6">
      <c r="C1236" s="255" t="s">
        <v>1364</v>
      </c>
      <c r="D1236" s="157">
        <v>3689328</v>
      </c>
      <c r="E1236" s="157">
        <v>114053.23</v>
      </c>
      <c r="F1236" s="157">
        <v>0</v>
      </c>
    </row>
    <row r="1237" spans="3:6">
      <c r="C1237" s="255" t="s">
        <v>1365</v>
      </c>
      <c r="D1237" s="157">
        <v>3689328</v>
      </c>
      <c r="E1237" s="157">
        <v>3314053.23</v>
      </c>
      <c r="F1237" s="157">
        <v>3199957.12</v>
      </c>
    </row>
    <row r="1238" spans="3:6">
      <c r="C1238" s="255" t="s">
        <v>1366</v>
      </c>
      <c r="D1238" s="157">
        <v>3689328</v>
      </c>
      <c r="E1238" s="157">
        <v>3314053.23</v>
      </c>
      <c r="F1238" s="157">
        <v>3199955.93</v>
      </c>
    </row>
    <row r="1239" spans="3:6">
      <c r="C1239" s="255" t="s">
        <v>1367</v>
      </c>
      <c r="D1239" s="157">
        <v>1407491</v>
      </c>
      <c r="E1239" s="157">
        <v>107294</v>
      </c>
      <c r="F1239" s="157">
        <v>0</v>
      </c>
    </row>
    <row r="1240" spans="3:6">
      <c r="C1240" s="255" t="s">
        <v>1368</v>
      </c>
      <c r="D1240" s="157">
        <v>2113557</v>
      </c>
      <c r="E1240" s="157">
        <v>100</v>
      </c>
      <c r="F1240" s="157">
        <v>0</v>
      </c>
    </row>
    <row r="1241" spans="3:6">
      <c r="C1241" s="255" t="s">
        <v>1369</v>
      </c>
      <c r="D1241" s="157">
        <v>5103177</v>
      </c>
      <c r="E1241" s="157">
        <v>4887842</v>
      </c>
      <c r="F1241" s="157">
        <v>0</v>
      </c>
    </row>
    <row r="1242" spans="3:6">
      <c r="C1242" s="255" t="s">
        <v>1370</v>
      </c>
      <c r="D1242" s="157">
        <v>6071992</v>
      </c>
      <c r="E1242" s="157">
        <v>113945.88</v>
      </c>
      <c r="F1242" s="157">
        <v>0</v>
      </c>
    </row>
    <row r="1243" spans="3:6">
      <c r="C1243" s="255" t="s">
        <v>1371</v>
      </c>
      <c r="D1243" s="157">
        <v>3609752</v>
      </c>
      <c r="E1243" s="157">
        <v>111268.2</v>
      </c>
      <c r="F1243" s="157">
        <v>0</v>
      </c>
    </row>
    <row r="1244" spans="3:6">
      <c r="C1244" s="255" t="s">
        <v>1372</v>
      </c>
      <c r="D1244" s="157">
        <v>3689328</v>
      </c>
      <c r="E1244" s="157">
        <v>114053.23</v>
      </c>
      <c r="F1244" s="157">
        <v>0</v>
      </c>
    </row>
    <row r="1245" spans="3:6">
      <c r="C1245" s="255" t="s">
        <v>1373</v>
      </c>
      <c r="D1245" s="157">
        <v>59238928</v>
      </c>
      <c r="E1245" s="157">
        <v>49101627</v>
      </c>
      <c r="F1245" s="157">
        <v>49091663.280000001</v>
      </c>
    </row>
    <row r="1246" spans="3:6">
      <c r="C1246" s="255" t="s">
        <v>1374</v>
      </c>
      <c r="D1246" s="157">
        <v>92860473</v>
      </c>
      <c r="E1246" s="157">
        <v>72300627</v>
      </c>
      <c r="F1246" s="157">
        <v>72286709</v>
      </c>
    </row>
    <row r="1247" spans="3:6">
      <c r="C1247" s="255" t="s">
        <v>1375</v>
      </c>
      <c r="D1247" s="157">
        <v>3689328</v>
      </c>
      <c r="E1247" s="157">
        <v>3258659</v>
      </c>
      <c r="F1247" s="157">
        <v>2466913.7799999998</v>
      </c>
    </row>
    <row r="1248" spans="3:6">
      <c r="C1248" s="255" t="s">
        <v>1376</v>
      </c>
      <c r="D1248" s="157">
        <v>6071992</v>
      </c>
      <c r="E1248" s="157">
        <v>5425988</v>
      </c>
      <c r="F1248" s="157">
        <v>5139448.74</v>
      </c>
    </row>
    <row r="1249" spans="3:6">
      <c r="C1249" s="255" t="s">
        <v>1377</v>
      </c>
      <c r="D1249" s="157">
        <v>57592521</v>
      </c>
      <c r="E1249" s="157">
        <v>41038580</v>
      </c>
      <c r="F1249" s="157">
        <v>41035956</v>
      </c>
    </row>
    <row r="1250" spans="3:6">
      <c r="C1250" s="255" t="s">
        <v>1879</v>
      </c>
      <c r="D1250" s="157">
        <v>0</v>
      </c>
      <c r="E1250" s="157">
        <v>46776790</v>
      </c>
      <c r="F1250" s="157">
        <v>42131836.539999999</v>
      </c>
    </row>
    <row r="1251" spans="3:6">
      <c r="C1251" s="255" t="s">
        <v>1378</v>
      </c>
      <c r="D1251" s="157">
        <v>10000000</v>
      </c>
      <c r="E1251" s="157">
        <v>0</v>
      </c>
      <c r="F1251" s="157">
        <v>0</v>
      </c>
    </row>
    <row r="1252" spans="3:6">
      <c r="C1252" s="255" t="s">
        <v>1379</v>
      </c>
      <c r="D1252" s="157">
        <v>137438831</v>
      </c>
      <c r="E1252" s="157">
        <v>197412042</v>
      </c>
      <c r="F1252" s="157">
        <v>196224287.62</v>
      </c>
    </row>
    <row r="1253" spans="3:6">
      <c r="C1253" s="255" t="s">
        <v>1381</v>
      </c>
      <c r="D1253" s="157">
        <v>0</v>
      </c>
      <c r="E1253" s="157">
        <v>8882973.0500000007</v>
      </c>
      <c r="F1253" s="157">
        <v>8880000</v>
      </c>
    </row>
    <row r="1254" spans="3:6">
      <c r="C1254" s="254" t="s">
        <v>2021</v>
      </c>
      <c r="D1254" s="157">
        <v>240959936</v>
      </c>
      <c r="E1254" s="157">
        <v>53506878</v>
      </c>
      <c r="F1254" s="157">
        <v>50503325.159999996</v>
      </c>
    </row>
    <row r="1255" spans="3:6">
      <c r="C1255" s="255" t="s">
        <v>1380</v>
      </c>
      <c r="D1255" s="157">
        <v>207951833</v>
      </c>
      <c r="E1255" s="157">
        <v>22149180</v>
      </c>
      <c r="F1255" s="157">
        <v>22147719.149999999</v>
      </c>
    </row>
    <row r="1256" spans="3:6">
      <c r="C1256" s="255" t="s">
        <v>1381</v>
      </c>
      <c r="D1256" s="157">
        <v>33008103</v>
      </c>
      <c r="E1256" s="157">
        <v>31357698</v>
      </c>
      <c r="F1256" s="157">
        <v>28355606.010000002</v>
      </c>
    </row>
    <row r="1257" spans="3:6">
      <c r="C1257" s="254" t="s">
        <v>2022</v>
      </c>
      <c r="D1257" s="157">
        <v>0</v>
      </c>
      <c r="E1257" s="157">
        <v>13394345</v>
      </c>
      <c r="F1257" s="157">
        <v>13394340.99</v>
      </c>
    </row>
    <row r="1258" spans="3:6">
      <c r="C1258" s="255" t="s">
        <v>1354</v>
      </c>
      <c r="D1258" s="157">
        <v>0</v>
      </c>
      <c r="E1258" s="157">
        <v>13394345</v>
      </c>
      <c r="F1258" s="157">
        <v>13394340.99</v>
      </c>
    </row>
    <row r="1259" spans="3:6">
      <c r="C1259" s="254" t="s">
        <v>2023</v>
      </c>
      <c r="D1259" s="157">
        <v>3155500000</v>
      </c>
      <c r="E1259" s="157">
        <v>2860461074.3400002</v>
      </c>
      <c r="F1259" s="157">
        <v>2229137767.0700002</v>
      </c>
    </row>
    <row r="1260" spans="3:6">
      <c r="C1260" s="255" t="s">
        <v>1382</v>
      </c>
      <c r="D1260" s="157">
        <v>3155500000</v>
      </c>
      <c r="E1260" s="157">
        <v>2860461074.3400002</v>
      </c>
      <c r="F1260" s="157">
        <v>2229137767.0700002</v>
      </c>
    </row>
    <row r="1261" spans="3:6">
      <c r="C1261" s="252" t="s">
        <v>343</v>
      </c>
      <c r="D1261" s="253">
        <v>3391840772</v>
      </c>
      <c r="E1261" s="253">
        <v>4237308318.0799999</v>
      </c>
      <c r="F1261" s="253">
        <v>3592593724.6300011</v>
      </c>
    </row>
    <row r="1262" spans="3:6">
      <c r="C1262" s="254" t="s">
        <v>2020</v>
      </c>
      <c r="D1262" s="157">
        <v>3044735772</v>
      </c>
      <c r="E1262" s="157">
        <v>3112446797.0799999</v>
      </c>
      <c r="F1262" s="157">
        <v>2787694512.2200012</v>
      </c>
    </row>
    <row r="1263" spans="3:6">
      <c r="C1263" s="255" t="s">
        <v>1383</v>
      </c>
      <c r="D1263" s="157">
        <v>100001</v>
      </c>
      <c r="E1263" s="157">
        <v>491415471</v>
      </c>
      <c r="F1263" s="157">
        <v>491415470.13</v>
      </c>
    </row>
    <row r="1264" spans="3:6">
      <c r="C1264" s="255" t="s">
        <v>1384</v>
      </c>
      <c r="D1264" s="157">
        <v>887087444</v>
      </c>
      <c r="E1264" s="157">
        <v>0</v>
      </c>
      <c r="F1264" s="157">
        <v>0</v>
      </c>
    </row>
    <row r="1265" spans="3:6">
      <c r="C1265" s="255" t="s">
        <v>1385</v>
      </c>
      <c r="D1265" s="157">
        <v>130146458</v>
      </c>
      <c r="E1265" s="157">
        <v>27051484</v>
      </c>
      <c r="F1265" s="157">
        <v>11981638.99</v>
      </c>
    </row>
    <row r="1266" spans="3:6">
      <c r="C1266" s="255" t="s">
        <v>1386</v>
      </c>
      <c r="D1266" s="157">
        <v>0</v>
      </c>
      <c r="E1266" s="157">
        <v>50572768</v>
      </c>
      <c r="F1266" s="157">
        <v>44572767.579999998</v>
      </c>
    </row>
    <row r="1267" spans="3:6">
      <c r="C1267" s="255" t="s">
        <v>1966</v>
      </c>
      <c r="D1267" s="157">
        <v>0</v>
      </c>
      <c r="E1267" s="157">
        <v>10968573.09</v>
      </c>
      <c r="F1267" s="157">
        <v>9873276.2200000007</v>
      </c>
    </row>
    <row r="1268" spans="3:6">
      <c r="C1268" s="255" t="s">
        <v>1387</v>
      </c>
      <c r="D1268" s="157">
        <v>11196288</v>
      </c>
      <c r="E1268" s="157">
        <v>0</v>
      </c>
      <c r="F1268" s="157">
        <v>0</v>
      </c>
    </row>
    <row r="1269" spans="3:6">
      <c r="C1269" s="255" t="s">
        <v>1388</v>
      </c>
      <c r="D1269" s="157">
        <v>16077858</v>
      </c>
      <c r="E1269" s="157">
        <v>16077858</v>
      </c>
      <c r="F1269" s="157">
        <v>0</v>
      </c>
    </row>
    <row r="1270" spans="3:6">
      <c r="C1270" s="255" t="s">
        <v>1389</v>
      </c>
      <c r="D1270" s="157">
        <v>3492752</v>
      </c>
      <c r="E1270" s="157">
        <v>0</v>
      </c>
      <c r="F1270" s="157">
        <v>0</v>
      </c>
    </row>
    <row r="1271" spans="3:6">
      <c r="C1271" s="255" t="s">
        <v>1390</v>
      </c>
      <c r="D1271" s="157">
        <v>3835091</v>
      </c>
      <c r="E1271" s="157">
        <v>3505973.62</v>
      </c>
      <c r="F1271" s="157">
        <v>3402857.55</v>
      </c>
    </row>
    <row r="1272" spans="3:6">
      <c r="C1272" s="255" t="s">
        <v>1391</v>
      </c>
      <c r="D1272" s="157">
        <v>2783204</v>
      </c>
      <c r="E1272" s="157">
        <v>42339477.920000002</v>
      </c>
      <c r="F1272" s="157">
        <v>2633104</v>
      </c>
    </row>
    <row r="1273" spans="3:6">
      <c r="C1273" s="255" t="s">
        <v>1392</v>
      </c>
      <c r="D1273" s="157">
        <v>1521692</v>
      </c>
      <c r="E1273" s="157">
        <v>1521692</v>
      </c>
      <c r="F1273" s="157">
        <v>0</v>
      </c>
    </row>
    <row r="1274" spans="3:6">
      <c r="C1274" s="255" t="s">
        <v>1393</v>
      </c>
      <c r="D1274" s="157">
        <v>10000000</v>
      </c>
      <c r="E1274" s="157">
        <v>16122535.310000001</v>
      </c>
      <c r="F1274" s="157">
        <v>8593594.4900000002</v>
      </c>
    </row>
    <row r="1275" spans="3:6">
      <c r="C1275" s="255" t="s">
        <v>1394</v>
      </c>
      <c r="D1275" s="157">
        <v>0</v>
      </c>
      <c r="E1275" s="157">
        <v>5874389.9800000004</v>
      </c>
      <c r="F1275" s="157">
        <v>5873979.1100000003</v>
      </c>
    </row>
    <row r="1276" spans="3:6">
      <c r="C1276" s="255" t="s">
        <v>1395</v>
      </c>
      <c r="D1276" s="157">
        <v>75000000</v>
      </c>
      <c r="E1276" s="157">
        <v>103243324.42</v>
      </c>
      <c r="F1276" s="157">
        <v>76036455.939999998</v>
      </c>
    </row>
    <row r="1277" spans="3:6">
      <c r="C1277" s="255" t="s">
        <v>1396</v>
      </c>
      <c r="D1277" s="157">
        <v>131058</v>
      </c>
      <c r="E1277" s="157">
        <v>0</v>
      </c>
      <c r="F1277" s="157">
        <v>0</v>
      </c>
    </row>
    <row r="1278" spans="3:6">
      <c r="C1278" s="255" t="s">
        <v>1397</v>
      </c>
      <c r="D1278" s="157">
        <v>50250419</v>
      </c>
      <c r="E1278" s="157">
        <v>37337058</v>
      </c>
      <c r="F1278" s="157">
        <v>37336793.980000004</v>
      </c>
    </row>
    <row r="1279" spans="3:6">
      <c r="C1279" s="255" t="s">
        <v>1398</v>
      </c>
      <c r="D1279" s="157">
        <v>45904305</v>
      </c>
      <c r="E1279" s="157">
        <v>30978472</v>
      </c>
      <c r="F1279" s="157">
        <v>30968322.100000001</v>
      </c>
    </row>
    <row r="1280" spans="3:6">
      <c r="C1280" s="255" t="s">
        <v>1399</v>
      </c>
      <c r="D1280" s="157">
        <v>70496679</v>
      </c>
      <c r="E1280" s="157">
        <v>65420853</v>
      </c>
      <c r="F1280" s="157">
        <v>43157545.740000002</v>
      </c>
    </row>
    <row r="1281" spans="3:6">
      <c r="C1281" s="255" t="s">
        <v>1400</v>
      </c>
      <c r="D1281" s="157">
        <v>9261623</v>
      </c>
      <c r="E1281" s="157">
        <v>0</v>
      </c>
      <c r="F1281" s="157">
        <v>0</v>
      </c>
    </row>
    <row r="1282" spans="3:6">
      <c r="C1282" s="255" t="s">
        <v>1401</v>
      </c>
      <c r="D1282" s="157">
        <v>0</v>
      </c>
      <c r="E1282" s="157">
        <v>866541.69</v>
      </c>
      <c r="F1282" s="157">
        <v>0</v>
      </c>
    </row>
    <row r="1283" spans="3:6">
      <c r="C1283" s="255" t="s">
        <v>1880</v>
      </c>
      <c r="D1283" s="157">
        <v>0</v>
      </c>
      <c r="E1283" s="157">
        <v>1519020</v>
      </c>
      <c r="F1283" s="157">
        <v>0</v>
      </c>
    </row>
    <row r="1284" spans="3:6">
      <c r="C1284" s="255" t="s">
        <v>1402</v>
      </c>
      <c r="D1284" s="157">
        <v>92033458</v>
      </c>
      <c r="E1284" s="157">
        <v>73495330</v>
      </c>
      <c r="F1284" s="157">
        <v>73493024.299999997</v>
      </c>
    </row>
    <row r="1285" spans="3:6">
      <c r="C1285" s="255" t="s">
        <v>1403</v>
      </c>
      <c r="D1285" s="157">
        <v>811151</v>
      </c>
      <c r="E1285" s="157">
        <v>2165816</v>
      </c>
      <c r="F1285" s="157">
        <v>2161095.87</v>
      </c>
    </row>
    <row r="1286" spans="3:6">
      <c r="C1286" s="255" t="s">
        <v>1404</v>
      </c>
      <c r="D1286" s="157">
        <v>38549089</v>
      </c>
      <c r="E1286" s="157">
        <v>22796710</v>
      </c>
      <c r="F1286" s="157">
        <v>22795752.369999997</v>
      </c>
    </row>
    <row r="1287" spans="3:6">
      <c r="C1287" s="255" t="s">
        <v>1405</v>
      </c>
      <c r="D1287" s="157">
        <v>121446905</v>
      </c>
      <c r="E1287" s="157">
        <v>2826339</v>
      </c>
      <c r="F1287" s="157">
        <v>0</v>
      </c>
    </row>
    <row r="1288" spans="3:6">
      <c r="C1288" s="255" t="s">
        <v>1406</v>
      </c>
      <c r="D1288" s="157">
        <v>811351</v>
      </c>
      <c r="E1288" s="157">
        <v>2166016</v>
      </c>
      <c r="F1288" s="157">
        <v>2161095.87</v>
      </c>
    </row>
    <row r="1289" spans="3:6">
      <c r="C1289" s="255" t="s">
        <v>1407</v>
      </c>
      <c r="D1289" s="157">
        <v>72982996</v>
      </c>
      <c r="E1289" s="157">
        <v>253733897</v>
      </c>
      <c r="F1289" s="157">
        <v>249712876.24000001</v>
      </c>
    </row>
    <row r="1290" spans="3:6">
      <c r="C1290" s="255" t="s">
        <v>1408</v>
      </c>
      <c r="D1290" s="157">
        <v>2047022</v>
      </c>
      <c r="E1290" s="157">
        <v>1401018</v>
      </c>
      <c r="F1290" s="157">
        <v>0</v>
      </c>
    </row>
    <row r="1291" spans="3:6">
      <c r="C1291" s="255" t="s">
        <v>1409</v>
      </c>
      <c r="D1291" s="157">
        <v>24381867</v>
      </c>
      <c r="E1291" s="157">
        <v>0</v>
      </c>
      <c r="F1291" s="157">
        <v>0</v>
      </c>
    </row>
    <row r="1292" spans="3:6">
      <c r="C1292" s="255" t="s">
        <v>1410</v>
      </c>
      <c r="D1292" s="157">
        <v>93836919</v>
      </c>
      <c r="E1292" s="157">
        <v>10296473</v>
      </c>
      <c r="F1292" s="157">
        <v>10231818.77</v>
      </c>
    </row>
    <row r="1293" spans="3:6">
      <c r="C1293" s="255" t="s">
        <v>1411</v>
      </c>
      <c r="D1293" s="157">
        <v>787856</v>
      </c>
      <c r="E1293" s="157">
        <v>114504</v>
      </c>
      <c r="F1293" s="157">
        <v>0</v>
      </c>
    </row>
    <row r="1294" spans="3:6">
      <c r="C1294" s="255" t="s">
        <v>1412</v>
      </c>
      <c r="D1294" s="157">
        <v>28490997</v>
      </c>
      <c r="E1294" s="157">
        <v>21065416</v>
      </c>
      <c r="F1294" s="157">
        <v>21065416</v>
      </c>
    </row>
    <row r="1295" spans="3:6">
      <c r="C1295" s="255" t="s">
        <v>1413</v>
      </c>
      <c r="D1295" s="157">
        <v>1578136</v>
      </c>
      <c r="E1295" s="157">
        <v>103272</v>
      </c>
      <c r="F1295" s="157">
        <v>0</v>
      </c>
    </row>
    <row r="1296" spans="3:6">
      <c r="C1296" s="255" t="s">
        <v>1414</v>
      </c>
      <c r="D1296" s="157">
        <v>681879</v>
      </c>
      <c r="E1296" s="157">
        <v>530361</v>
      </c>
      <c r="F1296" s="157">
        <v>0</v>
      </c>
    </row>
    <row r="1297" spans="3:6">
      <c r="C1297" s="255" t="s">
        <v>1415</v>
      </c>
      <c r="D1297" s="157">
        <v>861339</v>
      </c>
      <c r="E1297" s="157">
        <v>0</v>
      </c>
      <c r="F1297" s="157">
        <v>0</v>
      </c>
    </row>
    <row r="1298" spans="3:6">
      <c r="C1298" s="255" t="s">
        <v>1416</v>
      </c>
      <c r="D1298" s="157">
        <v>21532897</v>
      </c>
      <c r="E1298" s="157">
        <v>10107303</v>
      </c>
      <c r="F1298" s="157">
        <v>0</v>
      </c>
    </row>
    <row r="1299" spans="3:6">
      <c r="C1299" s="255" t="s">
        <v>2007</v>
      </c>
      <c r="D1299" s="157">
        <v>0</v>
      </c>
      <c r="E1299" s="157">
        <v>6086742.3700000001</v>
      </c>
      <c r="F1299" s="157">
        <v>0</v>
      </c>
    </row>
    <row r="1300" spans="3:6">
      <c r="C1300" s="255" t="s">
        <v>1417</v>
      </c>
      <c r="D1300" s="157">
        <v>1375936</v>
      </c>
      <c r="E1300" s="157">
        <v>104454</v>
      </c>
      <c r="F1300" s="157">
        <v>0</v>
      </c>
    </row>
    <row r="1301" spans="3:6">
      <c r="C1301" s="255" t="s">
        <v>1418</v>
      </c>
      <c r="D1301" s="157">
        <v>61878395</v>
      </c>
      <c r="E1301" s="157">
        <v>71464989</v>
      </c>
      <c r="F1301" s="157">
        <v>42550179.960000001</v>
      </c>
    </row>
    <row r="1302" spans="3:6">
      <c r="C1302" s="255" t="s">
        <v>1419</v>
      </c>
      <c r="D1302" s="157">
        <v>2658544</v>
      </c>
      <c r="E1302" s="157">
        <v>5212540</v>
      </c>
      <c r="F1302" s="157">
        <v>5137471.42</v>
      </c>
    </row>
    <row r="1303" spans="3:6">
      <c r="C1303" s="255" t="s">
        <v>1420</v>
      </c>
      <c r="D1303" s="157">
        <v>9413897</v>
      </c>
      <c r="E1303" s="157">
        <v>141592795.73000002</v>
      </c>
      <c r="F1303" s="157">
        <v>107228649.79000001</v>
      </c>
    </row>
    <row r="1304" spans="3:6">
      <c r="C1304" s="255" t="s">
        <v>1421</v>
      </c>
      <c r="D1304" s="157">
        <v>2658544</v>
      </c>
      <c r="E1304" s="157">
        <v>138258.07</v>
      </c>
      <c r="F1304" s="157">
        <v>0</v>
      </c>
    </row>
    <row r="1305" spans="3:6">
      <c r="C1305" s="255" t="s">
        <v>1881</v>
      </c>
      <c r="D1305" s="157">
        <v>0</v>
      </c>
      <c r="E1305" s="157">
        <v>47962826</v>
      </c>
      <c r="F1305" s="157">
        <v>46423281.719999999</v>
      </c>
    </row>
    <row r="1306" spans="3:6">
      <c r="C1306" s="255" t="s">
        <v>1422</v>
      </c>
      <c r="D1306" s="157">
        <v>4988020</v>
      </c>
      <c r="E1306" s="157">
        <v>7534477.0599999996</v>
      </c>
      <c r="F1306" s="157">
        <v>7534476.4199999999</v>
      </c>
    </row>
    <row r="1307" spans="3:6">
      <c r="C1307" s="255" t="s">
        <v>1423</v>
      </c>
      <c r="D1307" s="157">
        <v>1366852</v>
      </c>
      <c r="E1307" s="157">
        <v>720848</v>
      </c>
      <c r="F1307" s="157">
        <v>0</v>
      </c>
    </row>
    <row r="1308" spans="3:6">
      <c r="C1308" s="255" t="s">
        <v>1424</v>
      </c>
      <c r="D1308" s="157">
        <v>250000000</v>
      </c>
      <c r="E1308" s="157">
        <v>125388033.57000001</v>
      </c>
      <c r="F1308" s="157">
        <v>118317329.01000001</v>
      </c>
    </row>
    <row r="1309" spans="3:6">
      <c r="C1309" s="255" t="s">
        <v>1425</v>
      </c>
      <c r="D1309" s="157">
        <v>1173513</v>
      </c>
      <c r="E1309" s="157">
        <v>312174</v>
      </c>
      <c r="F1309" s="157">
        <v>0</v>
      </c>
    </row>
    <row r="1310" spans="3:6">
      <c r="C1310" s="255" t="s">
        <v>1426</v>
      </c>
      <c r="D1310" s="157">
        <v>334551</v>
      </c>
      <c r="E1310" s="157">
        <v>119216</v>
      </c>
      <c r="F1310" s="157">
        <v>0</v>
      </c>
    </row>
    <row r="1311" spans="3:6">
      <c r="C1311" s="255" t="s">
        <v>1427</v>
      </c>
      <c r="D1311" s="157">
        <v>926225</v>
      </c>
      <c r="E1311" s="157">
        <v>280221</v>
      </c>
      <c r="F1311" s="157">
        <v>0</v>
      </c>
    </row>
    <row r="1312" spans="3:6">
      <c r="C1312" s="255" t="s">
        <v>1428</v>
      </c>
      <c r="D1312" s="157">
        <v>7299770</v>
      </c>
      <c r="E1312" s="157">
        <v>103036.68</v>
      </c>
      <c r="F1312" s="157">
        <v>0</v>
      </c>
    </row>
    <row r="1313" spans="3:6">
      <c r="C1313" s="255" t="s">
        <v>1429</v>
      </c>
      <c r="D1313" s="157">
        <v>5047821</v>
      </c>
      <c r="E1313" s="157">
        <v>101482.54</v>
      </c>
      <c r="F1313" s="157">
        <v>0</v>
      </c>
    </row>
    <row r="1314" spans="3:6">
      <c r="C1314" s="255" t="s">
        <v>1430</v>
      </c>
      <c r="D1314" s="157">
        <v>2423798</v>
      </c>
      <c r="E1314" s="157">
        <v>497784</v>
      </c>
      <c r="F1314" s="157">
        <v>0</v>
      </c>
    </row>
    <row r="1315" spans="3:6">
      <c r="C1315" s="255" t="s">
        <v>1431</v>
      </c>
      <c r="D1315" s="157">
        <v>12177968</v>
      </c>
      <c r="E1315" s="157">
        <v>115319.92</v>
      </c>
      <c r="F1315" s="157">
        <v>0</v>
      </c>
    </row>
    <row r="1316" spans="3:6">
      <c r="C1316" s="255" t="s">
        <v>1432</v>
      </c>
      <c r="D1316" s="157">
        <v>1307788</v>
      </c>
      <c r="E1316" s="157">
        <v>109245</v>
      </c>
      <c r="F1316" s="157">
        <v>0</v>
      </c>
    </row>
    <row r="1317" spans="3:6">
      <c r="C1317" s="255" t="s">
        <v>1433</v>
      </c>
      <c r="D1317" s="157">
        <v>2419653</v>
      </c>
      <c r="E1317" s="157">
        <v>106419</v>
      </c>
      <c r="F1317" s="157">
        <v>0</v>
      </c>
    </row>
    <row r="1318" spans="3:6">
      <c r="C1318" s="255" t="s">
        <v>1434</v>
      </c>
      <c r="D1318" s="157">
        <v>0</v>
      </c>
      <c r="E1318" s="157">
        <v>39858606</v>
      </c>
      <c r="F1318" s="157">
        <v>32186202.030000001</v>
      </c>
    </row>
    <row r="1319" spans="3:6">
      <c r="C1319" s="255" t="s">
        <v>1435</v>
      </c>
      <c r="D1319" s="157">
        <v>1523118</v>
      </c>
      <c r="E1319" s="157">
        <v>109245</v>
      </c>
      <c r="F1319" s="157">
        <v>0</v>
      </c>
    </row>
    <row r="1320" spans="3:6">
      <c r="C1320" s="255" t="s">
        <v>1436</v>
      </c>
      <c r="D1320" s="157">
        <v>0</v>
      </c>
      <c r="E1320" s="157">
        <v>24497216</v>
      </c>
      <c r="F1320" s="157">
        <v>24497200</v>
      </c>
    </row>
    <row r="1321" spans="3:6">
      <c r="C1321" s="255" t="s">
        <v>1437</v>
      </c>
      <c r="D1321" s="157">
        <v>1523118</v>
      </c>
      <c r="E1321" s="157">
        <v>109245</v>
      </c>
      <c r="F1321" s="157">
        <v>0</v>
      </c>
    </row>
    <row r="1322" spans="3:6">
      <c r="C1322" s="255" t="s">
        <v>1438</v>
      </c>
      <c r="D1322" s="157">
        <v>1493665</v>
      </c>
      <c r="E1322" s="157">
        <v>102266</v>
      </c>
      <c r="F1322" s="157">
        <v>0</v>
      </c>
    </row>
    <row r="1323" spans="3:6">
      <c r="C1323" s="255" t="s">
        <v>1439</v>
      </c>
      <c r="D1323" s="157">
        <v>2413782</v>
      </c>
      <c r="E1323" s="157">
        <v>106067</v>
      </c>
      <c r="F1323" s="157">
        <v>0</v>
      </c>
    </row>
    <row r="1324" spans="3:6">
      <c r="C1324" s="255" t="s">
        <v>1440</v>
      </c>
      <c r="D1324" s="157">
        <v>1493665</v>
      </c>
      <c r="E1324" s="157">
        <v>102266</v>
      </c>
      <c r="F1324" s="157">
        <v>0</v>
      </c>
    </row>
    <row r="1325" spans="3:6">
      <c r="C1325" s="255" t="s">
        <v>1441</v>
      </c>
      <c r="D1325" s="157">
        <v>2731352</v>
      </c>
      <c r="E1325" s="157">
        <v>100.47</v>
      </c>
      <c r="F1325" s="157">
        <v>0</v>
      </c>
    </row>
    <row r="1326" spans="3:6">
      <c r="C1326" s="255" t="s">
        <v>1442</v>
      </c>
      <c r="D1326" s="157">
        <v>1665477</v>
      </c>
      <c r="E1326" s="157">
        <v>111133</v>
      </c>
      <c r="F1326" s="157">
        <v>0</v>
      </c>
    </row>
    <row r="1327" spans="3:6">
      <c r="C1327" s="255" t="s">
        <v>1443</v>
      </c>
      <c r="D1327" s="157">
        <v>1000000</v>
      </c>
      <c r="E1327" s="157">
        <v>412800</v>
      </c>
      <c r="F1327" s="157">
        <v>0</v>
      </c>
    </row>
    <row r="1328" spans="3:6">
      <c r="C1328" s="255" t="s">
        <v>1444</v>
      </c>
      <c r="D1328" s="157">
        <v>23000000</v>
      </c>
      <c r="E1328" s="157">
        <v>19105100</v>
      </c>
      <c r="F1328" s="157">
        <v>13785085.85</v>
      </c>
    </row>
    <row r="1329" spans="3:6">
      <c r="C1329" s="255" t="s">
        <v>1445</v>
      </c>
      <c r="D1329" s="157">
        <v>1665477</v>
      </c>
      <c r="E1329" s="157">
        <v>111133</v>
      </c>
      <c r="F1329" s="157">
        <v>0</v>
      </c>
    </row>
    <row r="1330" spans="3:6">
      <c r="C1330" s="255" t="s">
        <v>1446</v>
      </c>
      <c r="D1330" s="157">
        <v>1880812</v>
      </c>
      <c r="E1330" s="157">
        <v>111133</v>
      </c>
      <c r="F1330" s="157">
        <v>0</v>
      </c>
    </row>
    <row r="1331" spans="3:6">
      <c r="C1331" s="255" t="s">
        <v>1447</v>
      </c>
      <c r="D1331" s="157">
        <v>2420044</v>
      </c>
      <c r="E1331" s="157">
        <v>2381537</v>
      </c>
      <c r="F1331" s="157">
        <v>1905149.38</v>
      </c>
    </row>
    <row r="1332" spans="3:6">
      <c r="C1332" s="255" t="s">
        <v>1448</v>
      </c>
      <c r="D1332" s="157">
        <v>2420044</v>
      </c>
      <c r="E1332" s="157">
        <v>106443</v>
      </c>
      <c r="F1332" s="157">
        <v>0</v>
      </c>
    </row>
    <row r="1333" spans="3:6">
      <c r="C1333" s="255" t="s">
        <v>1449</v>
      </c>
      <c r="D1333" s="157">
        <v>105000000</v>
      </c>
      <c r="E1333" s="157">
        <v>119660271</v>
      </c>
      <c r="F1333" s="157">
        <v>95728597.189999998</v>
      </c>
    </row>
    <row r="1334" spans="3:6">
      <c r="C1334" s="255" t="s">
        <v>1450</v>
      </c>
      <c r="D1334" s="157">
        <v>1378176</v>
      </c>
      <c r="E1334" s="157">
        <v>104655</v>
      </c>
      <c r="F1334" s="157">
        <v>0</v>
      </c>
    </row>
    <row r="1335" spans="3:6">
      <c r="C1335" s="255" t="s">
        <v>1451</v>
      </c>
      <c r="D1335" s="157">
        <v>1641497</v>
      </c>
      <c r="E1335" s="157">
        <v>5957763</v>
      </c>
      <c r="F1335" s="157">
        <v>4766130.04</v>
      </c>
    </row>
    <row r="1336" spans="3:6">
      <c r="C1336" s="255" t="s">
        <v>1452</v>
      </c>
      <c r="D1336" s="157">
        <v>1991636</v>
      </c>
      <c r="E1336" s="157">
        <v>11629132</v>
      </c>
      <c r="F1336" s="157">
        <v>9118786.5700000003</v>
      </c>
    </row>
    <row r="1337" spans="3:6">
      <c r="C1337" s="255" t="s">
        <v>1453</v>
      </c>
      <c r="D1337" s="157">
        <v>1991636</v>
      </c>
      <c r="E1337" s="157">
        <v>5650636</v>
      </c>
      <c r="F1337" s="157">
        <v>5303240.1900000004</v>
      </c>
    </row>
    <row r="1338" spans="3:6">
      <c r="C1338" s="255" t="s">
        <v>1454</v>
      </c>
      <c r="D1338" s="157">
        <v>466982</v>
      </c>
      <c r="E1338" s="157">
        <v>2533647</v>
      </c>
      <c r="F1338" s="157">
        <v>2307973.27</v>
      </c>
    </row>
    <row r="1339" spans="3:6">
      <c r="C1339" s="255" t="s">
        <v>1455</v>
      </c>
      <c r="D1339" s="157">
        <v>646004</v>
      </c>
      <c r="E1339" s="157">
        <v>0</v>
      </c>
      <c r="F1339" s="157">
        <v>0</v>
      </c>
    </row>
    <row r="1340" spans="3:6">
      <c r="C1340" s="255" t="s">
        <v>1456</v>
      </c>
      <c r="D1340" s="157">
        <v>36345632</v>
      </c>
      <c r="E1340" s="157">
        <v>26698684</v>
      </c>
      <c r="F1340" s="157">
        <v>16495570.209999999</v>
      </c>
    </row>
    <row r="1341" spans="3:6">
      <c r="C1341" s="255" t="s">
        <v>1457</v>
      </c>
      <c r="D1341" s="157">
        <v>1230541</v>
      </c>
      <c r="E1341" s="157">
        <v>3195206</v>
      </c>
      <c r="F1341" s="157">
        <v>2727287.39</v>
      </c>
    </row>
    <row r="1342" spans="3:6">
      <c r="C1342" s="255" t="s">
        <v>1458</v>
      </c>
      <c r="D1342" s="157">
        <v>2654072</v>
      </c>
      <c r="E1342" s="157">
        <v>5583068</v>
      </c>
      <c r="F1342" s="157">
        <v>5175960.2699999996</v>
      </c>
    </row>
    <row r="1343" spans="3:6">
      <c r="C1343" s="255" t="s">
        <v>1459</v>
      </c>
      <c r="D1343" s="157">
        <v>2654072</v>
      </c>
      <c r="E1343" s="157">
        <v>6228868</v>
      </c>
      <c r="F1343" s="157">
        <v>5175960.2699999996</v>
      </c>
    </row>
    <row r="1344" spans="3:6">
      <c r="C1344" s="255" t="s">
        <v>1895</v>
      </c>
      <c r="D1344" s="157">
        <v>0</v>
      </c>
      <c r="E1344" s="157">
        <v>1399224</v>
      </c>
      <c r="F1344" s="157">
        <v>0</v>
      </c>
    </row>
    <row r="1345" spans="3:6">
      <c r="C1345" s="255" t="s">
        <v>1460</v>
      </c>
      <c r="D1345" s="157">
        <v>1375936</v>
      </c>
      <c r="E1345" s="157">
        <v>1160601</v>
      </c>
      <c r="F1345" s="157">
        <v>0</v>
      </c>
    </row>
    <row r="1346" spans="3:6">
      <c r="C1346" s="255" t="s">
        <v>1461</v>
      </c>
      <c r="D1346" s="157">
        <v>0</v>
      </c>
      <c r="E1346" s="157">
        <v>5499999.6399999997</v>
      </c>
      <c r="F1346" s="157">
        <v>3889282.18</v>
      </c>
    </row>
    <row r="1347" spans="3:6">
      <c r="C1347" s="255" t="s">
        <v>1462</v>
      </c>
      <c r="D1347" s="157">
        <v>2309159</v>
      </c>
      <c r="E1347" s="157">
        <v>4859071</v>
      </c>
      <c r="F1347" s="157">
        <v>4851892.84</v>
      </c>
    </row>
    <row r="1348" spans="3:6">
      <c r="C1348" s="255" t="s">
        <v>1463</v>
      </c>
      <c r="D1348" s="157">
        <v>2654072</v>
      </c>
      <c r="E1348" s="157">
        <v>8000000</v>
      </c>
      <c r="F1348" s="157">
        <v>5161825.04</v>
      </c>
    </row>
    <row r="1349" spans="3:6">
      <c r="C1349" s="255" t="s">
        <v>1464</v>
      </c>
      <c r="D1349" s="157">
        <v>215335</v>
      </c>
      <c r="E1349" s="157">
        <v>0</v>
      </c>
      <c r="F1349" s="157">
        <v>0</v>
      </c>
    </row>
    <row r="1350" spans="3:6">
      <c r="C1350" s="255" t="s">
        <v>1465</v>
      </c>
      <c r="D1350" s="157">
        <v>2654072</v>
      </c>
      <c r="E1350" s="157">
        <v>5727014</v>
      </c>
      <c r="F1350" s="157">
        <v>4574917.2300000004</v>
      </c>
    </row>
    <row r="1351" spans="3:6">
      <c r="C1351" s="255" t="s">
        <v>1466</v>
      </c>
      <c r="D1351" s="157">
        <v>18377817</v>
      </c>
      <c r="E1351" s="157">
        <v>458926</v>
      </c>
      <c r="F1351" s="157">
        <v>0</v>
      </c>
    </row>
    <row r="1352" spans="3:6">
      <c r="C1352" s="255" t="s">
        <v>1467</v>
      </c>
      <c r="D1352" s="157">
        <v>2654072</v>
      </c>
      <c r="E1352" s="157">
        <v>1666796</v>
      </c>
      <c r="F1352" s="157">
        <v>1293436.6499999999</v>
      </c>
    </row>
    <row r="1353" spans="3:6">
      <c r="C1353" s="255" t="s">
        <v>1468</v>
      </c>
      <c r="D1353" s="157">
        <v>1375936</v>
      </c>
      <c r="E1353" s="157">
        <v>1160601</v>
      </c>
      <c r="F1353" s="157">
        <v>0</v>
      </c>
    </row>
    <row r="1354" spans="3:6">
      <c r="C1354" s="255" t="s">
        <v>1469</v>
      </c>
      <c r="D1354" s="157">
        <v>85248595</v>
      </c>
      <c r="E1354" s="157">
        <v>228768152</v>
      </c>
      <c r="F1354" s="157">
        <v>228687479.15000001</v>
      </c>
    </row>
    <row r="1355" spans="3:6">
      <c r="C1355" s="255" t="s">
        <v>1470</v>
      </c>
      <c r="D1355" s="157">
        <v>2654072</v>
      </c>
      <c r="E1355" s="157">
        <v>3640068</v>
      </c>
      <c r="F1355" s="157">
        <v>3638985.4</v>
      </c>
    </row>
    <row r="1356" spans="3:6">
      <c r="C1356" s="255" t="s">
        <v>1471</v>
      </c>
      <c r="D1356" s="157">
        <v>1312634</v>
      </c>
      <c r="E1356" s="157">
        <v>109730</v>
      </c>
      <c r="F1356" s="157">
        <v>0</v>
      </c>
    </row>
    <row r="1357" spans="3:6">
      <c r="C1357" s="255" t="s">
        <v>1472</v>
      </c>
      <c r="D1357" s="157">
        <v>2445396</v>
      </c>
      <c r="E1357" s="157">
        <v>449848</v>
      </c>
      <c r="F1357" s="157">
        <v>0</v>
      </c>
    </row>
    <row r="1358" spans="3:6">
      <c r="C1358" s="255" t="s">
        <v>1473</v>
      </c>
      <c r="D1358" s="157">
        <v>2445396</v>
      </c>
      <c r="E1358" s="157">
        <v>449848</v>
      </c>
      <c r="F1358" s="157">
        <v>0</v>
      </c>
    </row>
    <row r="1359" spans="3:6">
      <c r="C1359" s="255" t="s">
        <v>1474</v>
      </c>
      <c r="D1359" s="157">
        <v>21704683</v>
      </c>
      <c r="E1359" s="157">
        <v>2000000</v>
      </c>
      <c r="F1359" s="157">
        <v>0</v>
      </c>
    </row>
    <row r="1360" spans="3:6">
      <c r="C1360" s="255" t="s">
        <v>1475</v>
      </c>
      <c r="D1360" s="157">
        <v>2445396</v>
      </c>
      <c r="E1360" s="157">
        <v>449848</v>
      </c>
      <c r="F1360" s="157">
        <v>0</v>
      </c>
    </row>
    <row r="1361" spans="3:6">
      <c r="C1361" s="255" t="s">
        <v>1476</v>
      </c>
      <c r="D1361" s="157">
        <v>2454667</v>
      </c>
      <c r="E1361" s="157">
        <v>1808663</v>
      </c>
      <c r="F1361" s="157">
        <v>0</v>
      </c>
    </row>
    <row r="1362" spans="3:6">
      <c r="C1362" s="255" t="s">
        <v>1477</v>
      </c>
      <c r="D1362" s="157">
        <v>1284813</v>
      </c>
      <c r="E1362" s="157">
        <v>106948</v>
      </c>
      <c r="F1362" s="157">
        <v>0</v>
      </c>
    </row>
    <row r="1363" spans="3:6">
      <c r="C1363" s="255" t="s">
        <v>1478</v>
      </c>
      <c r="D1363" s="157">
        <v>2454667</v>
      </c>
      <c r="E1363" s="157">
        <v>8620</v>
      </c>
      <c r="F1363" s="157">
        <v>0</v>
      </c>
    </row>
    <row r="1364" spans="3:6">
      <c r="C1364" s="255" t="s">
        <v>1479</v>
      </c>
      <c r="D1364" s="157">
        <v>0</v>
      </c>
      <c r="E1364" s="157">
        <v>649936491</v>
      </c>
      <c r="F1364" s="157">
        <v>649936490.73000002</v>
      </c>
    </row>
    <row r="1365" spans="3:6">
      <c r="C1365" s="255" t="s">
        <v>1480</v>
      </c>
      <c r="D1365" s="157">
        <v>496723</v>
      </c>
      <c r="E1365" s="157">
        <v>100</v>
      </c>
      <c r="F1365" s="157">
        <v>0</v>
      </c>
    </row>
    <row r="1366" spans="3:6">
      <c r="C1366" s="255" t="s">
        <v>1481</v>
      </c>
      <c r="D1366" s="157">
        <v>474875</v>
      </c>
      <c r="E1366" s="157">
        <v>2569540</v>
      </c>
      <c r="F1366" s="157">
        <v>2024325.28</v>
      </c>
    </row>
    <row r="1367" spans="3:6">
      <c r="C1367" s="255" t="s">
        <v>1482</v>
      </c>
      <c r="D1367" s="157">
        <v>60378413</v>
      </c>
      <c r="E1367" s="157">
        <v>133732801</v>
      </c>
      <c r="F1367" s="157">
        <v>133730936.25</v>
      </c>
    </row>
    <row r="1368" spans="3:6">
      <c r="C1368" s="255" t="s">
        <v>1483</v>
      </c>
      <c r="D1368" s="157">
        <v>496723</v>
      </c>
      <c r="E1368" s="157">
        <v>3766054</v>
      </c>
      <c r="F1368" s="157">
        <v>2962580.3</v>
      </c>
    </row>
    <row r="1369" spans="3:6">
      <c r="C1369" s="255" t="s">
        <v>1484</v>
      </c>
      <c r="D1369" s="157">
        <v>306326996</v>
      </c>
      <c r="E1369" s="157">
        <v>37255563</v>
      </c>
      <c r="F1369" s="157">
        <v>37255562.380000003</v>
      </c>
    </row>
    <row r="1370" spans="3:6">
      <c r="C1370" s="255" t="s">
        <v>1485</v>
      </c>
      <c r="D1370" s="157">
        <v>760823</v>
      </c>
      <c r="E1370" s="157">
        <v>3730154</v>
      </c>
      <c r="F1370" s="157">
        <v>2962580.3</v>
      </c>
    </row>
    <row r="1371" spans="3:6">
      <c r="C1371" s="255" t="s">
        <v>1486</v>
      </c>
      <c r="D1371" s="157">
        <v>760823</v>
      </c>
      <c r="E1371" s="157">
        <v>330154</v>
      </c>
      <c r="F1371" s="157">
        <v>0</v>
      </c>
    </row>
    <row r="1372" spans="3:6">
      <c r="C1372" s="255" t="s">
        <v>1487</v>
      </c>
      <c r="D1372" s="157">
        <v>5056888</v>
      </c>
      <c r="E1372" s="157">
        <v>4626219</v>
      </c>
      <c r="F1372" s="157">
        <v>3148941.62</v>
      </c>
    </row>
    <row r="1373" spans="3:6">
      <c r="C1373" s="255" t="s">
        <v>1488</v>
      </c>
      <c r="D1373" s="157">
        <v>3128008</v>
      </c>
      <c r="E1373" s="157">
        <v>1426349</v>
      </c>
      <c r="F1373" s="157">
        <v>0</v>
      </c>
    </row>
    <row r="1374" spans="3:6">
      <c r="C1374" s="255" t="s">
        <v>1489</v>
      </c>
      <c r="D1374" s="157">
        <v>114292123</v>
      </c>
      <c r="E1374" s="157">
        <v>5077517</v>
      </c>
      <c r="F1374" s="157">
        <v>2688140.31</v>
      </c>
    </row>
    <row r="1375" spans="3:6">
      <c r="C1375" s="255" t="s">
        <v>1490</v>
      </c>
      <c r="D1375" s="157">
        <v>2367205</v>
      </c>
      <c r="E1375" s="157">
        <v>2181201</v>
      </c>
      <c r="F1375" s="157">
        <v>2179279.67</v>
      </c>
    </row>
    <row r="1376" spans="3:6">
      <c r="C1376" s="255" t="s">
        <v>1491</v>
      </c>
      <c r="D1376" s="157">
        <v>1492003</v>
      </c>
      <c r="E1376" s="157">
        <v>1147467</v>
      </c>
      <c r="F1376" s="157">
        <v>0</v>
      </c>
    </row>
    <row r="1377" spans="3:6">
      <c r="C1377" s="255" t="s">
        <v>1492</v>
      </c>
      <c r="D1377" s="157">
        <v>1375936</v>
      </c>
      <c r="E1377" s="157">
        <v>1160601</v>
      </c>
      <c r="F1377" s="157">
        <v>0</v>
      </c>
    </row>
    <row r="1378" spans="3:6">
      <c r="C1378" s="255" t="s">
        <v>1493</v>
      </c>
      <c r="D1378" s="157">
        <v>2046922</v>
      </c>
      <c r="E1378" s="157">
        <v>9641532</v>
      </c>
      <c r="F1378" s="157">
        <v>4876440.66</v>
      </c>
    </row>
    <row r="1379" spans="3:6">
      <c r="C1379" s="255" t="s">
        <v>1494</v>
      </c>
      <c r="D1379" s="157">
        <v>2413782</v>
      </c>
      <c r="E1379" s="157">
        <v>106067</v>
      </c>
      <c r="F1379" s="157">
        <v>0</v>
      </c>
    </row>
    <row r="1380" spans="3:6">
      <c r="C1380" s="254" t="s">
        <v>2022</v>
      </c>
      <c r="D1380" s="157">
        <v>0</v>
      </c>
      <c r="E1380" s="157">
        <v>250217912</v>
      </c>
      <c r="F1380" s="157">
        <v>250217912</v>
      </c>
    </row>
    <row r="1381" spans="3:6">
      <c r="C1381" s="255" t="s">
        <v>1384</v>
      </c>
      <c r="D1381" s="157">
        <v>0</v>
      </c>
      <c r="E1381" s="157">
        <v>250217912</v>
      </c>
      <c r="F1381" s="157">
        <v>250217912</v>
      </c>
    </row>
    <row r="1382" spans="3:6">
      <c r="C1382" s="254" t="s">
        <v>2023</v>
      </c>
      <c r="D1382" s="157">
        <v>347105000</v>
      </c>
      <c r="E1382" s="157">
        <v>874643609</v>
      </c>
      <c r="F1382" s="157">
        <v>554681300.40999997</v>
      </c>
    </row>
    <row r="1383" spans="3:6">
      <c r="C1383" s="255" t="s">
        <v>425</v>
      </c>
      <c r="D1383" s="157">
        <v>347105000</v>
      </c>
      <c r="E1383" s="157">
        <v>347105000.00000006</v>
      </c>
      <c r="F1383" s="157">
        <v>30893598.489999998</v>
      </c>
    </row>
    <row r="1384" spans="3:6">
      <c r="C1384" s="255" t="s">
        <v>1384</v>
      </c>
      <c r="D1384" s="157">
        <v>0</v>
      </c>
      <c r="E1384" s="157">
        <v>319782088</v>
      </c>
      <c r="F1384" s="157">
        <v>319782088</v>
      </c>
    </row>
    <row r="1385" spans="3:6">
      <c r="C1385" s="255" t="s">
        <v>1469</v>
      </c>
      <c r="D1385" s="157">
        <v>0</v>
      </c>
      <c r="E1385" s="157">
        <v>162315168</v>
      </c>
      <c r="F1385" s="157">
        <v>158564261.27000001</v>
      </c>
    </row>
    <row r="1386" spans="3:6">
      <c r="C1386" s="255" t="s">
        <v>1479</v>
      </c>
      <c r="D1386" s="157">
        <v>0</v>
      </c>
      <c r="E1386" s="157">
        <v>45441353</v>
      </c>
      <c r="F1386" s="157">
        <v>45441352.649999999</v>
      </c>
    </row>
    <row r="1387" spans="3:6">
      <c r="C1387" s="252" t="s">
        <v>344</v>
      </c>
      <c r="D1387" s="253">
        <v>224237198</v>
      </c>
      <c r="E1387" s="253">
        <v>287772644.92000002</v>
      </c>
      <c r="F1387" s="253">
        <v>192187992.25999999</v>
      </c>
    </row>
    <row r="1388" spans="3:6">
      <c r="C1388" s="254" t="s">
        <v>2020</v>
      </c>
      <c r="D1388" s="157">
        <v>219237198</v>
      </c>
      <c r="E1388" s="157">
        <v>218745667.92000002</v>
      </c>
      <c r="F1388" s="157">
        <v>192187992.25999999</v>
      </c>
    </row>
    <row r="1389" spans="3:6">
      <c r="C1389" s="255" t="s">
        <v>1495</v>
      </c>
      <c r="D1389" s="157">
        <v>2000000</v>
      </c>
      <c r="E1389" s="157">
        <v>0</v>
      </c>
      <c r="F1389" s="157">
        <v>0</v>
      </c>
    </row>
    <row r="1390" spans="3:6">
      <c r="C1390" s="255" t="s">
        <v>1496</v>
      </c>
      <c r="D1390" s="157">
        <v>5000000</v>
      </c>
      <c r="E1390" s="157">
        <v>4596614</v>
      </c>
      <c r="F1390" s="157">
        <v>4193227.87</v>
      </c>
    </row>
    <row r="1391" spans="3:6">
      <c r="C1391" s="255" t="s">
        <v>2008</v>
      </c>
      <c r="D1391" s="157">
        <v>0</v>
      </c>
      <c r="E1391" s="157">
        <v>13400000</v>
      </c>
      <c r="F1391" s="157">
        <v>0</v>
      </c>
    </row>
    <row r="1392" spans="3:6">
      <c r="C1392" s="255" t="s">
        <v>1497</v>
      </c>
      <c r="D1392" s="157">
        <v>4826380</v>
      </c>
      <c r="E1392" s="157">
        <v>106031.08</v>
      </c>
      <c r="F1392" s="157">
        <v>0</v>
      </c>
    </row>
    <row r="1393" spans="3:6">
      <c r="C1393" s="255" t="s">
        <v>1498</v>
      </c>
      <c r="D1393" s="157">
        <v>2448638</v>
      </c>
      <c r="E1393" s="157">
        <v>1802634</v>
      </c>
      <c r="F1393" s="157">
        <v>0</v>
      </c>
    </row>
    <row r="1394" spans="3:6">
      <c r="C1394" s="255" t="s">
        <v>1499</v>
      </c>
      <c r="D1394" s="157">
        <v>2425754</v>
      </c>
      <c r="E1394" s="157">
        <v>106785</v>
      </c>
      <c r="F1394" s="157">
        <v>0</v>
      </c>
    </row>
    <row r="1395" spans="3:6">
      <c r="C1395" s="255" t="s">
        <v>1500</v>
      </c>
      <c r="D1395" s="157">
        <v>2425754</v>
      </c>
      <c r="E1395" s="157">
        <v>106785</v>
      </c>
      <c r="F1395" s="157">
        <v>0</v>
      </c>
    </row>
    <row r="1396" spans="3:6">
      <c r="C1396" s="255" t="s">
        <v>1501</v>
      </c>
      <c r="D1396" s="157">
        <v>1556180</v>
      </c>
      <c r="E1396" s="157">
        <v>101296</v>
      </c>
      <c r="F1396" s="157">
        <v>0</v>
      </c>
    </row>
    <row r="1397" spans="3:6">
      <c r="C1397" s="255" t="s">
        <v>1502</v>
      </c>
      <c r="D1397" s="157">
        <v>31787417</v>
      </c>
      <c r="E1397" s="157">
        <v>23604636</v>
      </c>
      <c r="F1397" s="157">
        <v>23601636</v>
      </c>
    </row>
    <row r="1398" spans="3:6">
      <c r="C1398" s="255" t="s">
        <v>1503</v>
      </c>
      <c r="D1398" s="157">
        <v>1556180</v>
      </c>
      <c r="E1398" s="157">
        <v>101296</v>
      </c>
      <c r="F1398" s="157">
        <v>0</v>
      </c>
    </row>
    <row r="1399" spans="3:6">
      <c r="C1399" s="255" t="s">
        <v>1504</v>
      </c>
      <c r="D1399" s="157">
        <v>4067285</v>
      </c>
      <c r="E1399" s="157">
        <v>2775277</v>
      </c>
      <c r="F1399" s="157">
        <v>2543976.9900000002</v>
      </c>
    </row>
    <row r="1400" spans="3:6">
      <c r="C1400" s="255" t="s">
        <v>1505</v>
      </c>
      <c r="D1400" s="157">
        <v>33147489</v>
      </c>
      <c r="E1400" s="157">
        <v>37033623.840000004</v>
      </c>
      <c r="F1400" s="157">
        <v>37033623.840000004</v>
      </c>
    </row>
    <row r="1401" spans="3:6">
      <c r="C1401" s="255" t="s">
        <v>1506</v>
      </c>
      <c r="D1401" s="157">
        <v>892319</v>
      </c>
      <c r="E1401" s="157">
        <v>5020009</v>
      </c>
      <c r="F1401" s="157">
        <v>4015927.02</v>
      </c>
    </row>
    <row r="1402" spans="3:6">
      <c r="C1402" s="255" t="s">
        <v>1507</v>
      </c>
      <c r="D1402" s="157">
        <v>2052030</v>
      </c>
      <c r="E1402" s="157">
        <v>3933326</v>
      </c>
      <c r="F1402" s="157">
        <v>3933276.15</v>
      </c>
    </row>
    <row r="1403" spans="3:6">
      <c r="C1403" s="255" t="s">
        <v>1508</v>
      </c>
      <c r="D1403" s="157">
        <v>2052030</v>
      </c>
      <c r="E1403" s="157">
        <v>3933277</v>
      </c>
      <c r="F1403" s="157">
        <v>3933276.15</v>
      </c>
    </row>
    <row r="1404" spans="3:6">
      <c r="C1404" s="255" t="s">
        <v>1509</v>
      </c>
      <c r="D1404" s="157">
        <v>95168846</v>
      </c>
      <c r="E1404" s="157">
        <v>55414605</v>
      </c>
      <c r="F1404" s="157">
        <v>55414604.600000001</v>
      </c>
    </row>
    <row r="1405" spans="3:6">
      <c r="C1405" s="255" t="s">
        <v>1510</v>
      </c>
      <c r="D1405" s="157">
        <v>5000000</v>
      </c>
      <c r="E1405" s="157">
        <v>8500000</v>
      </c>
      <c r="F1405" s="157">
        <v>0</v>
      </c>
    </row>
    <row r="1406" spans="3:6">
      <c r="C1406" s="255" t="s">
        <v>1511</v>
      </c>
      <c r="D1406" s="157">
        <v>22830896</v>
      </c>
      <c r="E1406" s="157">
        <v>58209473</v>
      </c>
      <c r="F1406" s="157">
        <v>57518443.640000001</v>
      </c>
    </row>
    <row r="1407" spans="3:6">
      <c r="C1407" s="254" t="s">
        <v>2021</v>
      </c>
      <c r="D1407" s="157">
        <v>5000000</v>
      </c>
      <c r="E1407" s="157">
        <v>500000</v>
      </c>
      <c r="F1407" s="157">
        <v>0</v>
      </c>
    </row>
    <row r="1408" spans="3:6">
      <c r="C1408" s="255" t="s">
        <v>1512</v>
      </c>
      <c r="D1408" s="157">
        <v>5000000</v>
      </c>
      <c r="E1408" s="157">
        <v>500000</v>
      </c>
      <c r="F1408" s="157">
        <v>0</v>
      </c>
    </row>
    <row r="1409" spans="3:6">
      <c r="C1409" s="254" t="s">
        <v>2022</v>
      </c>
      <c r="D1409" s="157">
        <v>0</v>
      </c>
      <c r="E1409" s="157">
        <v>68526977</v>
      </c>
      <c r="F1409" s="157">
        <v>0</v>
      </c>
    </row>
    <row r="1410" spans="3:6">
      <c r="C1410" s="255" t="s">
        <v>1509</v>
      </c>
      <c r="D1410" s="157">
        <v>0</v>
      </c>
      <c r="E1410" s="157">
        <v>68526977</v>
      </c>
      <c r="F1410" s="157">
        <v>0</v>
      </c>
    </row>
    <row r="1411" spans="3:6">
      <c r="C1411" s="252" t="s">
        <v>345</v>
      </c>
      <c r="D1411" s="253">
        <v>257316285</v>
      </c>
      <c r="E1411" s="253">
        <v>630231297.76999998</v>
      </c>
      <c r="F1411" s="253">
        <v>567004866.88</v>
      </c>
    </row>
    <row r="1412" spans="3:6">
      <c r="C1412" s="254" t="s">
        <v>2020</v>
      </c>
      <c r="D1412" s="157">
        <v>257316285</v>
      </c>
      <c r="E1412" s="157">
        <v>543971378.76999998</v>
      </c>
      <c r="F1412" s="157">
        <v>480744948.53999996</v>
      </c>
    </row>
    <row r="1413" spans="3:6">
      <c r="C1413" s="255" t="s">
        <v>1513</v>
      </c>
      <c r="D1413" s="157">
        <v>2434110</v>
      </c>
      <c r="E1413" s="157">
        <v>447026</v>
      </c>
      <c r="F1413" s="157">
        <v>0</v>
      </c>
    </row>
    <row r="1414" spans="3:6">
      <c r="C1414" s="255" t="s">
        <v>1514</v>
      </c>
      <c r="D1414" s="157">
        <v>1534460</v>
      </c>
      <c r="E1414" s="157">
        <v>1103791</v>
      </c>
      <c r="F1414" s="157">
        <v>0</v>
      </c>
    </row>
    <row r="1415" spans="3:6">
      <c r="C1415" s="255" t="s">
        <v>1515</v>
      </c>
      <c r="D1415" s="157">
        <v>2434110</v>
      </c>
      <c r="E1415" s="157">
        <v>457828</v>
      </c>
      <c r="F1415" s="157">
        <v>0</v>
      </c>
    </row>
    <row r="1416" spans="3:6">
      <c r="C1416" s="255" t="s">
        <v>1516</v>
      </c>
      <c r="D1416" s="157">
        <v>1534460</v>
      </c>
      <c r="E1416" s="157">
        <v>100</v>
      </c>
      <c r="F1416" s="157">
        <v>0</v>
      </c>
    </row>
    <row r="1417" spans="3:6">
      <c r="C1417" s="255" t="s">
        <v>1517</v>
      </c>
      <c r="D1417" s="157">
        <v>2871043</v>
      </c>
      <c r="E1417" s="157">
        <v>2009704</v>
      </c>
      <c r="F1417" s="157">
        <v>380797.78</v>
      </c>
    </row>
    <row r="1418" spans="3:6">
      <c r="C1418" s="255" t="s">
        <v>1518</v>
      </c>
      <c r="D1418" s="157">
        <v>4818780</v>
      </c>
      <c r="E1418" s="157">
        <v>10031772</v>
      </c>
      <c r="F1418" s="157">
        <v>9649686.5899999999</v>
      </c>
    </row>
    <row r="1419" spans="3:6">
      <c r="C1419" s="255" t="s">
        <v>1519</v>
      </c>
      <c r="D1419" s="157">
        <v>1880094</v>
      </c>
      <c r="E1419" s="157">
        <v>3018755</v>
      </c>
      <c r="F1419" s="157">
        <v>3011965.48</v>
      </c>
    </row>
    <row r="1420" spans="3:6">
      <c r="C1420" s="255" t="s">
        <v>1520</v>
      </c>
      <c r="D1420" s="157">
        <v>723610</v>
      </c>
      <c r="E1420" s="157">
        <v>2178275</v>
      </c>
      <c r="F1420" s="157">
        <v>2174845.79</v>
      </c>
    </row>
    <row r="1421" spans="3:6">
      <c r="C1421" s="255" t="s">
        <v>1521</v>
      </c>
      <c r="D1421" s="157">
        <v>723610</v>
      </c>
      <c r="E1421" s="157">
        <v>2158275</v>
      </c>
      <c r="F1421" s="157">
        <v>2152142.58</v>
      </c>
    </row>
    <row r="1422" spans="3:6">
      <c r="C1422" s="255" t="s">
        <v>1522</v>
      </c>
      <c r="D1422" s="157">
        <v>4734410</v>
      </c>
      <c r="E1422" s="157">
        <v>6842402</v>
      </c>
      <c r="F1422" s="157">
        <v>6826655.2699999996</v>
      </c>
    </row>
    <row r="1423" spans="3:6">
      <c r="C1423" s="255" t="s">
        <v>1523</v>
      </c>
      <c r="D1423" s="157">
        <v>2183018</v>
      </c>
      <c r="E1423" s="157">
        <v>5163747</v>
      </c>
      <c r="F1423" s="157">
        <v>4130917.56</v>
      </c>
    </row>
    <row r="1424" spans="3:6">
      <c r="C1424" s="255" t="s">
        <v>1524</v>
      </c>
      <c r="D1424" s="157">
        <v>2183018</v>
      </c>
      <c r="E1424" s="157">
        <v>5114591</v>
      </c>
      <c r="F1424" s="157">
        <v>4091739.55</v>
      </c>
    </row>
    <row r="1425" spans="3:6">
      <c r="C1425" s="255" t="s">
        <v>1525</v>
      </c>
      <c r="D1425" s="157">
        <v>882194</v>
      </c>
      <c r="E1425" s="157">
        <v>3910817</v>
      </c>
      <c r="F1425" s="157">
        <v>3128573.23</v>
      </c>
    </row>
    <row r="1426" spans="3:6">
      <c r="C1426" s="255" t="s">
        <v>1526</v>
      </c>
      <c r="D1426" s="157">
        <v>2183018</v>
      </c>
      <c r="E1426" s="157">
        <v>5078223</v>
      </c>
      <c r="F1426" s="157">
        <v>4062497.85</v>
      </c>
    </row>
    <row r="1427" spans="3:6">
      <c r="C1427" s="255" t="s">
        <v>1527</v>
      </c>
      <c r="D1427" s="157">
        <v>3000000</v>
      </c>
      <c r="E1427" s="157">
        <v>200000</v>
      </c>
      <c r="F1427" s="157">
        <v>0</v>
      </c>
    </row>
    <row r="1428" spans="3:6">
      <c r="C1428" s="255" t="s">
        <v>1528</v>
      </c>
      <c r="D1428" s="157">
        <v>2004892</v>
      </c>
      <c r="E1428" s="157">
        <v>1358888</v>
      </c>
      <c r="F1428" s="157">
        <v>0</v>
      </c>
    </row>
    <row r="1429" spans="3:6">
      <c r="C1429" s="255" t="s">
        <v>1529</v>
      </c>
      <c r="D1429" s="157">
        <v>2179643</v>
      </c>
      <c r="E1429" s="157">
        <v>4972048</v>
      </c>
      <c r="F1429" s="157">
        <v>3977557.78</v>
      </c>
    </row>
    <row r="1430" spans="3:6">
      <c r="C1430" s="255" t="s">
        <v>1530</v>
      </c>
      <c r="D1430" s="157">
        <v>2179643</v>
      </c>
      <c r="E1430" s="157">
        <v>4980208</v>
      </c>
      <c r="F1430" s="157">
        <v>3984086.13</v>
      </c>
    </row>
    <row r="1431" spans="3:6">
      <c r="C1431" s="255" t="s">
        <v>1531</v>
      </c>
      <c r="D1431" s="157">
        <v>2179643</v>
      </c>
      <c r="E1431" s="157">
        <v>4033639</v>
      </c>
      <c r="F1431" s="157">
        <v>3977569.12</v>
      </c>
    </row>
    <row r="1432" spans="3:6">
      <c r="C1432" s="255" t="s">
        <v>1532</v>
      </c>
      <c r="D1432" s="157">
        <v>10849293</v>
      </c>
      <c r="E1432" s="157">
        <v>825779.59</v>
      </c>
      <c r="F1432" s="157">
        <v>0</v>
      </c>
    </row>
    <row r="1433" spans="3:6">
      <c r="C1433" s="255" t="s">
        <v>1533</v>
      </c>
      <c r="D1433" s="157">
        <v>2052030</v>
      </c>
      <c r="E1433" s="157">
        <v>5006026</v>
      </c>
      <c r="F1433" s="157">
        <v>3933276.15</v>
      </c>
    </row>
    <row r="1434" spans="3:6">
      <c r="C1434" s="255" t="s">
        <v>1534</v>
      </c>
      <c r="D1434" s="157">
        <v>4103995</v>
      </c>
      <c r="E1434" s="157">
        <v>4103995</v>
      </c>
      <c r="F1434" s="157">
        <v>0</v>
      </c>
    </row>
    <row r="1435" spans="3:6">
      <c r="C1435" s="255" t="s">
        <v>1535</v>
      </c>
      <c r="D1435" s="157">
        <v>32918997</v>
      </c>
      <c r="E1435" s="157">
        <v>48871527</v>
      </c>
      <c r="F1435" s="157">
        <v>48871527</v>
      </c>
    </row>
    <row r="1436" spans="3:6">
      <c r="C1436" s="255" t="s">
        <v>1536</v>
      </c>
      <c r="D1436" s="157">
        <v>74223502</v>
      </c>
      <c r="E1436" s="157">
        <v>204208878</v>
      </c>
      <c r="F1436" s="157">
        <v>201255985.22999999</v>
      </c>
    </row>
    <row r="1437" spans="3:6">
      <c r="C1437" s="255" t="s">
        <v>1537</v>
      </c>
      <c r="D1437" s="157">
        <v>13388396</v>
      </c>
      <c r="E1437" s="157">
        <v>6828082</v>
      </c>
      <c r="F1437" s="157">
        <v>6817798.5</v>
      </c>
    </row>
    <row r="1438" spans="3:6">
      <c r="C1438" s="255" t="s">
        <v>1538</v>
      </c>
      <c r="D1438" s="157">
        <v>15000000</v>
      </c>
      <c r="E1438" s="157">
        <v>49944369</v>
      </c>
      <c r="F1438" s="157">
        <v>47049565.479999997</v>
      </c>
    </row>
    <row r="1439" spans="3:6">
      <c r="C1439" s="255" t="s">
        <v>1539</v>
      </c>
      <c r="D1439" s="157">
        <v>62116316</v>
      </c>
      <c r="E1439" s="157">
        <v>94785315.400000006</v>
      </c>
      <c r="F1439" s="157">
        <v>57621406.079999998</v>
      </c>
    </row>
    <row r="1440" spans="3:6">
      <c r="C1440" s="255" t="s">
        <v>1540</v>
      </c>
      <c r="D1440" s="157">
        <v>0</v>
      </c>
      <c r="E1440" s="157">
        <v>66337317.780000001</v>
      </c>
      <c r="F1440" s="157">
        <v>63646355.390000001</v>
      </c>
    </row>
    <row r="1441" spans="3:6">
      <c r="C1441" s="254" t="s">
        <v>2022</v>
      </c>
      <c r="D1441" s="157">
        <v>0</v>
      </c>
      <c r="E1441" s="157">
        <v>86259919</v>
      </c>
      <c r="F1441" s="157">
        <v>86259918.340000004</v>
      </c>
    </row>
    <row r="1442" spans="3:6">
      <c r="C1442" s="255" t="s">
        <v>1536</v>
      </c>
      <c r="D1442" s="157">
        <v>0</v>
      </c>
      <c r="E1442" s="157">
        <v>86259919</v>
      </c>
      <c r="F1442" s="157">
        <v>86259918.340000004</v>
      </c>
    </row>
    <row r="1443" spans="3:6">
      <c r="C1443" s="252" t="s">
        <v>346</v>
      </c>
      <c r="D1443" s="253">
        <v>699192504</v>
      </c>
      <c r="E1443" s="253">
        <v>521937443.75000012</v>
      </c>
      <c r="F1443" s="253">
        <v>461632422.04000008</v>
      </c>
    </row>
    <row r="1444" spans="3:6">
      <c r="C1444" s="254" t="s">
        <v>2020</v>
      </c>
      <c r="D1444" s="157">
        <v>698547023</v>
      </c>
      <c r="E1444" s="157">
        <v>502791962.75000012</v>
      </c>
      <c r="F1444" s="157">
        <v>446410906.31000006</v>
      </c>
    </row>
    <row r="1445" spans="3:6">
      <c r="C1445" s="255" t="s">
        <v>1541</v>
      </c>
      <c r="D1445" s="157">
        <v>0</v>
      </c>
      <c r="E1445" s="157">
        <v>83700999.359999999</v>
      </c>
      <c r="F1445" s="157">
        <v>83696673.040000007</v>
      </c>
    </row>
    <row r="1446" spans="3:6">
      <c r="C1446" s="255" t="s">
        <v>1542</v>
      </c>
      <c r="D1446" s="157">
        <v>265169142</v>
      </c>
      <c r="E1446" s="157">
        <v>169142</v>
      </c>
      <c r="F1446" s="157">
        <v>0</v>
      </c>
    </row>
    <row r="1447" spans="3:6">
      <c r="C1447" s="255" t="s">
        <v>1543</v>
      </c>
      <c r="D1447" s="157">
        <v>1197921</v>
      </c>
      <c r="E1447" s="157">
        <v>598961</v>
      </c>
      <c r="F1447" s="157">
        <v>598961</v>
      </c>
    </row>
    <row r="1448" spans="3:6">
      <c r="C1448" s="255" t="s">
        <v>1544</v>
      </c>
      <c r="D1448" s="157">
        <v>39359011</v>
      </c>
      <c r="E1448" s="157">
        <v>33877581</v>
      </c>
      <c r="F1448" s="157">
        <v>16106000.529999999</v>
      </c>
    </row>
    <row r="1449" spans="3:6">
      <c r="C1449" s="255" t="s">
        <v>1545</v>
      </c>
      <c r="D1449" s="157">
        <v>0</v>
      </c>
      <c r="E1449" s="157">
        <v>892443.62</v>
      </c>
      <c r="F1449" s="157">
        <v>892443.62</v>
      </c>
    </row>
    <row r="1450" spans="3:6">
      <c r="C1450" s="255" t="s">
        <v>1546</v>
      </c>
      <c r="D1450" s="157">
        <v>29354</v>
      </c>
      <c r="E1450" s="157">
        <v>768361.77</v>
      </c>
      <c r="F1450" s="157">
        <v>764053.58</v>
      </c>
    </row>
    <row r="1451" spans="3:6">
      <c r="C1451" s="255" t="s">
        <v>1547</v>
      </c>
      <c r="D1451" s="157">
        <v>0</v>
      </c>
      <c r="E1451" s="157">
        <v>3843194.1</v>
      </c>
      <c r="F1451" s="157">
        <v>3799211.15</v>
      </c>
    </row>
    <row r="1452" spans="3:6">
      <c r="C1452" s="255" t="s">
        <v>1548</v>
      </c>
      <c r="D1452" s="157">
        <v>0</v>
      </c>
      <c r="E1452" s="157">
        <v>919842.92</v>
      </c>
      <c r="F1452" s="157">
        <v>919842.22</v>
      </c>
    </row>
    <row r="1453" spans="3:6">
      <c r="C1453" s="255" t="s">
        <v>1549</v>
      </c>
      <c r="D1453" s="157">
        <v>0</v>
      </c>
      <c r="E1453" s="157">
        <v>2289877.5299999998</v>
      </c>
      <c r="F1453" s="157">
        <v>2289877.5299999998</v>
      </c>
    </row>
    <row r="1454" spans="3:6">
      <c r="C1454" s="255" t="s">
        <v>1550</v>
      </c>
      <c r="D1454" s="157">
        <v>0</v>
      </c>
      <c r="E1454" s="157">
        <v>133535.53</v>
      </c>
      <c r="F1454" s="157">
        <v>0</v>
      </c>
    </row>
    <row r="1455" spans="3:6">
      <c r="C1455" s="255" t="s">
        <v>1551</v>
      </c>
      <c r="D1455" s="157">
        <v>3784204</v>
      </c>
      <c r="E1455" s="157">
        <v>100606.16</v>
      </c>
      <c r="F1455" s="157">
        <v>0</v>
      </c>
    </row>
    <row r="1456" spans="3:6">
      <c r="C1456" s="255" t="s">
        <v>1985</v>
      </c>
      <c r="D1456" s="157">
        <v>0</v>
      </c>
      <c r="E1456" s="157">
        <v>4502820.09</v>
      </c>
      <c r="F1456" s="157">
        <v>0</v>
      </c>
    </row>
    <row r="1457" spans="3:6">
      <c r="C1457" s="255" t="s">
        <v>1552</v>
      </c>
      <c r="D1457" s="157">
        <v>3784204</v>
      </c>
      <c r="E1457" s="157">
        <v>100606.16</v>
      </c>
      <c r="F1457" s="157">
        <v>0</v>
      </c>
    </row>
    <row r="1458" spans="3:6">
      <c r="C1458" s="255" t="s">
        <v>1553</v>
      </c>
      <c r="D1458" s="157">
        <v>6679438</v>
      </c>
      <c r="E1458" s="157">
        <v>101816.62</v>
      </c>
      <c r="F1458" s="157">
        <v>0</v>
      </c>
    </row>
    <row r="1459" spans="3:6">
      <c r="C1459" s="255" t="s">
        <v>1554</v>
      </c>
      <c r="D1459" s="157">
        <v>0</v>
      </c>
      <c r="E1459" s="157">
        <v>18252459</v>
      </c>
      <c r="F1459" s="157">
        <v>18237820.390000001</v>
      </c>
    </row>
    <row r="1460" spans="3:6">
      <c r="C1460" s="255" t="s">
        <v>1555</v>
      </c>
      <c r="D1460" s="157">
        <v>7298589</v>
      </c>
      <c r="E1460" s="157">
        <v>2052986</v>
      </c>
      <c r="F1460" s="157">
        <v>749625.28</v>
      </c>
    </row>
    <row r="1461" spans="3:6">
      <c r="C1461" s="255" t="s">
        <v>1556</v>
      </c>
      <c r="D1461" s="157">
        <v>30055331</v>
      </c>
      <c r="E1461" s="157">
        <v>22718831</v>
      </c>
      <c r="F1461" s="157">
        <v>22276513.030000001</v>
      </c>
    </row>
    <row r="1462" spans="3:6">
      <c r="C1462" s="255" t="s">
        <v>1557</v>
      </c>
      <c r="D1462" s="157">
        <v>65424950</v>
      </c>
      <c r="E1462" s="157">
        <v>47713454</v>
      </c>
      <c r="F1462" s="157">
        <v>47434801.120000005</v>
      </c>
    </row>
    <row r="1463" spans="3:6">
      <c r="C1463" s="255" t="s">
        <v>1558</v>
      </c>
      <c r="D1463" s="157">
        <v>6071992</v>
      </c>
      <c r="E1463" s="157">
        <v>113945.88</v>
      </c>
      <c r="F1463" s="157">
        <v>0</v>
      </c>
    </row>
    <row r="1464" spans="3:6">
      <c r="C1464" s="255" t="s">
        <v>1559</v>
      </c>
      <c r="D1464" s="157">
        <v>56195690</v>
      </c>
      <c r="E1464" s="157">
        <v>9503211</v>
      </c>
      <c r="F1464" s="157">
        <v>9485519.7699999996</v>
      </c>
    </row>
    <row r="1465" spans="3:6">
      <c r="C1465" s="255" t="s">
        <v>1560</v>
      </c>
      <c r="D1465" s="157">
        <v>627725</v>
      </c>
      <c r="E1465" s="157">
        <v>135796</v>
      </c>
      <c r="F1465" s="157">
        <v>0</v>
      </c>
    </row>
    <row r="1466" spans="3:6">
      <c r="C1466" s="255" t="s">
        <v>1561</v>
      </c>
      <c r="D1466" s="157">
        <v>14504078</v>
      </c>
      <c r="E1466" s="157">
        <v>4504078</v>
      </c>
      <c r="F1466" s="157">
        <v>4503310.55</v>
      </c>
    </row>
    <row r="1467" spans="3:6">
      <c r="C1467" s="255" t="s">
        <v>1562</v>
      </c>
      <c r="D1467" s="157">
        <v>4736551</v>
      </c>
      <c r="E1467" s="157">
        <v>108508.46</v>
      </c>
      <c r="F1467" s="157">
        <v>0</v>
      </c>
    </row>
    <row r="1468" spans="3:6">
      <c r="C1468" s="255" t="s">
        <v>1563</v>
      </c>
      <c r="D1468" s="157">
        <v>12144488</v>
      </c>
      <c r="E1468" s="157">
        <v>100000</v>
      </c>
      <c r="F1468" s="157">
        <v>0</v>
      </c>
    </row>
    <row r="1469" spans="3:6">
      <c r="C1469" s="255" t="s">
        <v>1882</v>
      </c>
      <c r="D1469" s="157">
        <v>0</v>
      </c>
      <c r="E1469" s="157">
        <v>3379982</v>
      </c>
      <c r="F1469" s="157">
        <v>0</v>
      </c>
    </row>
    <row r="1470" spans="3:6">
      <c r="C1470" s="255" t="s">
        <v>1564</v>
      </c>
      <c r="D1470" s="157">
        <v>4883815</v>
      </c>
      <c r="E1470" s="157">
        <v>9567435</v>
      </c>
      <c r="F1470" s="157">
        <v>3567434.69</v>
      </c>
    </row>
    <row r="1471" spans="3:6">
      <c r="C1471" s="255" t="s">
        <v>1565</v>
      </c>
      <c r="D1471" s="157">
        <v>646004</v>
      </c>
      <c r="E1471" s="157">
        <v>0</v>
      </c>
      <c r="F1471" s="157">
        <v>0</v>
      </c>
    </row>
    <row r="1472" spans="3:6">
      <c r="C1472" s="255" t="s">
        <v>1934</v>
      </c>
      <c r="D1472" s="157">
        <v>1448884</v>
      </c>
      <c r="E1472" s="157">
        <v>27985521</v>
      </c>
      <c r="F1472" s="157">
        <v>12152034.15</v>
      </c>
    </row>
    <row r="1473" spans="3:6">
      <c r="C1473" s="255" t="s">
        <v>1566</v>
      </c>
      <c r="D1473" s="157">
        <v>1129568</v>
      </c>
      <c r="E1473" s="157">
        <v>4475399</v>
      </c>
      <c r="F1473" s="157">
        <v>3579524.48</v>
      </c>
    </row>
    <row r="1474" spans="3:6">
      <c r="C1474" s="255" t="s">
        <v>1567</v>
      </c>
      <c r="D1474" s="157">
        <v>7132499</v>
      </c>
      <c r="E1474" s="157">
        <v>100</v>
      </c>
      <c r="F1474" s="157">
        <v>0</v>
      </c>
    </row>
    <row r="1475" spans="3:6">
      <c r="C1475" s="255" t="s">
        <v>1568</v>
      </c>
      <c r="D1475" s="157">
        <v>2985453</v>
      </c>
      <c r="E1475" s="157">
        <v>110804.43</v>
      </c>
      <c r="F1475" s="157">
        <v>0</v>
      </c>
    </row>
    <row r="1476" spans="3:6">
      <c r="C1476" s="255" t="s">
        <v>1569</v>
      </c>
      <c r="D1476" s="157">
        <v>3689328</v>
      </c>
      <c r="E1476" s="157">
        <v>114053.23</v>
      </c>
      <c r="F1476" s="157">
        <v>0</v>
      </c>
    </row>
    <row r="1477" spans="3:6">
      <c r="C1477" s="255" t="s">
        <v>1570</v>
      </c>
      <c r="D1477" s="157">
        <v>3689328</v>
      </c>
      <c r="E1477" s="157">
        <v>114053.23</v>
      </c>
      <c r="F1477" s="157">
        <v>0</v>
      </c>
    </row>
    <row r="1478" spans="3:6">
      <c r="C1478" s="255" t="s">
        <v>1571</v>
      </c>
      <c r="D1478" s="157">
        <v>14387174</v>
      </c>
      <c r="E1478" s="157">
        <v>6165297</v>
      </c>
      <c r="F1478" s="157">
        <v>6165296.8799999999</v>
      </c>
    </row>
    <row r="1479" spans="3:6">
      <c r="C1479" s="255" t="s">
        <v>1982</v>
      </c>
      <c r="D1479" s="157">
        <v>0</v>
      </c>
      <c r="E1479" s="157">
        <v>500000</v>
      </c>
      <c r="F1479" s="157">
        <v>0</v>
      </c>
    </row>
    <row r="1480" spans="3:6">
      <c r="C1480" s="255" t="s">
        <v>1572</v>
      </c>
      <c r="D1480" s="157">
        <v>137077398</v>
      </c>
      <c r="E1480" s="157">
        <v>193165759</v>
      </c>
      <c r="F1480" s="157">
        <v>192610322.94999999</v>
      </c>
    </row>
    <row r="1481" spans="3:6">
      <c r="C1481" s="255" t="s">
        <v>1573</v>
      </c>
      <c r="D1481" s="157">
        <v>0</v>
      </c>
      <c r="E1481" s="157">
        <v>284338.37</v>
      </c>
      <c r="F1481" s="157">
        <v>268136.93</v>
      </c>
    </row>
    <row r="1482" spans="3:6">
      <c r="C1482" s="255" t="s">
        <v>1574</v>
      </c>
      <c r="D1482" s="157">
        <v>0</v>
      </c>
      <c r="E1482" s="157">
        <v>2518711.29</v>
      </c>
      <c r="F1482" s="157">
        <v>2518710.42</v>
      </c>
    </row>
    <row r="1483" spans="3:6">
      <c r="C1483" s="255" t="s">
        <v>1576</v>
      </c>
      <c r="D1483" s="157">
        <v>0</v>
      </c>
      <c r="E1483" s="157">
        <v>15000000</v>
      </c>
      <c r="F1483" s="157">
        <v>11587341</v>
      </c>
    </row>
    <row r="1484" spans="3:6">
      <c r="C1484" s="255" t="s">
        <v>1575</v>
      </c>
      <c r="D1484" s="157">
        <v>4414904</v>
      </c>
      <c r="E1484" s="157">
        <v>2207452</v>
      </c>
      <c r="F1484" s="157">
        <v>2207452</v>
      </c>
    </row>
    <row r="1485" spans="3:6">
      <c r="C1485" s="254" t="s">
        <v>2021</v>
      </c>
      <c r="D1485" s="157">
        <v>645481</v>
      </c>
      <c r="E1485" s="157">
        <v>645481</v>
      </c>
      <c r="F1485" s="157">
        <v>0</v>
      </c>
    </row>
    <row r="1486" spans="3:6">
      <c r="C1486" s="255" t="s">
        <v>1561</v>
      </c>
      <c r="D1486" s="157">
        <v>645481</v>
      </c>
      <c r="E1486" s="157">
        <v>645481</v>
      </c>
      <c r="F1486" s="157">
        <v>0</v>
      </c>
    </row>
    <row r="1487" spans="3:6">
      <c r="C1487" s="254" t="s">
        <v>2023</v>
      </c>
      <c r="D1487" s="157">
        <v>0</v>
      </c>
      <c r="E1487" s="157">
        <v>18500000</v>
      </c>
      <c r="F1487" s="157">
        <v>15221515.73</v>
      </c>
    </row>
    <row r="1488" spans="3:6">
      <c r="C1488" s="255" t="s">
        <v>1576</v>
      </c>
      <c r="D1488" s="157">
        <v>0</v>
      </c>
      <c r="E1488" s="157">
        <v>18500000</v>
      </c>
      <c r="F1488" s="157">
        <v>15221515.73</v>
      </c>
    </row>
    <row r="1489" spans="3:6">
      <c r="C1489" s="252" t="s">
        <v>347</v>
      </c>
      <c r="D1489" s="253">
        <v>1595945099</v>
      </c>
      <c r="E1489" s="253">
        <v>1312023850.4300003</v>
      </c>
      <c r="F1489" s="253">
        <v>1132988958.9000001</v>
      </c>
    </row>
    <row r="1490" spans="3:6">
      <c r="C1490" s="254" t="s">
        <v>2020</v>
      </c>
      <c r="D1490" s="157">
        <v>1587689099</v>
      </c>
      <c r="E1490" s="157">
        <v>1264468856.2800002</v>
      </c>
      <c r="F1490" s="157">
        <v>1085960090.5599999</v>
      </c>
    </row>
    <row r="1491" spans="3:6">
      <c r="C1491" s="255" t="s">
        <v>1577</v>
      </c>
      <c r="D1491" s="157">
        <v>785524</v>
      </c>
      <c r="E1491" s="157">
        <v>570189</v>
      </c>
      <c r="F1491" s="157">
        <v>0</v>
      </c>
    </row>
    <row r="1492" spans="3:6">
      <c r="C1492" s="255" t="s">
        <v>1578</v>
      </c>
      <c r="D1492" s="157">
        <v>785524</v>
      </c>
      <c r="E1492" s="157">
        <v>570189</v>
      </c>
      <c r="F1492" s="157">
        <v>0</v>
      </c>
    </row>
    <row r="1493" spans="3:6">
      <c r="C1493" s="255" t="s">
        <v>1579</v>
      </c>
      <c r="D1493" s="157">
        <v>7805395</v>
      </c>
      <c r="E1493" s="157">
        <v>4649287</v>
      </c>
      <c r="F1493" s="157">
        <v>4077253</v>
      </c>
    </row>
    <row r="1494" spans="3:6">
      <c r="C1494" s="255" t="s">
        <v>1580</v>
      </c>
      <c r="D1494" s="157">
        <v>2389237</v>
      </c>
      <c r="E1494" s="157">
        <v>4311735</v>
      </c>
      <c r="F1494" s="157">
        <v>2472108.42</v>
      </c>
    </row>
    <row r="1495" spans="3:6">
      <c r="C1495" s="255" t="s">
        <v>1581</v>
      </c>
      <c r="D1495" s="157">
        <v>785524</v>
      </c>
      <c r="E1495" s="157">
        <v>1416189</v>
      </c>
      <c r="F1495" s="157">
        <v>0</v>
      </c>
    </row>
    <row r="1496" spans="3:6">
      <c r="C1496" s="255" t="s">
        <v>1582</v>
      </c>
      <c r="D1496" s="157">
        <v>5000000</v>
      </c>
      <c r="E1496" s="157">
        <v>39000000</v>
      </c>
      <c r="F1496" s="157">
        <v>0</v>
      </c>
    </row>
    <row r="1497" spans="3:6">
      <c r="C1497" s="255" t="s">
        <v>1583</v>
      </c>
      <c r="D1497" s="157">
        <v>91315016</v>
      </c>
      <c r="E1497" s="157">
        <v>71315016</v>
      </c>
      <c r="F1497" s="157">
        <v>71315016</v>
      </c>
    </row>
    <row r="1498" spans="3:6">
      <c r="C1498" s="255" t="s">
        <v>1584</v>
      </c>
      <c r="D1498" s="157">
        <v>56921068</v>
      </c>
      <c r="E1498" s="157">
        <v>50000160</v>
      </c>
      <c r="F1498" s="157">
        <v>50000160</v>
      </c>
    </row>
    <row r="1499" spans="3:6">
      <c r="C1499" s="255" t="s">
        <v>1855</v>
      </c>
      <c r="D1499" s="157">
        <v>0</v>
      </c>
      <c r="E1499" s="157">
        <v>92005483</v>
      </c>
      <c r="F1499" s="157">
        <v>92005482.170000002</v>
      </c>
    </row>
    <row r="1500" spans="3:6">
      <c r="C1500" s="255" t="s">
        <v>1585</v>
      </c>
      <c r="D1500" s="157">
        <v>71000000</v>
      </c>
      <c r="E1500" s="157">
        <v>14669814.17</v>
      </c>
      <c r="F1500" s="157">
        <v>0</v>
      </c>
    </row>
    <row r="1501" spans="3:6">
      <c r="C1501" s="255" t="s">
        <v>1586</v>
      </c>
      <c r="D1501" s="157">
        <v>37115924</v>
      </c>
      <c r="E1501" s="157">
        <v>17377799.98</v>
      </c>
      <c r="F1501" s="157">
        <v>0</v>
      </c>
    </row>
    <row r="1502" spans="3:6">
      <c r="C1502" s="255" t="s">
        <v>1587</v>
      </c>
      <c r="D1502" s="157">
        <v>17056142</v>
      </c>
      <c r="E1502" s="157">
        <v>89497795</v>
      </c>
      <c r="F1502" s="157">
        <v>89497794.590000004</v>
      </c>
    </row>
    <row r="1503" spans="3:6">
      <c r="C1503" s="255" t="s">
        <v>1967</v>
      </c>
      <c r="D1503" s="157">
        <v>0</v>
      </c>
      <c r="E1503" s="157">
        <v>101</v>
      </c>
      <c r="F1503" s="157">
        <v>0</v>
      </c>
    </row>
    <row r="1504" spans="3:6">
      <c r="C1504" s="255" t="s">
        <v>1588</v>
      </c>
      <c r="D1504" s="157">
        <v>1350000</v>
      </c>
      <c r="E1504" s="157">
        <v>1948300</v>
      </c>
      <c r="F1504" s="157">
        <v>0</v>
      </c>
    </row>
    <row r="1505" spans="3:6">
      <c r="C1505" s="255" t="s">
        <v>1589</v>
      </c>
      <c r="D1505" s="157">
        <v>3886577</v>
      </c>
      <c r="E1505" s="157">
        <v>0</v>
      </c>
      <c r="F1505" s="157">
        <v>0</v>
      </c>
    </row>
    <row r="1506" spans="3:6">
      <c r="C1506" s="255" t="s">
        <v>1590</v>
      </c>
      <c r="D1506" s="157">
        <v>0</v>
      </c>
      <c r="E1506" s="157">
        <v>3600000.99</v>
      </c>
      <c r="F1506" s="157">
        <v>3599998.2</v>
      </c>
    </row>
    <row r="1507" spans="3:6">
      <c r="C1507" s="255" t="s">
        <v>1591</v>
      </c>
      <c r="D1507" s="157">
        <v>1048064</v>
      </c>
      <c r="E1507" s="157">
        <v>926187</v>
      </c>
      <c r="F1507" s="157">
        <v>926187</v>
      </c>
    </row>
    <row r="1508" spans="3:6">
      <c r="C1508" s="255" t="s">
        <v>1592</v>
      </c>
      <c r="D1508" s="157">
        <v>3890701</v>
      </c>
      <c r="E1508" s="157">
        <v>0</v>
      </c>
      <c r="F1508" s="157">
        <v>0</v>
      </c>
    </row>
    <row r="1509" spans="3:6">
      <c r="C1509" s="255" t="s">
        <v>1593</v>
      </c>
      <c r="D1509" s="157">
        <v>9357241</v>
      </c>
      <c r="E1509" s="157">
        <v>51</v>
      </c>
      <c r="F1509" s="157">
        <v>0</v>
      </c>
    </row>
    <row r="1510" spans="3:6">
      <c r="C1510" s="255" t="s">
        <v>1594</v>
      </c>
      <c r="D1510" s="157">
        <v>0</v>
      </c>
      <c r="E1510" s="157">
        <v>7887227</v>
      </c>
      <c r="F1510" s="157">
        <v>7887227</v>
      </c>
    </row>
    <row r="1511" spans="3:6">
      <c r="C1511" s="255" t="s">
        <v>1595</v>
      </c>
      <c r="D1511" s="157">
        <v>20000000</v>
      </c>
      <c r="E1511" s="157">
        <v>8000000</v>
      </c>
      <c r="F1511" s="157">
        <v>0</v>
      </c>
    </row>
    <row r="1512" spans="3:6">
      <c r="C1512" s="255" t="s">
        <v>1596</v>
      </c>
      <c r="D1512" s="157">
        <v>10235232</v>
      </c>
      <c r="E1512" s="157">
        <v>7694092.5999999996</v>
      </c>
      <c r="F1512" s="157">
        <v>0</v>
      </c>
    </row>
    <row r="1513" spans="3:6">
      <c r="C1513" s="255" t="s">
        <v>1597</v>
      </c>
      <c r="D1513" s="157">
        <v>84954779</v>
      </c>
      <c r="E1513" s="157">
        <v>65515250.310000002</v>
      </c>
      <c r="F1513" s="157">
        <v>64906282.899999999</v>
      </c>
    </row>
    <row r="1514" spans="3:6">
      <c r="C1514" s="255" t="s">
        <v>1598</v>
      </c>
      <c r="D1514" s="157">
        <v>50000000</v>
      </c>
      <c r="E1514" s="157">
        <v>39559239</v>
      </c>
      <c r="F1514" s="157">
        <v>14158959.630000001</v>
      </c>
    </row>
    <row r="1515" spans="3:6">
      <c r="C1515" s="255" t="s">
        <v>1599</v>
      </c>
      <c r="D1515" s="157">
        <v>30000000</v>
      </c>
      <c r="E1515" s="157">
        <v>30000000</v>
      </c>
      <c r="F1515" s="157">
        <v>30000000</v>
      </c>
    </row>
    <row r="1516" spans="3:6">
      <c r="C1516" s="255" t="s">
        <v>1600</v>
      </c>
      <c r="D1516" s="157">
        <v>14157037</v>
      </c>
      <c r="E1516" s="157">
        <v>6762917</v>
      </c>
      <c r="F1516" s="157">
        <v>6485621.4800000004</v>
      </c>
    </row>
    <row r="1517" spans="3:6">
      <c r="C1517" s="255" t="s">
        <v>1601</v>
      </c>
      <c r="D1517" s="157">
        <v>30000000</v>
      </c>
      <c r="E1517" s="157">
        <v>20000000</v>
      </c>
      <c r="F1517" s="157">
        <v>20000000</v>
      </c>
    </row>
    <row r="1518" spans="3:6">
      <c r="C1518" s="255" t="s">
        <v>1602</v>
      </c>
      <c r="D1518" s="157">
        <v>26731745</v>
      </c>
      <c r="E1518" s="157">
        <v>1</v>
      </c>
      <c r="F1518" s="157">
        <v>0</v>
      </c>
    </row>
    <row r="1519" spans="3:6">
      <c r="C1519" s="255" t="s">
        <v>1603</v>
      </c>
      <c r="D1519" s="157">
        <v>7564426</v>
      </c>
      <c r="E1519" s="157">
        <v>7564426.2000000002</v>
      </c>
      <c r="F1519" s="157">
        <v>0</v>
      </c>
    </row>
    <row r="1520" spans="3:6">
      <c r="C1520" s="255" t="s">
        <v>1604</v>
      </c>
      <c r="D1520" s="157">
        <v>71052120</v>
      </c>
      <c r="E1520" s="157">
        <v>746</v>
      </c>
      <c r="F1520" s="157">
        <v>0</v>
      </c>
    </row>
    <row r="1521" spans="3:6">
      <c r="C1521" s="255" t="s">
        <v>1605</v>
      </c>
      <c r="D1521" s="157">
        <v>54690059</v>
      </c>
      <c r="E1521" s="157">
        <v>86602910</v>
      </c>
      <c r="F1521" s="157">
        <v>86602610.319999993</v>
      </c>
    </row>
    <row r="1522" spans="3:6">
      <c r="C1522" s="255" t="s">
        <v>1606</v>
      </c>
      <c r="D1522" s="157">
        <v>53144182</v>
      </c>
      <c r="E1522" s="157">
        <v>53144182</v>
      </c>
      <c r="F1522" s="157">
        <v>53088340.68</v>
      </c>
    </row>
    <row r="1523" spans="3:6">
      <c r="C1523" s="255" t="s">
        <v>1607</v>
      </c>
      <c r="D1523" s="157">
        <v>82755391</v>
      </c>
      <c r="E1523" s="157">
        <v>52018913</v>
      </c>
      <c r="F1523" s="157">
        <v>51552271.100000001</v>
      </c>
    </row>
    <row r="1524" spans="3:6">
      <c r="C1524" s="255" t="s">
        <v>1608</v>
      </c>
      <c r="D1524" s="157">
        <v>19012173</v>
      </c>
      <c r="E1524" s="157">
        <v>19012173</v>
      </c>
      <c r="F1524" s="157">
        <v>19012173</v>
      </c>
    </row>
    <row r="1525" spans="3:6">
      <c r="C1525" s="255" t="s">
        <v>1609</v>
      </c>
      <c r="D1525" s="157">
        <v>11354101</v>
      </c>
      <c r="E1525" s="157">
        <v>811</v>
      </c>
      <c r="F1525" s="157">
        <v>0</v>
      </c>
    </row>
    <row r="1526" spans="3:6">
      <c r="C1526" s="255" t="s">
        <v>1610</v>
      </c>
      <c r="D1526" s="157">
        <v>7317947</v>
      </c>
      <c r="E1526" s="157">
        <v>103308.87</v>
      </c>
      <c r="F1526" s="157">
        <v>0</v>
      </c>
    </row>
    <row r="1527" spans="3:6">
      <c r="C1527" s="255" t="s">
        <v>1611</v>
      </c>
      <c r="D1527" s="157">
        <v>34156083</v>
      </c>
      <c r="E1527" s="157">
        <v>20360966</v>
      </c>
      <c r="F1527" s="157">
        <v>5588440.7199999997</v>
      </c>
    </row>
    <row r="1528" spans="3:6">
      <c r="C1528" s="255" t="s">
        <v>1612</v>
      </c>
      <c r="D1528" s="157">
        <v>12018533</v>
      </c>
      <c r="E1528" s="157">
        <v>4308727</v>
      </c>
      <c r="F1528" s="157">
        <v>4308626.63</v>
      </c>
    </row>
    <row r="1529" spans="3:6">
      <c r="C1529" s="255" t="s">
        <v>1613</v>
      </c>
      <c r="D1529" s="157">
        <v>10000000</v>
      </c>
      <c r="E1529" s="157">
        <v>0</v>
      </c>
      <c r="F1529" s="157">
        <v>0</v>
      </c>
    </row>
    <row r="1530" spans="3:6">
      <c r="C1530" s="255" t="s">
        <v>1614</v>
      </c>
      <c r="D1530" s="157">
        <v>7281426</v>
      </c>
      <c r="E1530" s="157">
        <v>2600000</v>
      </c>
      <c r="F1530" s="157">
        <v>0</v>
      </c>
    </row>
    <row r="1531" spans="3:6">
      <c r="C1531" s="255" t="s">
        <v>1615</v>
      </c>
      <c r="D1531" s="157">
        <v>20000000</v>
      </c>
      <c r="E1531" s="157">
        <v>0</v>
      </c>
      <c r="F1531" s="157">
        <v>0</v>
      </c>
    </row>
    <row r="1532" spans="3:6">
      <c r="C1532" s="255" t="s">
        <v>1616</v>
      </c>
      <c r="D1532" s="157">
        <v>5124621</v>
      </c>
      <c r="E1532" s="157">
        <v>2049848.4</v>
      </c>
      <c r="F1532" s="157">
        <v>0</v>
      </c>
    </row>
    <row r="1533" spans="3:6">
      <c r="C1533" s="255" t="s">
        <v>1617</v>
      </c>
      <c r="D1533" s="157">
        <v>45570901</v>
      </c>
      <c r="E1533" s="157">
        <v>24887136</v>
      </c>
      <c r="F1533" s="157">
        <v>24887135.629999999</v>
      </c>
    </row>
    <row r="1534" spans="3:6">
      <c r="C1534" s="255" t="s">
        <v>1618</v>
      </c>
      <c r="D1534" s="157">
        <v>10000000</v>
      </c>
      <c r="E1534" s="157">
        <v>0</v>
      </c>
      <c r="F1534" s="157">
        <v>0</v>
      </c>
    </row>
    <row r="1535" spans="3:6">
      <c r="C1535" s="255" t="s">
        <v>1619</v>
      </c>
      <c r="D1535" s="157">
        <v>10000000</v>
      </c>
      <c r="E1535" s="157">
        <v>0</v>
      </c>
      <c r="F1535" s="157">
        <v>0</v>
      </c>
    </row>
    <row r="1536" spans="3:6">
      <c r="C1536" s="255" t="s">
        <v>1620</v>
      </c>
      <c r="D1536" s="157">
        <v>130371036</v>
      </c>
      <c r="E1536" s="157">
        <v>8000000</v>
      </c>
      <c r="F1536" s="157">
        <v>0</v>
      </c>
    </row>
    <row r="1537" spans="3:6">
      <c r="C1537" s="255" t="s">
        <v>1621</v>
      </c>
      <c r="D1537" s="157">
        <v>7278512</v>
      </c>
      <c r="E1537" s="157">
        <v>100</v>
      </c>
      <c r="F1537" s="157">
        <v>0</v>
      </c>
    </row>
    <row r="1538" spans="3:6">
      <c r="C1538" s="255" t="s">
        <v>1622</v>
      </c>
      <c r="D1538" s="157">
        <v>685956</v>
      </c>
      <c r="E1538" s="157">
        <v>0</v>
      </c>
      <c r="F1538" s="157">
        <v>0</v>
      </c>
    </row>
    <row r="1539" spans="3:6">
      <c r="C1539" s="255" t="s">
        <v>1623</v>
      </c>
      <c r="D1539" s="157">
        <v>21530521</v>
      </c>
      <c r="E1539" s="157">
        <v>1530521</v>
      </c>
      <c r="F1539" s="157">
        <v>0</v>
      </c>
    </row>
    <row r="1540" spans="3:6">
      <c r="C1540" s="255" t="s">
        <v>1624</v>
      </c>
      <c r="D1540" s="157">
        <v>2000000</v>
      </c>
      <c r="E1540" s="157">
        <v>21858244</v>
      </c>
      <c r="F1540" s="157">
        <v>15936636.949999999</v>
      </c>
    </row>
    <row r="1541" spans="3:6">
      <c r="C1541" s="255" t="s">
        <v>1625</v>
      </c>
      <c r="D1541" s="157">
        <v>100000000</v>
      </c>
      <c r="E1541" s="157">
        <v>100000000</v>
      </c>
      <c r="F1541" s="157">
        <v>100000000</v>
      </c>
    </row>
    <row r="1542" spans="3:6">
      <c r="C1542" s="255" t="s">
        <v>1626</v>
      </c>
      <c r="D1542" s="157">
        <v>7264502</v>
      </c>
      <c r="E1542" s="157">
        <v>116916.32</v>
      </c>
      <c r="F1542" s="157">
        <v>0</v>
      </c>
    </row>
    <row r="1543" spans="3:6">
      <c r="C1543" s="255" t="s">
        <v>1627</v>
      </c>
      <c r="D1543" s="157">
        <v>13310723</v>
      </c>
      <c r="E1543" s="157">
        <v>2645188</v>
      </c>
      <c r="F1543" s="157">
        <v>0</v>
      </c>
    </row>
    <row r="1544" spans="3:6">
      <c r="C1544" s="255" t="s">
        <v>1628</v>
      </c>
      <c r="D1544" s="157">
        <v>101397996</v>
      </c>
      <c r="E1544" s="157">
        <v>165085676</v>
      </c>
      <c r="F1544" s="157">
        <v>165081134.10999998</v>
      </c>
    </row>
    <row r="1545" spans="3:6">
      <c r="C1545" s="255" t="s">
        <v>1629</v>
      </c>
      <c r="D1545" s="157">
        <v>7281033</v>
      </c>
      <c r="E1545" s="157">
        <v>100</v>
      </c>
      <c r="F1545" s="157">
        <v>0</v>
      </c>
    </row>
    <row r="1546" spans="3:6">
      <c r="C1546" s="255" t="s">
        <v>1630</v>
      </c>
      <c r="D1546" s="157">
        <v>25000000</v>
      </c>
      <c r="E1546" s="157">
        <v>1000</v>
      </c>
      <c r="F1546" s="157">
        <v>0</v>
      </c>
    </row>
    <row r="1547" spans="3:6">
      <c r="C1547" s="255" t="s">
        <v>1631</v>
      </c>
      <c r="D1547" s="157">
        <v>0</v>
      </c>
      <c r="E1547" s="157">
        <v>2269108.4700000002</v>
      </c>
      <c r="F1547" s="157">
        <v>1619007.38</v>
      </c>
    </row>
    <row r="1548" spans="3:6">
      <c r="C1548" s="255" t="s">
        <v>1632</v>
      </c>
      <c r="D1548" s="157">
        <v>78000000</v>
      </c>
      <c r="E1548" s="157">
        <v>500000</v>
      </c>
      <c r="F1548" s="157">
        <v>0</v>
      </c>
    </row>
    <row r="1549" spans="3:6">
      <c r="C1549" s="255" t="s">
        <v>1633</v>
      </c>
      <c r="D1549" s="157">
        <v>5050000</v>
      </c>
      <c r="E1549" s="157">
        <v>1000</v>
      </c>
      <c r="F1549" s="157">
        <v>0</v>
      </c>
    </row>
    <row r="1550" spans="3:6">
      <c r="C1550" s="255" t="s">
        <v>1634</v>
      </c>
      <c r="D1550" s="157">
        <v>0</v>
      </c>
      <c r="E1550" s="157">
        <v>2740276.6</v>
      </c>
      <c r="F1550" s="157">
        <v>1765176.76</v>
      </c>
    </row>
    <row r="1551" spans="3:6">
      <c r="C1551" s="255" t="s">
        <v>1915</v>
      </c>
      <c r="D1551" s="157">
        <v>0</v>
      </c>
      <c r="E1551" s="157">
        <v>2000000</v>
      </c>
      <c r="F1551" s="157">
        <v>1548853.9</v>
      </c>
    </row>
    <row r="1552" spans="3:6">
      <c r="C1552" s="255" t="s">
        <v>1635</v>
      </c>
      <c r="D1552" s="157">
        <v>7281426</v>
      </c>
      <c r="E1552" s="157">
        <v>102761.65</v>
      </c>
      <c r="F1552" s="157">
        <v>0</v>
      </c>
    </row>
    <row r="1553" spans="3:6">
      <c r="C1553" s="255" t="s">
        <v>1856</v>
      </c>
      <c r="D1553" s="157">
        <v>0</v>
      </c>
      <c r="E1553" s="157">
        <v>25488395</v>
      </c>
      <c r="F1553" s="157">
        <v>15496847.1</v>
      </c>
    </row>
    <row r="1554" spans="3:6">
      <c r="C1554" s="255" t="s">
        <v>1857</v>
      </c>
      <c r="D1554" s="157">
        <v>0</v>
      </c>
      <c r="E1554" s="157">
        <v>10000000</v>
      </c>
      <c r="F1554" s="157">
        <v>9991547.1699999999</v>
      </c>
    </row>
    <row r="1555" spans="3:6">
      <c r="C1555" s="255" t="s">
        <v>1636</v>
      </c>
      <c r="D1555" s="157">
        <v>10000000</v>
      </c>
      <c r="E1555" s="157">
        <v>9500000</v>
      </c>
      <c r="F1555" s="157">
        <v>9500000</v>
      </c>
    </row>
    <row r="1556" spans="3:6">
      <c r="C1556" s="255" t="s">
        <v>1637</v>
      </c>
      <c r="D1556" s="157">
        <v>2803805</v>
      </c>
      <c r="E1556" s="157">
        <v>0</v>
      </c>
      <c r="F1556" s="157">
        <v>0</v>
      </c>
    </row>
    <row r="1557" spans="3:6">
      <c r="C1557" s="255" t="s">
        <v>1638</v>
      </c>
      <c r="D1557" s="157">
        <v>30820896</v>
      </c>
      <c r="E1557" s="157">
        <v>62698397.719999999</v>
      </c>
      <c r="F1557" s="157">
        <v>62649198.719999999</v>
      </c>
    </row>
    <row r="1558" spans="3:6">
      <c r="C1558" s="254" t="s">
        <v>2021</v>
      </c>
      <c r="D1558" s="157">
        <v>8256000</v>
      </c>
      <c r="E1558" s="157">
        <v>47554994.149999999</v>
      </c>
      <c r="F1558" s="157">
        <v>47028868.339999996</v>
      </c>
    </row>
    <row r="1559" spans="3:6">
      <c r="C1559" s="255" t="s">
        <v>1639</v>
      </c>
      <c r="D1559" s="157">
        <v>0</v>
      </c>
      <c r="E1559" s="157">
        <v>33798994.149999999</v>
      </c>
      <c r="F1559" s="157">
        <v>33380742.420000002</v>
      </c>
    </row>
    <row r="1560" spans="3:6">
      <c r="C1560" s="255" t="s">
        <v>1628</v>
      </c>
      <c r="D1560" s="157">
        <v>8256000</v>
      </c>
      <c r="E1560" s="157">
        <v>8256000</v>
      </c>
      <c r="F1560" s="157">
        <v>8149489.9100000001</v>
      </c>
    </row>
    <row r="1561" spans="3:6">
      <c r="C1561" s="255" t="s">
        <v>1968</v>
      </c>
      <c r="D1561" s="157">
        <v>0</v>
      </c>
      <c r="E1561" s="157">
        <v>5500000</v>
      </c>
      <c r="F1561" s="157">
        <v>5498636.0099999998</v>
      </c>
    </row>
    <row r="1562" spans="3:6">
      <c r="C1562" s="252" t="s">
        <v>348</v>
      </c>
      <c r="D1562" s="253">
        <v>1141004658</v>
      </c>
      <c r="E1562" s="253">
        <v>1661773010.9100001</v>
      </c>
      <c r="F1562" s="253">
        <v>1490972206.7800002</v>
      </c>
    </row>
    <row r="1563" spans="3:6">
      <c r="C1563" s="254" t="s">
        <v>2020</v>
      </c>
      <c r="D1563" s="157">
        <v>1124202528</v>
      </c>
      <c r="E1563" s="157">
        <v>1588626831.9100001</v>
      </c>
      <c r="F1563" s="157">
        <v>1447962297.1000001</v>
      </c>
    </row>
    <row r="1564" spans="3:6">
      <c r="C1564" s="255" t="s">
        <v>1640</v>
      </c>
      <c r="D1564" s="157">
        <v>170900000</v>
      </c>
      <c r="E1564" s="157">
        <v>364900000</v>
      </c>
      <c r="F1564" s="157">
        <v>275309270.08999997</v>
      </c>
    </row>
    <row r="1565" spans="3:6">
      <c r="C1565" s="255" t="s">
        <v>1916</v>
      </c>
      <c r="D1565" s="157">
        <v>0</v>
      </c>
      <c r="E1565" s="157">
        <v>2400000</v>
      </c>
      <c r="F1565" s="157">
        <v>363412.79</v>
      </c>
    </row>
    <row r="1566" spans="3:6">
      <c r="C1566" s="255" t="s">
        <v>1641</v>
      </c>
      <c r="D1566" s="157">
        <v>3355957</v>
      </c>
      <c r="E1566" s="157">
        <v>0</v>
      </c>
      <c r="F1566" s="157">
        <v>0</v>
      </c>
    </row>
    <row r="1567" spans="3:6">
      <c r="C1567" s="255" t="s">
        <v>1917</v>
      </c>
      <c r="D1567" s="157">
        <v>0</v>
      </c>
      <c r="E1567" s="157">
        <v>2202986</v>
      </c>
      <c r="F1567" s="157">
        <v>326679.59999999998</v>
      </c>
    </row>
    <row r="1568" spans="3:6">
      <c r="C1568" s="255" t="s">
        <v>1642</v>
      </c>
      <c r="D1568" s="157">
        <v>31984150</v>
      </c>
      <c r="E1568" s="157">
        <v>53908892</v>
      </c>
      <c r="F1568" s="157">
        <v>53908892</v>
      </c>
    </row>
    <row r="1569" spans="3:6">
      <c r="C1569" s="255" t="s">
        <v>1643</v>
      </c>
      <c r="D1569" s="157">
        <v>25587303</v>
      </c>
      <c r="E1569" s="157">
        <v>20000000</v>
      </c>
      <c r="F1569" s="157">
        <v>20000000</v>
      </c>
    </row>
    <row r="1570" spans="3:6">
      <c r="C1570" s="255" t="s">
        <v>1644</v>
      </c>
      <c r="D1570" s="157">
        <v>230022862</v>
      </c>
      <c r="E1570" s="157">
        <v>179594970</v>
      </c>
      <c r="F1570" s="157">
        <v>179594726.79000002</v>
      </c>
    </row>
    <row r="1571" spans="3:6">
      <c r="C1571" s="255" t="s">
        <v>1645</v>
      </c>
      <c r="D1571" s="157">
        <v>259163406</v>
      </c>
      <c r="E1571" s="157">
        <v>392775970.5</v>
      </c>
      <c r="F1571" s="157">
        <v>386863123.38999999</v>
      </c>
    </row>
    <row r="1572" spans="3:6">
      <c r="C1572" s="255" t="s">
        <v>1646</v>
      </c>
      <c r="D1572" s="157">
        <v>5045444</v>
      </c>
      <c r="E1572" s="157">
        <v>3332341</v>
      </c>
      <c r="F1572" s="157">
        <v>1330936.29</v>
      </c>
    </row>
    <row r="1573" spans="3:6">
      <c r="C1573" s="255" t="s">
        <v>1918</v>
      </c>
      <c r="D1573" s="157">
        <v>0</v>
      </c>
      <c r="E1573" s="157">
        <v>3846401</v>
      </c>
      <c r="F1573" s="157">
        <v>3846301.34</v>
      </c>
    </row>
    <row r="1574" spans="3:6">
      <c r="C1574" s="255" t="s">
        <v>1919</v>
      </c>
      <c r="D1574" s="157">
        <v>0</v>
      </c>
      <c r="E1574" s="157">
        <v>2495506</v>
      </c>
      <c r="F1574" s="157">
        <v>1330936.29</v>
      </c>
    </row>
    <row r="1575" spans="3:6">
      <c r="C1575" s="255" t="s">
        <v>1920</v>
      </c>
      <c r="D1575" s="157">
        <v>0</v>
      </c>
      <c r="E1575" s="157">
        <v>1731617</v>
      </c>
      <c r="F1575" s="157">
        <v>1625154.44</v>
      </c>
    </row>
    <row r="1576" spans="3:6">
      <c r="C1576" s="255" t="s">
        <v>1647</v>
      </c>
      <c r="D1576" s="157">
        <v>28835516</v>
      </c>
      <c r="E1576" s="157">
        <v>60512876.009999998</v>
      </c>
      <c r="F1576" s="157">
        <v>55973368.079999998</v>
      </c>
    </row>
    <row r="1577" spans="3:6">
      <c r="C1577" s="255" t="s">
        <v>1648</v>
      </c>
      <c r="D1577" s="157">
        <v>1394931</v>
      </c>
      <c r="E1577" s="157">
        <v>1799596</v>
      </c>
      <c r="F1577" s="157">
        <v>0</v>
      </c>
    </row>
    <row r="1578" spans="3:6">
      <c r="C1578" s="255" t="s">
        <v>1935</v>
      </c>
      <c r="D1578" s="157">
        <v>0</v>
      </c>
      <c r="E1578" s="157">
        <v>4200744</v>
      </c>
      <c r="F1578" s="157">
        <v>4200743.43</v>
      </c>
    </row>
    <row r="1579" spans="3:6">
      <c r="C1579" s="255" t="s">
        <v>1649</v>
      </c>
      <c r="D1579" s="157">
        <v>0</v>
      </c>
      <c r="E1579" s="157">
        <v>8462532.6600000001</v>
      </c>
      <c r="F1579" s="157">
        <v>0</v>
      </c>
    </row>
    <row r="1580" spans="3:6">
      <c r="C1580" s="255" t="s">
        <v>2009</v>
      </c>
      <c r="D1580" s="157">
        <v>0</v>
      </c>
      <c r="E1580" s="157">
        <v>2545425</v>
      </c>
      <c r="F1580" s="157">
        <v>0</v>
      </c>
    </row>
    <row r="1581" spans="3:6">
      <c r="C1581" s="255" t="s">
        <v>2010</v>
      </c>
      <c r="D1581" s="157">
        <v>0</v>
      </c>
      <c r="E1581" s="157">
        <v>3993635</v>
      </c>
      <c r="F1581" s="157">
        <v>0</v>
      </c>
    </row>
    <row r="1582" spans="3:6">
      <c r="C1582" s="255" t="s">
        <v>1650</v>
      </c>
      <c r="D1582" s="157">
        <v>17690642</v>
      </c>
      <c r="E1582" s="157">
        <v>0</v>
      </c>
      <c r="F1582" s="157">
        <v>0</v>
      </c>
    </row>
    <row r="1583" spans="3:6">
      <c r="C1583" s="255" t="s">
        <v>2011</v>
      </c>
      <c r="D1583" s="157">
        <v>0</v>
      </c>
      <c r="E1583" s="157">
        <v>3978165</v>
      </c>
      <c r="F1583" s="157">
        <v>0</v>
      </c>
    </row>
    <row r="1584" spans="3:6">
      <c r="C1584" s="255" t="s">
        <v>1651</v>
      </c>
      <c r="D1584" s="157">
        <v>67437623</v>
      </c>
      <c r="E1584" s="157">
        <v>62797736</v>
      </c>
      <c r="F1584" s="157">
        <v>62797736</v>
      </c>
    </row>
    <row r="1585" spans="3:6">
      <c r="C1585" s="255" t="s">
        <v>1652</v>
      </c>
      <c r="D1585" s="157">
        <v>26976614</v>
      </c>
      <c r="E1585" s="157">
        <v>6976614</v>
      </c>
      <c r="F1585" s="157">
        <v>0</v>
      </c>
    </row>
    <row r="1586" spans="3:6">
      <c r="C1586" s="255" t="s">
        <v>1653</v>
      </c>
      <c r="D1586" s="157">
        <v>6195995</v>
      </c>
      <c r="E1586" s="157">
        <v>1695995</v>
      </c>
      <c r="F1586" s="157">
        <v>0</v>
      </c>
    </row>
    <row r="1587" spans="3:6">
      <c r="C1587" s="255" t="s">
        <v>1654</v>
      </c>
      <c r="D1587" s="157">
        <v>10000000</v>
      </c>
      <c r="E1587" s="157">
        <v>2500000</v>
      </c>
      <c r="F1587" s="157">
        <v>0</v>
      </c>
    </row>
    <row r="1588" spans="3:6">
      <c r="C1588" s="255" t="s">
        <v>1655</v>
      </c>
      <c r="D1588" s="157">
        <v>239612085</v>
      </c>
      <c r="E1588" s="157">
        <v>401974829.74000001</v>
      </c>
      <c r="F1588" s="157">
        <v>400491016.56999999</v>
      </c>
    </row>
    <row r="1589" spans="3:6">
      <c r="C1589" s="254" t="s">
        <v>2021</v>
      </c>
      <c r="D1589" s="157">
        <v>16802130</v>
      </c>
      <c r="E1589" s="157">
        <v>16802130</v>
      </c>
      <c r="F1589" s="157">
        <v>13328948.859999999</v>
      </c>
    </row>
    <row r="1590" spans="3:6">
      <c r="C1590" s="255" t="s">
        <v>1655</v>
      </c>
      <c r="D1590" s="157">
        <v>16802130</v>
      </c>
      <c r="E1590" s="157">
        <v>16802130</v>
      </c>
      <c r="F1590" s="157">
        <v>13328948.859999999</v>
      </c>
    </row>
    <row r="1591" spans="3:6">
      <c r="C1591" s="254" t="s">
        <v>2022</v>
      </c>
      <c r="D1591" s="157">
        <v>0</v>
      </c>
      <c r="E1591" s="157">
        <v>5591110</v>
      </c>
      <c r="F1591" s="157">
        <v>5591109.9199999999</v>
      </c>
    </row>
    <row r="1592" spans="3:6">
      <c r="C1592" s="255" t="s">
        <v>1647</v>
      </c>
      <c r="D1592" s="157">
        <v>0</v>
      </c>
      <c r="E1592" s="157">
        <v>5591110</v>
      </c>
      <c r="F1592" s="157">
        <v>5591109.9199999999</v>
      </c>
    </row>
    <row r="1593" spans="3:6">
      <c r="C1593" s="254" t="s">
        <v>2023</v>
      </c>
      <c r="D1593" s="157">
        <v>0</v>
      </c>
      <c r="E1593" s="157">
        <v>50752939</v>
      </c>
      <c r="F1593" s="157">
        <v>24089850.899999999</v>
      </c>
    </row>
    <row r="1594" spans="3:6">
      <c r="C1594" s="255" t="s">
        <v>1640</v>
      </c>
      <c r="D1594" s="157">
        <v>0</v>
      </c>
      <c r="E1594" s="157">
        <v>2662421</v>
      </c>
      <c r="F1594" s="157">
        <v>0</v>
      </c>
    </row>
    <row r="1595" spans="3:6">
      <c r="C1595" s="255" t="s">
        <v>1647</v>
      </c>
      <c r="D1595" s="157">
        <v>0</v>
      </c>
      <c r="E1595" s="157">
        <v>24000000</v>
      </c>
      <c r="F1595" s="157">
        <v>0</v>
      </c>
    </row>
    <row r="1596" spans="3:6">
      <c r="C1596" s="255" t="s">
        <v>1655</v>
      </c>
      <c r="D1596" s="157">
        <v>0</v>
      </c>
      <c r="E1596" s="157">
        <v>24090518</v>
      </c>
      <c r="F1596" s="157">
        <v>24089850.899999999</v>
      </c>
    </row>
    <row r="1597" spans="3:6">
      <c r="C1597" s="252" t="s">
        <v>349</v>
      </c>
      <c r="D1597" s="253">
        <v>883749625</v>
      </c>
      <c r="E1597" s="253">
        <v>917020423.37000012</v>
      </c>
      <c r="F1597" s="253">
        <v>805982312.72000003</v>
      </c>
    </row>
    <row r="1598" spans="3:6">
      <c r="C1598" s="254" t="s">
        <v>2020</v>
      </c>
      <c r="D1598" s="157">
        <v>768749625</v>
      </c>
      <c r="E1598" s="157">
        <v>803436423.37000012</v>
      </c>
      <c r="F1598" s="157">
        <v>694751827.70000005</v>
      </c>
    </row>
    <row r="1599" spans="3:6">
      <c r="C1599" s="255" t="s">
        <v>1656</v>
      </c>
      <c r="D1599" s="157">
        <v>79437546</v>
      </c>
      <c r="E1599" s="157">
        <v>70980856</v>
      </c>
      <c r="F1599" s="157">
        <v>70948213.980000004</v>
      </c>
    </row>
    <row r="1600" spans="3:6">
      <c r="C1600" s="255" t="s">
        <v>1657</v>
      </c>
      <c r="D1600" s="157">
        <v>47785043</v>
      </c>
      <c r="E1600" s="157">
        <v>47785043</v>
      </c>
      <c r="F1600" s="157">
        <v>25093940.25</v>
      </c>
    </row>
    <row r="1601" spans="3:6">
      <c r="C1601" s="255" t="s">
        <v>1658</v>
      </c>
      <c r="D1601" s="157">
        <v>100000000</v>
      </c>
      <c r="E1601" s="157">
        <v>30000000</v>
      </c>
      <c r="F1601" s="157">
        <v>0</v>
      </c>
    </row>
    <row r="1602" spans="3:6">
      <c r="C1602" s="255" t="s">
        <v>1659</v>
      </c>
      <c r="D1602" s="157">
        <v>38876602</v>
      </c>
      <c r="E1602" s="157">
        <v>49727898</v>
      </c>
      <c r="F1602" s="157">
        <v>49727897.390000001</v>
      </c>
    </row>
    <row r="1603" spans="3:6">
      <c r="C1603" s="255" t="s">
        <v>1660</v>
      </c>
      <c r="D1603" s="157">
        <v>5000000</v>
      </c>
      <c r="E1603" s="157">
        <v>3000000</v>
      </c>
      <c r="F1603" s="157">
        <v>0</v>
      </c>
    </row>
    <row r="1604" spans="3:6">
      <c r="C1604" s="255" t="s">
        <v>1661</v>
      </c>
      <c r="D1604" s="157">
        <v>2080338</v>
      </c>
      <c r="E1604" s="157">
        <v>6796334</v>
      </c>
      <c r="F1604" s="157">
        <v>4099039.7</v>
      </c>
    </row>
    <row r="1605" spans="3:6">
      <c r="C1605" s="255" t="s">
        <v>1662</v>
      </c>
      <c r="D1605" s="157">
        <v>1787840</v>
      </c>
      <c r="E1605" s="157">
        <v>0</v>
      </c>
      <c r="F1605" s="157">
        <v>0</v>
      </c>
    </row>
    <row r="1606" spans="3:6">
      <c r="C1606" s="255" t="s">
        <v>1663</v>
      </c>
      <c r="D1606" s="157">
        <v>65220743</v>
      </c>
      <c r="E1606" s="157">
        <v>24468536</v>
      </c>
      <c r="F1606" s="157">
        <v>0</v>
      </c>
    </row>
    <row r="1607" spans="3:6">
      <c r="C1607" s="255" t="s">
        <v>1664</v>
      </c>
      <c r="D1607" s="157">
        <v>3148512</v>
      </c>
      <c r="E1607" s="157">
        <v>6</v>
      </c>
      <c r="F1607" s="157">
        <v>0</v>
      </c>
    </row>
    <row r="1608" spans="3:6">
      <c r="C1608" s="255" t="s">
        <v>1665</v>
      </c>
      <c r="D1608" s="157">
        <v>0</v>
      </c>
      <c r="E1608" s="157">
        <v>10086995.189999999</v>
      </c>
      <c r="F1608" s="157">
        <v>9644910.3499999996</v>
      </c>
    </row>
    <row r="1609" spans="3:6">
      <c r="C1609" s="255" t="s">
        <v>1666</v>
      </c>
      <c r="D1609" s="157">
        <v>3534444</v>
      </c>
      <c r="E1609" s="157">
        <v>3319109</v>
      </c>
      <c r="F1609" s="157">
        <v>1945764.71</v>
      </c>
    </row>
    <row r="1610" spans="3:6">
      <c r="C1610" s="255" t="s">
        <v>1667</v>
      </c>
      <c r="D1610" s="157">
        <v>99753891</v>
      </c>
      <c r="E1610" s="157">
        <v>313106317</v>
      </c>
      <c r="F1610" s="157">
        <v>312730710.42000002</v>
      </c>
    </row>
    <row r="1611" spans="3:6">
      <c r="C1611" s="255" t="s">
        <v>1668</v>
      </c>
      <c r="D1611" s="157">
        <v>21660226</v>
      </c>
      <c r="E1611" s="157">
        <v>10000000</v>
      </c>
      <c r="F1611" s="157">
        <v>10000000</v>
      </c>
    </row>
    <row r="1612" spans="3:6">
      <c r="C1612" s="255" t="s">
        <v>1669</v>
      </c>
      <c r="D1612" s="157">
        <v>5000000</v>
      </c>
      <c r="E1612" s="157">
        <v>5093472</v>
      </c>
      <c r="F1612" s="157">
        <v>2041543.08</v>
      </c>
    </row>
    <row r="1613" spans="3:6">
      <c r="C1613" s="255" t="s">
        <v>1670</v>
      </c>
      <c r="D1613" s="157">
        <v>35607958</v>
      </c>
      <c r="E1613" s="157">
        <v>28486366</v>
      </c>
      <c r="F1613" s="157">
        <v>28477244.859999999</v>
      </c>
    </row>
    <row r="1614" spans="3:6">
      <c r="C1614" s="255" t="s">
        <v>1671</v>
      </c>
      <c r="D1614" s="157">
        <v>36368030</v>
      </c>
      <c r="E1614" s="157">
        <v>59301361.829999998</v>
      </c>
      <c r="F1614" s="157">
        <v>59288279.719999999</v>
      </c>
    </row>
    <row r="1615" spans="3:6">
      <c r="C1615" s="255" t="s">
        <v>1672</v>
      </c>
      <c r="D1615" s="157">
        <v>123841896</v>
      </c>
      <c r="E1615" s="157">
        <v>87202259</v>
      </c>
      <c r="F1615" s="157">
        <v>85463431.180000007</v>
      </c>
    </row>
    <row r="1616" spans="3:6">
      <c r="C1616" s="255" t="s">
        <v>1673</v>
      </c>
      <c r="D1616" s="157">
        <v>24700</v>
      </c>
      <c r="E1616" s="157">
        <v>0</v>
      </c>
      <c r="F1616" s="157">
        <v>0</v>
      </c>
    </row>
    <row r="1617" spans="3:6">
      <c r="C1617" s="255" t="s">
        <v>1674</v>
      </c>
      <c r="D1617" s="157">
        <v>20000000</v>
      </c>
      <c r="E1617" s="157">
        <v>35500000</v>
      </c>
      <c r="F1617" s="157">
        <v>35290852.060000002</v>
      </c>
    </row>
    <row r="1618" spans="3:6">
      <c r="C1618" s="255" t="s">
        <v>1675</v>
      </c>
      <c r="D1618" s="157">
        <v>5000000</v>
      </c>
      <c r="E1618" s="157">
        <v>1000</v>
      </c>
      <c r="F1618" s="157">
        <v>0</v>
      </c>
    </row>
    <row r="1619" spans="3:6">
      <c r="C1619" s="255" t="s">
        <v>1676</v>
      </c>
      <c r="D1619" s="157">
        <v>74621856</v>
      </c>
      <c r="E1619" s="157">
        <v>18580870.350000001</v>
      </c>
      <c r="F1619" s="157">
        <v>0</v>
      </c>
    </row>
    <row r="1620" spans="3:6">
      <c r="C1620" s="254" t="s">
        <v>2021</v>
      </c>
      <c r="D1620" s="157">
        <v>115000000</v>
      </c>
      <c r="E1620" s="157">
        <v>113584000</v>
      </c>
      <c r="F1620" s="157">
        <v>111230485.02000001</v>
      </c>
    </row>
    <row r="1621" spans="3:6">
      <c r="C1621" s="255" t="s">
        <v>1677</v>
      </c>
      <c r="D1621" s="157">
        <v>10000000</v>
      </c>
      <c r="E1621" s="157">
        <v>10000000</v>
      </c>
      <c r="F1621" s="157">
        <v>7646591.8700000001</v>
      </c>
    </row>
    <row r="1622" spans="3:6">
      <c r="C1622" s="255" t="s">
        <v>1675</v>
      </c>
      <c r="D1622" s="157">
        <v>105000000</v>
      </c>
      <c r="E1622" s="157">
        <v>103584000</v>
      </c>
      <c r="F1622" s="157">
        <v>103583893.15000001</v>
      </c>
    </row>
    <row r="1623" spans="3:6">
      <c r="C1623" s="252" t="s">
        <v>350</v>
      </c>
      <c r="D1623" s="253">
        <v>23638967274</v>
      </c>
      <c r="E1623" s="253">
        <v>31573438716.409996</v>
      </c>
      <c r="F1623" s="253">
        <v>25127469116.210003</v>
      </c>
    </row>
    <row r="1624" spans="3:6">
      <c r="C1624" s="254" t="s">
        <v>2020</v>
      </c>
      <c r="D1624" s="157">
        <v>8185911633</v>
      </c>
      <c r="E1624" s="157">
        <v>16844748890.349995</v>
      </c>
      <c r="F1624" s="157">
        <v>14774012750.93</v>
      </c>
    </row>
    <row r="1625" spans="3:6">
      <c r="C1625" s="255" t="s">
        <v>1678</v>
      </c>
      <c r="D1625" s="157">
        <v>7362516</v>
      </c>
      <c r="E1625" s="157">
        <v>5088714</v>
      </c>
      <c r="F1625" s="157">
        <v>3578192.41</v>
      </c>
    </row>
    <row r="1626" spans="3:6">
      <c r="C1626" s="255" t="s">
        <v>1679</v>
      </c>
      <c r="D1626" s="157">
        <v>1000000</v>
      </c>
      <c r="E1626" s="157">
        <v>1000000</v>
      </c>
      <c r="F1626" s="157">
        <v>106747</v>
      </c>
    </row>
    <row r="1627" spans="3:6">
      <c r="C1627" s="255" t="s">
        <v>1680</v>
      </c>
      <c r="D1627" s="157">
        <v>194161377</v>
      </c>
      <c r="E1627" s="157">
        <v>194161377</v>
      </c>
      <c r="F1627" s="157">
        <v>103779768.70999999</v>
      </c>
    </row>
    <row r="1628" spans="3:6">
      <c r="C1628" s="255" t="s">
        <v>1681</v>
      </c>
      <c r="D1628" s="157">
        <v>25000000</v>
      </c>
      <c r="E1628" s="157">
        <v>27854000</v>
      </c>
      <c r="F1628" s="157">
        <v>0</v>
      </c>
    </row>
    <row r="1629" spans="3:6">
      <c r="C1629" s="255" t="s">
        <v>1682</v>
      </c>
      <c r="D1629" s="157">
        <v>6228157</v>
      </c>
      <c r="E1629" s="157">
        <v>5783249</v>
      </c>
      <c r="F1629" s="157">
        <v>0</v>
      </c>
    </row>
    <row r="1630" spans="3:6">
      <c r="C1630" s="255" t="s">
        <v>1827</v>
      </c>
      <c r="D1630" s="157">
        <v>0</v>
      </c>
      <c r="E1630" s="157">
        <v>145284994.09999999</v>
      </c>
      <c r="F1630" s="157">
        <v>130559873.38</v>
      </c>
    </row>
    <row r="1631" spans="3:6">
      <c r="C1631" s="255" t="s">
        <v>1948</v>
      </c>
      <c r="D1631" s="157">
        <v>0</v>
      </c>
      <c r="E1631" s="157">
        <v>999500000</v>
      </c>
      <c r="F1631" s="157">
        <v>999499187.82000005</v>
      </c>
    </row>
    <row r="1632" spans="3:6">
      <c r="C1632" s="255" t="s">
        <v>1683</v>
      </c>
      <c r="D1632" s="157">
        <v>4329132</v>
      </c>
      <c r="E1632" s="157">
        <v>5743940</v>
      </c>
      <c r="F1632" s="157">
        <v>0</v>
      </c>
    </row>
    <row r="1633" spans="3:6">
      <c r="C1633" s="255" t="s">
        <v>1858</v>
      </c>
      <c r="D1633" s="157">
        <v>0</v>
      </c>
      <c r="E1633" s="157">
        <v>111416602.67</v>
      </c>
      <c r="F1633" s="157">
        <v>64438448.109999999</v>
      </c>
    </row>
    <row r="1634" spans="3:6">
      <c r="C1634" s="255" t="s">
        <v>1684</v>
      </c>
      <c r="D1634" s="157">
        <v>2513122</v>
      </c>
      <c r="E1634" s="157">
        <v>4255865</v>
      </c>
      <c r="F1634" s="157">
        <v>2901639.05</v>
      </c>
    </row>
    <row r="1635" spans="3:6">
      <c r="C1635" s="255" t="s">
        <v>1685</v>
      </c>
      <c r="D1635" s="157">
        <v>150000000</v>
      </c>
      <c r="E1635" s="157">
        <v>150000000</v>
      </c>
      <c r="F1635" s="157">
        <v>103850495.23999999</v>
      </c>
    </row>
    <row r="1636" spans="3:6">
      <c r="C1636" s="255" t="s">
        <v>1686</v>
      </c>
      <c r="D1636" s="157">
        <v>1300000000</v>
      </c>
      <c r="E1636" s="157">
        <v>1670549733.02</v>
      </c>
      <c r="F1636" s="157">
        <v>1667879894.3099999</v>
      </c>
    </row>
    <row r="1637" spans="3:6">
      <c r="C1637" s="255" t="s">
        <v>1687</v>
      </c>
      <c r="D1637" s="157">
        <v>0</v>
      </c>
      <c r="E1637" s="157">
        <v>14103940</v>
      </c>
      <c r="F1637" s="157">
        <v>5079327.55</v>
      </c>
    </row>
    <row r="1638" spans="3:6">
      <c r="C1638" s="255" t="s">
        <v>1688</v>
      </c>
      <c r="D1638" s="157">
        <v>9000000</v>
      </c>
      <c r="E1638" s="157">
        <v>8098341.2000000002</v>
      </c>
      <c r="F1638" s="157">
        <v>0</v>
      </c>
    </row>
    <row r="1639" spans="3:6">
      <c r="C1639" s="255" t="s">
        <v>1689</v>
      </c>
      <c r="D1639" s="157">
        <v>77011014</v>
      </c>
      <c r="E1639" s="157">
        <v>30916559</v>
      </c>
      <c r="F1639" s="157">
        <v>30916557.940000001</v>
      </c>
    </row>
    <row r="1640" spans="3:6">
      <c r="C1640" s="255" t="s">
        <v>1690</v>
      </c>
      <c r="D1640" s="157">
        <v>2000000</v>
      </c>
      <c r="E1640" s="157">
        <v>0</v>
      </c>
      <c r="F1640" s="157">
        <v>0</v>
      </c>
    </row>
    <row r="1641" spans="3:6">
      <c r="C1641" s="255" t="s">
        <v>1691</v>
      </c>
      <c r="D1641" s="157">
        <v>65535117</v>
      </c>
      <c r="E1641" s="157">
        <v>235772422.18000001</v>
      </c>
      <c r="F1641" s="157">
        <v>205544619.57000002</v>
      </c>
    </row>
    <row r="1642" spans="3:6">
      <c r="C1642" s="255" t="s">
        <v>1692</v>
      </c>
      <c r="D1642" s="157">
        <v>610000001</v>
      </c>
      <c r="E1642" s="157">
        <v>2825000001</v>
      </c>
      <c r="F1642" s="157">
        <v>2423243585.79</v>
      </c>
    </row>
    <row r="1643" spans="3:6">
      <c r="C1643" s="255" t="s">
        <v>1693</v>
      </c>
      <c r="D1643" s="157">
        <v>0</v>
      </c>
      <c r="E1643" s="157">
        <v>24071769.399999999</v>
      </c>
      <c r="F1643" s="157">
        <v>21870500.620000001</v>
      </c>
    </row>
    <row r="1644" spans="3:6">
      <c r="C1644" s="255" t="s">
        <v>1694</v>
      </c>
      <c r="D1644" s="157">
        <v>0</v>
      </c>
      <c r="E1644" s="157">
        <v>407807367.99999994</v>
      </c>
      <c r="F1644" s="157">
        <v>213892562.52999997</v>
      </c>
    </row>
    <row r="1645" spans="3:6">
      <c r="C1645" s="255" t="s">
        <v>1695</v>
      </c>
      <c r="D1645" s="157">
        <v>779207</v>
      </c>
      <c r="E1645" s="157">
        <v>2183347</v>
      </c>
      <c r="F1645" s="157">
        <v>2180688.81</v>
      </c>
    </row>
    <row r="1646" spans="3:6">
      <c r="C1646" s="255" t="s">
        <v>1696</v>
      </c>
      <c r="D1646" s="157">
        <v>940000000</v>
      </c>
      <c r="E1646" s="157">
        <v>915000000</v>
      </c>
      <c r="F1646" s="157">
        <v>540117343.79999995</v>
      </c>
    </row>
    <row r="1647" spans="3:6">
      <c r="C1647" s="255" t="s">
        <v>1697</v>
      </c>
      <c r="D1647" s="157">
        <v>0</v>
      </c>
      <c r="E1647" s="157">
        <v>42085757.240000002</v>
      </c>
      <c r="F1647" s="157">
        <v>21928824.879999999</v>
      </c>
    </row>
    <row r="1648" spans="3:6">
      <c r="C1648" s="255" t="s">
        <v>1698</v>
      </c>
      <c r="D1648" s="157">
        <v>8415087</v>
      </c>
      <c r="E1648" s="157">
        <v>769083</v>
      </c>
      <c r="F1648" s="157">
        <v>0</v>
      </c>
    </row>
    <row r="1649" spans="3:6">
      <c r="C1649" s="255" t="s">
        <v>1699</v>
      </c>
      <c r="D1649" s="157">
        <v>17424123</v>
      </c>
      <c r="E1649" s="157">
        <v>17424123</v>
      </c>
      <c r="F1649" s="157">
        <v>0</v>
      </c>
    </row>
    <row r="1650" spans="3:6">
      <c r="C1650" s="255" t="s">
        <v>1700</v>
      </c>
      <c r="D1650" s="157">
        <v>0</v>
      </c>
      <c r="E1650" s="157">
        <v>23686973.170000002</v>
      </c>
      <c r="F1650" s="157">
        <v>16579267.130000001</v>
      </c>
    </row>
    <row r="1651" spans="3:6">
      <c r="C1651" s="255" t="s">
        <v>1701</v>
      </c>
      <c r="D1651" s="157">
        <v>16847189</v>
      </c>
      <c r="E1651" s="157">
        <v>16847189</v>
      </c>
      <c r="F1651" s="157">
        <v>0</v>
      </c>
    </row>
    <row r="1652" spans="3:6">
      <c r="C1652" s="255" t="s">
        <v>1883</v>
      </c>
      <c r="D1652" s="157">
        <v>0</v>
      </c>
      <c r="E1652" s="157">
        <v>24060203.469999999</v>
      </c>
      <c r="F1652" s="157">
        <v>4790627.3</v>
      </c>
    </row>
    <row r="1653" spans="3:6">
      <c r="C1653" s="255" t="s">
        <v>1702</v>
      </c>
      <c r="D1653" s="157">
        <v>193657772</v>
      </c>
      <c r="E1653" s="157">
        <v>0</v>
      </c>
      <c r="F1653" s="157">
        <v>0</v>
      </c>
    </row>
    <row r="1654" spans="3:6">
      <c r="C1654" s="255" t="s">
        <v>1703</v>
      </c>
      <c r="D1654" s="157">
        <v>10554785</v>
      </c>
      <c r="E1654" s="157">
        <v>0</v>
      </c>
      <c r="F1654" s="157">
        <v>0</v>
      </c>
    </row>
    <row r="1655" spans="3:6">
      <c r="C1655" s="255" t="s">
        <v>1704</v>
      </c>
      <c r="D1655" s="157">
        <v>0</v>
      </c>
      <c r="E1655" s="157">
        <v>538663.36</v>
      </c>
      <c r="F1655" s="157">
        <v>516724.65</v>
      </c>
    </row>
    <row r="1656" spans="3:6">
      <c r="C1656" s="255" t="s">
        <v>1705</v>
      </c>
      <c r="D1656" s="157">
        <v>1235409</v>
      </c>
      <c r="E1656" s="157">
        <v>2865520</v>
      </c>
      <c r="F1656" s="157">
        <v>2863517.59</v>
      </c>
    </row>
    <row r="1657" spans="3:6">
      <c r="C1657" s="255" t="s">
        <v>1706</v>
      </c>
      <c r="D1657" s="157">
        <v>6755924</v>
      </c>
      <c r="E1657" s="157">
        <v>4755924</v>
      </c>
      <c r="F1657" s="157">
        <v>0</v>
      </c>
    </row>
    <row r="1658" spans="3:6">
      <c r="C1658" s="255" t="s">
        <v>1707</v>
      </c>
      <c r="D1658" s="157">
        <v>0</v>
      </c>
      <c r="E1658" s="157">
        <v>406878695</v>
      </c>
      <c r="F1658" s="157">
        <v>397244881.93000001</v>
      </c>
    </row>
    <row r="1659" spans="3:6">
      <c r="C1659" s="255" t="s">
        <v>1708</v>
      </c>
      <c r="D1659" s="157">
        <v>41882</v>
      </c>
      <c r="E1659" s="157">
        <v>0</v>
      </c>
      <c r="F1659" s="157">
        <v>0</v>
      </c>
    </row>
    <row r="1660" spans="3:6">
      <c r="C1660" s="255" t="s">
        <v>1709</v>
      </c>
      <c r="D1660" s="157">
        <v>24000000</v>
      </c>
      <c r="E1660" s="157">
        <v>0</v>
      </c>
      <c r="F1660" s="157">
        <v>0</v>
      </c>
    </row>
    <row r="1661" spans="3:6">
      <c r="C1661" s="255" t="s">
        <v>1710</v>
      </c>
      <c r="D1661" s="157">
        <v>2873229</v>
      </c>
      <c r="E1661" s="157">
        <v>23864170.899999999</v>
      </c>
      <c r="F1661" s="157">
        <v>2860566.7</v>
      </c>
    </row>
    <row r="1662" spans="3:6">
      <c r="C1662" s="255" t="s">
        <v>1921</v>
      </c>
      <c r="D1662" s="157">
        <v>0</v>
      </c>
      <c r="E1662" s="157">
        <v>24936931</v>
      </c>
      <c r="F1662" s="157">
        <v>14564170.449999999</v>
      </c>
    </row>
    <row r="1663" spans="3:6">
      <c r="C1663" s="255" t="s">
        <v>1711</v>
      </c>
      <c r="D1663" s="157">
        <v>55999</v>
      </c>
      <c r="E1663" s="157">
        <v>0</v>
      </c>
      <c r="F1663" s="157">
        <v>0</v>
      </c>
    </row>
    <row r="1664" spans="3:6">
      <c r="C1664" s="255" t="s">
        <v>1922</v>
      </c>
      <c r="D1664" s="157">
        <v>0</v>
      </c>
      <c r="E1664" s="157">
        <v>85715314</v>
      </c>
      <c r="F1664" s="157">
        <v>83949839.950000003</v>
      </c>
    </row>
    <row r="1665" spans="3:6">
      <c r="C1665" s="255" t="s">
        <v>1712</v>
      </c>
      <c r="D1665" s="157">
        <v>3264355</v>
      </c>
      <c r="E1665" s="157">
        <v>1395594</v>
      </c>
      <c r="F1665" s="157">
        <v>1395593.77</v>
      </c>
    </row>
    <row r="1666" spans="3:6">
      <c r="C1666" s="255" t="s">
        <v>1713</v>
      </c>
      <c r="D1666" s="157">
        <v>486807313</v>
      </c>
      <c r="E1666" s="157">
        <v>1188222445.9099998</v>
      </c>
      <c r="F1666" s="157">
        <v>1171720748.1000001</v>
      </c>
    </row>
    <row r="1667" spans="3:6">
      <c r="C1667" s="255" t="s">
        <v>1714</v>
      </c>
      <c r="D1667" s="157">
        <v>135000000</v>
      </c>
      <c r="E1667" s="157">
        <v>53956659.799999997</v>
      </c>
      <c r="F1667" s="157">
        <v>39678000</v>
      </c>
    </row>
    <row r="1668" spans="3:6">
      <c r="C1668" s="255" t="s">
        <v>1715</v>
      </c>
      <c r="D1668" s="157">
        <v>1235409</v>
      </c>
      <c r="E1668" s="157">
        <v>3074540</v>
      </c>
      <c r="F1668" s="157">
        <v>1874534.81</v>
      </c>
    </row>
    <row r="1669" spans="3:6">
      <c r="C1669" s="255" t="s">
        <v>1716</v>
      </c>
      <c r="D1669" s="157">
        <v>2000000</v>
      </c>
      <c r="E1669" s="157">
        <v>237362937</v>
      </c>
      <c r="F1669" s="157">
        <v>224362936.63999999</v>
      </c>
    </row>
    <row r="1670" spans="3:6">
      <c r="C1670" s="255" t="s">
        <v>1969</v>
      </c>
      <c r="D1670" s="157">
        <v>0</v>
      </c>
      <c r="E1670" s="157">
        <v>62109708</v>
      </c>
      <c r="F1670" s="157">
        <v>40629848.509999998</v>
      </c>
    </row>
    <row r="1671" spans="3:6">
      <c r="C1671" s="255" t="s">
        <v>1717</v>
      </c>
      <c r="D1671" s="157">
        <v>1235409</v>
      </c>
      <c r="E1671" s="157">
        <v>1483357</v>
      </c>
      <c r="F1671" s="157">
        <v>1016204.84</v>
      </c>
    </row>
    <row r="1672" spans="3:6">
      <c r="C1672" s="255" t="s">
        <v>1970</v>
      </c>
      <c r="D1672" s="157">
        <v>0</v>
      </c>
      <c r="E1672" s="157">
        <v>24730812</v>
      </c>
      <c r="F1672" s="157">
        <v>24730811.289999999</v>
      </c>
    </row>
    <row r="1673" spans="3:6">
      <c r="C1673" s="255" t="s">
        <v>1718</v>
      </c>
      <c r="D1673" s="157">
        <v>2223577</v>
      </c>
      <c r="E1673" s="157">
        <v>0</v>
      </c>
      <c r="F1673" s="157">
        <v>0</v>
      </c>
    </row>
    <row r="1674" spans="3:6">
      <c r="C1674" s="255" t="s">
        <v>1719</v>
      </c>
      <c r="D1674" s="157">
        <v>13816424</v>
      </c>
      <c r="E1674" s="157">
        <v>55050246.600000001</v>
      </c>
      <c r="F1674" s="157">
        <v>54507002.780000001</v>
      </c>
    </row>
    <row r="1675" spans="3:6">
      <c r="C1675" s="255" t="s">
        <v>1720</v>
      </c>
      <c r="D1675" s="157">
        <v>80162210</v>
      </c>
      <c r="E1675" s="157">
        <v>121582561.08</v>
      </c>
      <c r="F1675" s="157">
        <v>96670562.870000005</v>
      </c>
    </row>
    <row r="1676" spans="3:6">
      <c r="C1676" s="255" t="s">
        <v>1721</v>
      </c>
      <c r="D1676" s="157">
        <v>0</v>
      </c>
      <c r="E1676" s="157">
        <v>7395626.7400000002</v>
      </c>
      <c r="F1676" s="157">
        <v>0</v>
      </c>
    </row>
    <row r="1677" spans="3:6">
      <c r="C1677" s="255" t="s">
        <v>1923</v>
      </c>
      <c r="D1677" s="157">
        <v>0</v>
      </c>
      <c r="E1677" s="157">
        <v>2522719</v>
      </c>
      <c r="F1677" s="157">
        <v>0</v>
      </c>
    </row>
    <row r="1678" spans="3:6">
      <c r="C1678" s="255" t="s">
        <v>1722</v>
      </c>
      <c r="D1678" s="157">
        <v>74323660</v>
      </c>
      <c r="E1678" s="157">
        <v>9850946</v>
      </c>
      <c r="F1678" s="157">
        <v>9850946</v>
      </c>
    </row>
    <row r="1679" spans="3:6">
      <c r="C1679" s="255" t="s">
        <v>1723</v>
      </c>
      <c r="D1679" s="157">
        <v>5885745</v>
      </c>
      <c r="E1679" s="157">
        <v>0</v>
      </c>
      <c r="F1679" s="157">
        <v>0</v>
      </c>
    </row>
    <row r="1680" spans="3:6">
      <c r="C1680" s="255" t="s">
        <v>1724</v>
      </c>
      <c r="D1680" s="157">
        <v>0</v>
      </c>
      <c r="E1680" s="157">
        <v>13158747.699999999</v>
      </c>
      <c r="F1680" s="157">
        <v>9897072.3100000005</v>
      </c>
    </row>
    <row r="1681" spans="3:6">
      <c r="C1681" s="255" t="s">
        <v>1725</v>
      </c>
      <c r="D1681" s="157">
        <v>0</v>
      </c>
      <c r="E1681" s="157">
        <v>9835185.6600000001</v>
      </c>
      <c r="F1681" s="157">
        <v>3574199.49</v>
      </c>
    </row>
    <row r="1682" spans="3:6">
      <c r="C1682" s="255" t="s">
        <v>1726</v>
      </c>
      <c r="D1682" s="157">
        <v>1217491</v>
      </c>
      <c r="E1682" s="157">
        <v>0</v>
      </c>
      <c r="F1682" s="157">
        <v>0</v>
      </c>
    </row>
    <row r="1683" spans="3:6">
      <c r="C1683" s="255" t="s">
        <v>1924</v>
      </c>
      <c r="D1683" s="157">
        <v>0</v>
      </c>
      <c r="E1683" s="157">
        <v>25457228</v>
      </c>
      <c r="F1683" s="157">
        <v>20584115.420000002</v>
      </c>
    </row>
    <row r="1684" spans="3:6">
      <c r="C1684" s="255" t="s">
        <v>1727</v>
      </c>
      <c r="D1684" s="157">
        <v>779207</v>
      </c>
      <c r="E1684" s="157">
        <v>563872</v>
      </c>
      <c r="F1684" s="157">
        <v>0</v>
      </c>
    </row>
    <row r="1685" spans="3:6">
      <c r="C1685" s="255" t="s">
        <v>1728</v>
      </c>
      <c r="D1685" s="157">
        <v>1226842</v>
      </c>
      <c r="E1685" s="157">
        <v>0</v>
      </c>
      <c r="F1685" s="157">
        <v>0</v>
      </c>
    </row>
    <row r="1686" spans="3:6">
      <c r="C1686" s="255" t="s">
        <v>1729</v>
      </c>
      <c r="D1686" s="157">
        <v>50000000</v>
      </c>
      <c r="E1686" s="157">
        <v>450992454</v>
      </c>
      <c r="F1686" s="157">
        <v>450992453.08999997</v>
      </c>
    </row>
    <row r="1687" spans="3:6">
      <c r="C1687" s="255" t="s">
        <v>1730</v>
      </c>
      <c r="D1687" s="157">
        <v>75000000</v>
      </c>
      <c r="E1687" s="157">
        <v>0</v>
      </c>
      <c r="F1687" s="157">
        <v>0</v>
      </c>
    </row>
    <row r="1688" spans="3:6">
      <c r="C1688" s="255" t="s">
        <v>1731</v>
      </c>
      <c r="D1688" s="157">
        <v>0</v>
      </c>
      <c r="E1688" s="157">
        <v>11869785.539999999</v>
      </c>
      <c r="F1688" s="157">
        <v>4274131.3</v>
      </c>
    </row>
    <row r="1689" spans="3:6">
      <c r="C1689" s="255" t="s">
        <v>1884</v>
      </c>
      <c r="D1689" s="157">
        <v>0</v>
      </c>
      <c r="E1689" s="157">
        <v>4100000</v>
      </c>
      <c r="F1689" s="157">
        <v>2052223.74</v>
      </c>
    </row>
    <row r="1690" spans="3:6">
      <c r="C1690" s="255" t="s">
        <v>1732</v>
      </c>
      <c r="D1690" s="157">
        <v>0</v>
      </c>
      <c r="E1690" s="157">
        <v>12389545.710000001</v>
      </c>
      <c r="F1690" s="157">
        <v>12356982.279999999</v>
      </c>
    </row>
    <row r="1691" spans="3:6">
      <c r="C1691" s="255" t="s">
        <v>1733</v>
      </c>
      <c r="D1691" s="157">
        <v>0</v>
      </c>
      <c r="E1691" s="157">
        <v>3305346.62</v>
      </c>
      <c r="F1691" s="157">
        <v>2052223.74</v>
      </c>
    </row>
    <row r="1692" spans="3:6">
      <c r="C1692" s="255" t="s">
        <v>1734</v>
      </c>
      <c r="D1692" s="157">
        <v>0</v>
      </c>
      <c r="E1692" s="157">
        <v>12008385.51</v>
      </c>
      <c r="F1692" s="157">
        <v>4324326.41</v>
      </c>
    </row>
    <row r="1693" spans="3:6">
      <c r="C1693" s="255" t="s">
        <v>1735</v>
      </c>
      <c r="D1693" s="157">
        <v>0</v>
      </c>
      <c r="E1693" s="157">
        <v>13825622.75</v>
      </c>
      <c r="F1693" s="157">
        <v>12997995.550000001</v>
      </c>
    </row>
    <row r="1694" spans="3:6">
      <c r="C1694" s="255" t="s">
        <v>1736</v>
      </c>
      <c r="D1694" s="157">
        <v>5000000</v>
      </c>
      <c r="E1694" s="157">
        <v>1960358</v>
      </c>
      <c r="F1694" s="157">
        <v>1960357.84</v>
      </c>
    </row>
    <row r="1695" spans="3:6">
      <c r="C1695" s="255" t="s">
        <v>1737</v>
      </c>
      <c r="D1695" s="157">
        <v>80000000</v>
      </c>
      <c r="E1695" s="157">
        <v>288345068.61000001</v>
      </c>
      <c r="F1695" s="157">
        <v>288345065.61000001</v>
      </c>
    </row>
    <row r="1696" spans="3:6">
      <c r="C1696" s="255" t="s">
        <v>1738</v>
      </c>
      <c r="D1696" s="157">
        <v>0</v>
      </c>
      <c r="E1696" s="157">
        <v>12524359.27</v>
      </c>
      <c r="F1696" s="157">
        <v>10947712.140000001</v>
      </c>
    </row>
    <row r="1697" spans="3:6">
      <c r="C1697" s="255" t="s">
        <v>1739</v>
      </c>
      <c r="D1697" s="157">
        <v>31691995</v>
      </c>
      <c r="E1697" s="157">
        <v>2581186242.9099998</v>
      </c>
      <c r="F1697" s="157">
        <v>2581186242.9099998</v>
      </c>
    </row>
    <row r="1698" spans="3:6">
      <c r="C1698" s="255" t="s">
        <v>1740</v>
      </c>
      <c r="D1698" s="157">
        <v>3922569</v>
      </c>
      <c r="E1698" s="157">
        <v>0</v>
      </c>
      <c r="F1698" s="157">
        <v>0</v>
      </c>
    </row>
    <row r="1699" spans="3:6">
      <c r="C1699" s="255" t="s">
        <v>1741</v>
      </c>
      <c r="D1699" s="157">
        <v>0</v>
      </c>
      <c r="E1699" s="157">
        <v>12409824</v>
      </c>
      <c r="F1699" s="157">
        <v>5164417.2300000004</v>
      </c>
    </row>
    <row r="1700" spans="3:6">
      <c r="C1700" s="255" t="s">
        <v>1742</v>
      </c>
      <c r="D1700" s="157">
        <v>2000000</v>
      </c>
      <c r="E1700" s="157">
        <v>0</v>
      </c>
      <c r="F1700" s="157">
        <v>0</v>
      </c>
    </row>
    <row r="1701" spans="3:6">
      <c r="C1701" s="255" t="s">
        <v>1743</v>
      </c>
      <c r="D1701" s="157">
        <v>1000000000</v>
      </c>
      <c r="E1701" s="157">
        <v>0</v>
      </c>
      <c r="F1701" s="157">
        <v>0</v>
      </c>
    </row>
    <row r="1702" spans="3:6">
      <c r="C1702" s="255" t="s">
        <v>1744</v>
      </c>
      <c r="D1702" s="157">
        <v>36754019</v>
      </c>
      <c r="E1702" s="157">
        <v>0</v>
      </c>
      <c r="F1702" s="157">
        <v>0</v>
      </c>
    </row>
    <row r="1703" spans="3:6">
      <c r="C1703" s="255" t="s">
        <v>1745</v>
      </c>
      <c r="D1703" s="157">
        <v>0</v>
      </c>
      <c r="E1703" s="157">
        <v>3053336.7</v>
      </c>
      <c r="F1703" s="157">
        <v>0</v>
      </c>
    </row>
    <row r="1704" spans="3:6">
      <c r="C1704" s="255" t="s">
        <v>1746</v>
      </c>
      <c r="D1704" s="157">
        <v>0</v>
      </c>
      <c r="E1704" s="157">
        <v>89968638.129999995</v>
      </c>
      <c r="F1704" s="157">
        <v>75149121.390000001</v>
      </c>
    </row>
    <row r="1705" spans="3:6">
      <c r="C1705" s="255" t="s">
        <v>1747</v>
      </c>
      <c r="D1705" s="157">
        <v>2642087</v>
      </c>
      <c r="E1705" s="157">
        <v>1596866.34</v>
      </c>
      <c r="F1705" s="157">
        <v>0</v>
      </c>
    </row>
    <row r="1706" spans="3:6">
      <c r="C1706" s="255" t="s">
        <v>1748</v>
      </c>
      <c r="D1706" s="157">
        <v>0</v>
      </c>
      <c r="E1706" s="157">
        <v>54340000</v>
      </c>
      <c r="F1706" s="157">
        <v>54338001.740000002</v>
      </c>
    </row>
    <row r="1707" spans="3:6">
      <c r="C1707" s="255" t="s">
        <v>1749</v>
      </c>
      <c r="D1707" s="157">
        <v>2083629</v>
      </c>
      <c r="E1707" s="157">
        <v>115708</v>
      </c>
      <c r="F1707" s="157">
        <v>0</v>
      </c>
    </row>
    <row r="1708" spans="3:6">
      <c r="C1708" s="255" t="s">
        <v>1750</v>
      </c>
      <c r="D1708" s="157">
        <v>3397736</v>
      </c>
      <c r="E1708" s="157">
        <v>110069.58</v>
      </c>
      <c r="F1708" s="157">
        <v>0</v>
      </c>
    </row>
    <row r="1709" spans="3:6">
      <c r="C1709" s="255" t="s">
        <v>1751</v>
      </c>
      <c r="D1709" s="157">
        <v>12635469</v>
      </c>
      <c r="E1709" s="157">
        <v>956</v>
      </c>
      <c r="F1709" s="157">
        <v>0</v>
      </c>
    </row>
    <row r="1710" spans="3:6" ht="27" customHeight="1">
      <c r="C1710" s="255" t="s">
        <v>1949</v>
      </c>
      <c r="D1710" s="157">
        <v>0</v>
      </c>
      <c r="E1710" s="157">
        <v>5487230</v>
      </c>
      <c r="F1710" s="157">
        <v>0</v>
      </c>
    </row>
    <row r="1711" spans="3:6">
      <c r="C1711" s="255" t="s">
        <v>1925</v>
      </c>
      <c r="D1711" s="157">
        <v>0</v>
      </c>
      <c r="E1711" s="157">
        <v>41351667</v>
      </c>
      <c r="F1711" s="157">
        <v>32845207.59</v>
      </c>
    </row>
    <row r="1712" spans="3:6" ht="25.8" customHeight="1">
      <c r="C1712" s="255" t="s">
        <v>1752</v>
      </c>
      <c r="D1712" s="157">
        <v>26665895</v>
      </c>
      <c r="E1712" s="157">
        <v>5000000</v>
      </c>
      <c r="F1712" s="157">
        <v>3982059.58</v>
      </c>
    </row>
    <row r="1713" spans="3:6">
      <c r="C1713" s="255" t="s">
        <v>1753</v>
      </c>
      <c r="D1713" s="157">
        <v>138712</v>
      </c>
      <c r="E1713" s="157">
        <v>0</v>
      </c>
      <c r="F1713" s="157">
        <v>0</v>
      </c>
    </row>
    <row r="1714" spans="3:6">
      <c r="C1714" s="255" t="s">
        <v>1885</v>
      </c>
      <c r="D1714" s="157">
        <v>0</v>
      </c>
      <c r="E1714" s="157">
        <v>52314295.170000002</v>
      </c>
      <c r="F1714" s="157">
        <v>31763325.100000001</v>
      </c>
    </row>
    <row r="1715" spans="3:6">
      <c r="C1715" s="255" t="s">
        <v>1754</v>
      </c>
      <c r="D1715" s="157">
        <v>0</v>
      </c>
      <c r="E1715" s="157">
        <v>8732103.0600000005</v>
      </c>
      <c r="F1715" s="157">
        <v>5624170.1799999997</v>
      </c>
    </row>
    <row r="1716" spans="3:6">
      <c r="C1716" s="255" t="s">
        <v>1755</v>
      </c>
      <c r="D1716" s="157">
        <v>3356164</v>
      </c>
      <c r="E1716" s="157">
        <v>2672537</v>
      </c>
      <c r="F1716" s="157">
        <v>0</v>
      </c>
    </row>
    <row r="1717" spans="3:6">
      <c r="C1717" s="255" t="s">
        <v>1756</v>
      </c>
      <c r="D1717" s="157">
        <v>14404663</v>
      </c>
      <c r="E1717" s="157">
        <v>100</v>
      </c>
      <c r="F1717" s="157">
        <v>0</v>
      </c>
    </row>
    <row r="1718" spans="3:6">
      <c r="C1718" s="255" t="s">
        <v>1757</v>
      </c>
      <c r="D1718" s="157">
        <v>5404349</v>
      </c>
      <c r="E1718" s="157">
        <v>0</v>
      </c>
      <c r="F1718" s="157">
        <v>0</v>
      </c>
    </row>
    <row r="1719" spans="3:6">
      <c r="C1719" s="255" t="s">
        <v>1758</v>
      </c>
      <c r="D1719" s="157">
        <v>3397736</v>
      </c>
      <c r="E1719" s="157">
        <v>2751732</v>
      </c>
      <c r="F1719" s="157">
        <v>0</v>
      </c>
    </row>
    <row r="1720" spans="3:6">
      <c r="C1720" s="255" t="s">
        <v>1886</v>
      </c>
      <c r="D1720" s="157">
        <v>0</v>
      </c>
      <c r="E1720" s="157">
        <v>80874273</v>
      </c>
      <c r="F1720" s="157">
        <v>48600326.25</v>
      </c>
    </row>
    <row r="1721" spans="3:6">
      <c r="C1721" s="255" t="s">
        <v>1759</v>
      </c>
      <c r="D1721" s="157">
        <v>70707142</v>
      </c>
      <c r="E1721" s="157">
        <v>46680645.119999997</v>
      </c>
      <c r="F1721" s="157">
        <v>39961526.640000001</v>
      </c>
    </row>
    <row r="1722" spans="3:6">
      <c r="C1722" s="255" t="s">
        <v>1760</v>
      </c>
      <c r="D1722" s="157">
        <v>45320695</v>
      </c>
      <c r="E1722" s="157">
        <v>25500000</v>
      </c>
      <c r="F1722" s="157">
        <v>10000000</v>
      </c>
    </row>
    <row r="1723" spans="3:6">
      <c r="C1723" s="255" t="s">
        <v>1761</v>
      </c>
      <c r="D1723" s="157">
        <v>3397736</v>
      </c>
      <c r="E1723" s="157">
        <v>2751732</v>
      </c>
      <c r="F1723" s="157">
        <v>0</v>
      </c>
    </row>
    <row r="1724" spans="3:6">
      <c r="C1724" s="255" t="s">
        <v>1762</v>
      </c>
      <c r="D1724" s="157">
        <v>13049408</v>
      </c>
      <c r="E1724" s="157">
        <v>297447</v>
      </c>
      <c r="F1724" s="157">
        <v>0</v>
      </c>
    </row>
    <row r="1725" spans="3:6">
      <c r="C1725" s="255" t="s">
        <v>1763</v>
      </c>
      <c r="D1725" s="157">
        <v>3397736</v>
      </c>
      <c r="E1725" s="157">
        <v>2751732</v>
      </c>
      <c r="F1725" s="157">
        <v>0</v>
      </c>
    </row>
    <row r="1726" spans="3:6">
      <c r="C1726" s="255" t="s">
        <v>1764</v>
      </c>
      <c r="D1726" s="157">
        <v>10991381</v>
      </c>
      <c r="E1726" s="157">
        <v>7196552.2000000002</v>
      </c>
      <c r="F1726" s="157">
        <v>0</v>
      </c>
    </row>
    <row r="1727" spans="3:6">
      <c r="C1727" s="255" t="s">
        <v>1765</v>
      </c>
      <c r="D1727" s="157">
        <v>0</v>
      </c>
      <c r="E1727" s="157">
        <v>2766703.06</v>
      </c>
      <c r="F1727" s="157">
        <v>0</v>
      </c>
    </row>
    <row r="1728" spans="3:6">
      <c r="C1728" s="255" t="s">
        <v>1766</v>
      </c>
      <c r="D1728" s="157">
        <v>327553</v>
      </c>
      <c r="E1728" s="157">
        <v>327553</v>
      </c>
      <c r="F1728" s="157">
        <v>327553</v>
      </c>
    </row>
    <row r="1729" spans="3:6">
      <c r="C1729" s="255" t="s">
        <v>1767</v>
      </c>
      <c r="D1729" s="157">
        <v>0</v>
      </c>
      <c r="E1729" s="157">
        <v>8455545.5600000005</v>
      </c>
      <c r="F1729" s="157">
        <v>5346398.5599999996</v>
      </c>
    </row>
    <row r="1730" spans="3:6">
      <c r="C1730" s="255" t="s">
        <v>1768</v>
      </c>
      <c r="D1730" s="157">
        <v>7508745</v>
      </c>
      <c r="E1730" s="157">
        <v>7508744.5999999996</v>
      </c>
      <c r="F1730" s="157">
        <v>0</v>
      </c>
    </row>
    <row r="1731" spans="3:6">
      <c r="C1731" s="255" t="s">
        <v>1769</v>
      </c>
      <c r="D1731" s="157">
        <v>0</v>
      </c>
      <c r="E1731" s="157">
        <v>7805941.5599999996</v>
      </c>
      <c r="F1731" s="157">
        <v>5346398.5599999996</v>
      </c>
    </row>
    <row r="1732" spans="3:6">
      <c r="C1732" s="255" t="s">
        <v>1770</v>
      </c>
      <c r="D1732" s="157">
        <v>79000000</v>
      </c>
      <c r="E1732" s="157">
        <v>180940000</v>
      </c>
      <c r="F1732" s="157">
        <v>164283974.13</v>
      </c>
    </row>
    <row r="1733" spans="3:6">
      <c r="C1733" s="255" t="s">
        <v>1771</v>
      </c>
      <c r="D1733" s="157">
        <v>5872846</v>
      </c>
      <c r="E1733" s="157">
        <v>2349138.4</v>
      </c>
      <c r="F1733" s="157">
        <v>0</v>
      </c>
    </row>
    <row r="1734" spans="3:6">
      <c r="C1734" s="255" t="s">
        <v>1772</v>
      </c>
      <c r="D1734" s="157">
        <v>1000000</v>
      </c>
      <c r="E1734" s="157">
        <v>500000</v>
      </c>
      <c r="F1734" s="157">
        <v>500000</v>
      </c>
    </row>
    <row r="1735" spans="3:6">
      <c r="C1735" s="255" t="s">
        <v>1773</v>
      </c>
      <c r="D1735" s="157">
        <v>150000000</v>
      </c>
      <c r="E1735" s="157">
        <v>450979001.63</v>
      </c>
      <c r="F1735" s="157">
        <v>404879000.73000002</v>
      </c>
    </row>
    <row r="1736" spans="3:6">
      <c r="C1736" s="255" t="s">
        <v>1774</v>
      </c>
      <c r="D1736" s="157">
        <v>0</v>
      </c>
      <c r="E1736" s="157">
        <v>3500000</v>
      </c>
      <c r="F1736" s="157">
        <v>3500000</v>
      </c>
    </row>
    <row r="1737" spans="3:6">
      <c r="C1737" s="255" t="s">
        <v>1775</v>
      </c>
      <c r="D1737" s="157">
        <v>0</v>
      </c>
      <c r="E1737" s="157">
        <v>3500000</v>
      </c>
      <c r="F1737" s="157">
        <v>3500000</v>
      </c>
    </row>
    <row r="1738" spans="3:6">
      <c r="C1738" s="255" t="s">
        <v>1776</v>
      </c>
      <c r="D1738" s="157">
        <v>3397736</v>
      </c>
      <c r="E1738" s="157">
        <v>110069.58</v>
      </c>
      <c r="F1738" s="157">
        <v>0</v>
      </c>
    </row>
    <row r="1739" spans="3:6">
      <c r="C1739" s="255" t="s">
        <v>1777</v>
      </c>
      <c r="D1739" s="157">
        <v>2768368</v>
      </c>
      <c r="E1739" s="157">
        <v>2768368</v>
      </c>
      <c r="F1739" s="157">
        <v>285927.18</v>
      </c>
    </row>
    <row r="1740" spans="3:6">
      <c r="C1740" s="255" t="s">
        <v>1778</v>
      </c>
      <c r="D1740" s="157">
        <v>2083629</v>
      </c>
      <c r="E1740" s="157">
        <v>115708</v>
      </c>
      <c r="F1740" s="157">
        <v>0</v>
      </c>
    </row>
    <row r="1741" spans="3:6">
      <c r="C1741" s="255" t="s">
        <v>1779</v>
      </c>
      <c r="D1741" s="157">
        <v>113083454</v>
      </c>
      <c r="E1741" s="157">
        <v>455605338.24000001</v>
      </c>
      <c r="F1741" s="157">
        <v>369589520.74000001</v>
      </c>
    </row>
    <row r="1742" spans="3:6">
      <c r="C1742" s="255" t="s">
        <v>1780</v>
      </c>
      <c r="D1742" s="157">
        <v>0</v>
      </c>
      <c r="E1742" s="157">
        <v>2962077.38</v>
      </c>
      <c r="F1742" s="157">
        <v>2962077.38</v>
      </c>
    </row>
    <row r="1743" spans="3:6">
      <c r="C1743" s="255" t="s">
        <v>1781</v>
      </c>
      <c r="D1743" s="157">
        <v>3397736</v>
      </c>
      <c r="E1743" s="157">
        <v>110069.58</v>
      </c>
      <c r="F1743" s="157">
        <v>0</v>
      </c>
    </row>
    <row r="1744" spans="3:6">
      <c r="C1744" s="255" t="s">
        <v>1782</v>
      </c>
      <c r="D1744" s="157">
        <v>511857547</v>
      </c>
      <c r="E1744" s="157">
        <v>283304457.44999999</v>
      </c>
      <c r="F1744" s="157">
        <v>283304456.43000001</v>
      </c>
    </row>
    <row r="1745" spans="3:6">
      <c r="C1745" s="255" t="s">
        <v>1783</v>
      </c>
      <c r="D1745" s="157">
        <v>0</v>
      </c>
      <c r="E1745" s="157">
        <v>3104428.88</v>
      </c>
      <c r="F1745" s="157">
        <v>1642087.24</v>
      </c>
    </row>
    <row r="1746" spans="3:6">
      <c r="C1746" s="255" t="s">
        <v>1784</v>
      </c>
      <c r="D1746" s="157">
        <v>1386558</v>
      </c>
      <c r="E1746" s="157">
        <v>105411</v>
      </c>
      <c r="F1746" s="157">
        <v>0</v>
      </c>
    </row>
    <row r="1747" spans="3:6">
      <c r="C1747" s="255" t="s">
        <v>1785</v>
      </c>
      <c r="D1747" s="157">
        <v>162584301</v>
      </c>
      <c r="E1747" s="157">
        <v>511201096.42000002</v>
      </c>
      <c r="F1747" s="157">
        <v>360578865.86000001</v>
      </c>
    </row>
    <row r="1748" spans="3:6">
      <c r="C1748" s="255" t="s">
        <v>1786</v>
      </c>
      <c r="D1748" s="157">
        <v>10362072</v>
      </c>
      <c r="E1748" s="157">
        <v>1411497.47</v>
      </c>
      <c r="F1748" s="157">
        <v>0</v>
      </c>
    </row>
    <row r="1749" spans="3:6">
      <c r="C1749" s="255" t="s">
        <v>1787</v>
      </c>
      <c r="D1749" s="157">
        <v>0</v>
      </c>
      <c r="E1749" s="157">
        <v>2566015.2200000002</v>
      </c>
      <c r="F1749" s="157">
        <v>2566013.5299999998</v>
      </c>
    </row>
    <row r="1750" spans="3:6">
      <c r="C1750" s="255" t="s">
        <v>1788</v>
      </c>
      <c r="D1750" s="157">
        <v>4956061</v>
      </c>
      <c r="E1750" s="157">
        <v>2782424.4</v>
      </c>
      <c r="F1750" s="157">
        <v>0</v>
      </c>
    </row>
    <row r="1751" spans="3:6">
      <c r="C1751" s="255" t="s">
        <v>1789</v>
      </c>
      <c r="D1751" s="157">
        <v>3630913</v>
      </c>
      <c r="E1751" s="157">
        <v>2252365</v>
      </c>
      <c r="F1751" s="157">
        <v>0</v>
      </c>
    </row>
    <row r="1752" spans="3:6">
      <c r="C1752" s="255" t="s">
        <v>1790</v>
      </c>
      <c r="D1752" s="157">
        <v>0</v>
      </c>
      <c r="E1752" s="157">
        <v>2533868.0099999998</v>
      </c>
      <c r="F1752" s="157">
        <v>2533867.2599999998</v>
      </c>
    </row>
    <row r="1753" spans="3:6">
      <c r="C1753" s="255" t="s">
        <v>1926</v>
      </c>
      <c r="D1753" s="157">
        <v>0</v>
      </c>
      <c r="E1753" s="157">
        <v>2672934</v>
      </c>
      <c r="F1753" s="157">
        <v>2533867.2599999998</v>
      </c>
    </row>
    <row r="1754" spans="3:6">
      <c r="C1754" s="255" t="s">
        <v>1791</v>
      </c>
      <c r="D1754" s="157">
        <v>2751631</v>
      </c>
      <c r="E1754" s="157">
        <v>1098827.8799999999</v>
      </c>
      <c r="F1754" s="157">
        <v>0</v>
      </c>
    </row>
    <row r="1755" spans="3:6">
      <c r="C1755" s="255" t="s">
        <v>1792</v>
      </c>
      <c r="D1755" s="157">
        <v>26302201</v>
      </c>
      <c r="E1755" s="157">
        <v>32640485.899999999</v>
      </c>
      <c r="F1755" s="157">
        <v>30337131.140000001</v>
      </c>
    </row>
    <row r="1756" spans="3:6">
      <c r="C1756" s="255" t="s">
        <v>1887</v>
      </c>
      <c r="D1756" s="157">
        <v>0</v>
      </c>
      <c r="E1756" s="157">
        <v>3906885</v>
      </c>
      <c r="F1756" s="157">
        <v>2083672.05</v>
      </c>
    </row>
    <row r="1757" spans="3:6">
      <c r="C1757" s="255" t="s">
        <v>1927</v>
      </c>
      <c r="D1757" s="157">
        <v>0</v>
      </c>
      <c r="E1757" s="157">
        <v>5300000</v>
      </c>
      <c r="F1757" s="157">
        <v>5228161.1900000004</v>
      </c>
    </row>
    <row r="1758" spans="3:6">
      <c r="C1758" s="255" t="s">
        <v>1971</v>
      </c>
      <c r="D1758" s="157">
        <v>0</v>
      </c>
      <c r="E1758" s="157">
        <v>1060798</v>
      </c>
      <c r="F1758" s="157">
        <v>0</v>
      </c>
    </row>
    <row r="1759" spans="3:6">
      <c r="C1759" s="255" t="s">
        <v>1793</v>
      </c>
      <c r="D1759" s="157">
        <v>249956945</v>
      </c>
      <c r="E1759" s="157">
        <v>217921696.5</v>
      </c>
      <c r="F1759" s="157">
        <v>217921695.36000001</v>
      </c>
    </row>
    <row r="1760" spans="3:6">
      <c r="C1760" s="255" t="s">
        <v>1794</v>
      </c>
      <c r="D1760" s="157">
        <v>1900475</v>
      </c>
      <c r="E1760" s="157">
        <v>22869134.5</v>
      </c>
      <c r="F1760" s="157">
        <v>16726463.689999999</v>
      </c>
    </row>
    <row r="1761" spans="3:6">
      <c r="C1761" s="255" t="s">
        <v>1795</v>
      </c>
      <c r="D1761" s="157">
        <v>0</v>
      </c>
      <c r="E1761" s="157">
        <v>6112848.7400000002</v>
      </c>
      <c r="F1761" s="157">
        <v>6112839.4199999999</v>
      </c>
    </row>
    <row r="1762" spans="3:6">
      <c r="C1762" s="255" t="s">
        <v>1796</v>
      </c>
      <c r="D1762" s="157">
        <v>0</v>
      </c>
      <c r="E1762" s="157">
        <v>2867061.9</v>
      </c>
      <c r="F1762" s="157">
        <v>1269393.54</v>
      </c>
    </row>
    <row r="1763" spans="3:6">
      <c r="C1763" s="255" t="s">
        <v>1928</v>
      </c>
      <c r="D1763" s="157">
        <v>0</v>
      </c>
      <c r="E1763" s="157">
        <v>5697922</v>
      </c>
      <c r="F1763" s="157">
        <v>3038891.54</v>
      </c>
    </row>
    <row r="1764" spans="3:6">
      <c r="C1764" s="255" t="s">
        <v>1797</v>
      </c>
      <c r="D1764" s="157">
        <v>7000000</v>
      </c>
      <c r="E1764" s="157">
        <v>0</v>
      </c>
      <c r="F1764" s="157">
        <v>0</v>
      </c>
    </row>
    <row r="1765" spans="3:6">
      <c r="C1765" s="255" t="s">
        <v>1798</v>
      </c>
      <c r="D1765" s="157">
        <v>2692079</v>
      </c>
      <c r="E1765" s="157">
        <v>2046075</v>
      </c>
      <c r="F1765" s="157">
        <v>0</v>
      </c>
    </row>
    <row r="1766" spans="3:6">
      <c r="C1766" s="255" t="s">
        <v>1823</v>
      </c>
      <c r="D1766" s="157">
        <v>0</v>
      </c>
      <c r="E1766" s="157">
        <v>121820615</v>
      </c>
      <c r="F1766" s="157">
        <v>121820330.25</v>
      </c>
    </row>
    <row r="1767" spans="3:6">
      <c r="C1767" s="255" t="s">
        <v>1799</v>
      </c>
      <c r="D1767" s="157">
        <v>1572428</v>
      </c>
      <c r="E1767" s="157">
        <v>1062720</v>
      </c>
      <c r="F1767" s="157">
        <v>1062718.9099999999</v>
      </c>
    </row>
    <row r="1768" spans="3:6">
      <c r="C1768" s="255" t="s">
        <v>1800</v>
      </c>
      <c r="D1768" s="157">
        <v>15000000</v>
      </c>
      <c r="E1768" s="157">
        <v>10672726</v>
      </c>
      <c r="F1768" s="157">
        <v>10671795.310000001</v>
      </c>
    </row>
    <row r="1769" spans="3:6">
      <c r="C1769" s="255" t="s">
        <v>1801</v>
      </c>
      <c r="D1769" s="157">
        <v>11067494</v>
      </c>
      <c r="E1769" s="157">
        <v>10421490</v>
      </c>
      <c r="F1769" s="157">
        <v>6079462.0099999998</v>
      </c>
    </row>
    <row r="1770" spans="3:6">
      <c r="C1770" s="255" t="s">
        <v>1802</v>
      </c>
      <c r="D1770" s="157">
        <v>11067494</v>
      </c>
      <c r="E1770" s="157">
        <v>14175</v>
      </c>
      <c r="F1770" s="157">
        <v>0</v>
      </c>
    </row>
    <row r="1771" spans="3:6">
      <c r="C1771" s="255" t="s">
        <v>1803</v>
      </c>
      <c r="D1771" s="157">
        <v>11602629</v>
      </c>
      <c r="E1771" s="157">
        <v>35418560.07</v>
      </c>
      <c r="F1771" s="157">
        <v>19552462.329999998</v>
      </c>
    </row>
    <row r="1772" spans="3:6">
      <c r="C1772" s="255" t="s">
        <v>1804</v>
      </c>
      <c r="D1772" s="157">
        <v>498000</v>
      </c>
      <c r="E1772" s="157">
        <v>0</v>
      </c>
      <c r="F1772" s="157">
        <v>0</v>
      </c>
    </row>
    <row r="1773" spans="3:6">
      <c r="C1773" s="255" t="s">
        <v>1805</v>
      </c>
      <c r="D1773" s="157">
        <v>7011234</v>
      </c>
      <c r="E1773" s="157">
        <v>100</v>
      </c>
      <c r="F1773" s="157">
        <v>0</v>
      </c>
    </row>
    <row r="1774" spans="3:6">
      <c r="C1774" s="255" t="s">
        <v>1806</v>
      </c>
      <c r="D1774" s="157">
        <v>498000</v>
      </c>
      <c r="E1774" s="157">
        <v>0</v>
      </c>
      <c r="F1774" s="157">
        <v>0</v>
      </c>
    </row>
    <row r="1775" spans="3:6">
      <c r="C1775" s="255" t="s">
        <v>1807</v>
      </c>
      <c r="D1775" s="157">
        <v>2083629</v>
      </c>
      <c r="E1775" s="157">
        <v>1652960</v>
      </c>
      <c r="F1775" s="157">
        <v>1072409.3600000001</v>
      </c>
    </row>
    <row r="1776" spans="3:6">
      <c r="C1776" s="255" t="s">
        <v>1808</v>
      </c>
      <c r="D1776" s="157">
        <v>0</v>
      </c>
      <c r="E1776" s="157">
        <v>17343190</v>
      </c>
      <c r="F1776" s="157">
        <v>0</v>
      </c>
    </row>
    <row r="1777" spans="3:6">
      <c r="C1777" s="255" t="s">
        <v>1809</v>
      </c>
      <c r="D1777" s="157">
        <v>498000</v>
      </c>
      <c r="E1777" s="157">
        <v>0</v>
      </c>
      <c r="F1777" s="157">
        <v>0</v>
      </c>
    </row>
    <row r="1778" spans="3:6">
      <c r="C1778" s="255" t="s">
        <v>1810</v>
      </c>
      <c r="D1778" s="157">
        <v>3397736</v>
      </c>
      <c r="E1778" s="157">
        <v>1550562</v>
      </c>
      <c r="F1778" s="157">
        <v>1550461.92</v>
      </c>
    </row>
    <row r="1779" spans="3:6">
      <c r="C1779" s="255" t="s">
        <v>1824</v>
      </c>
      <c r="D1779" s="157">
        <v>0</v>
      </c>
      <c r="E1779" s="157">
        <v>21641175</v>
      </c>
      <c r="F1779" s="157">
        <v>21641168.670000002</v>
      </c>
    </row>
    <row r="1780" spans="3:6">
      <c r="C1780" s="255" t="s">
        <v>1811</v>
      </c>
      <c r="D1780" s="157">
        <v>3397736</v>
      </c>
      <c r="E1780" s="157">
        <v>1571741</v>
      </c>
      <c r="F1780" s="157">
        <v>1571640.78</v>
      </c>
    </row>
    <row r="1781" spans="3:6">
      <c r="C1781" s="255" t="s">
        <v>1812</v>
      </c>
      <c r="D1781" s="157">
        <v>3924529</v>
      </c>
      <c r="E1781" s="157">
        <v>16292441</v>
      </c>
      <c r="F1781" s="157">
        <v>16292340.07</v>
      </c>
    </row>
    <row r="1782" spans="3:6">
      <c r="C1782" s="255" t="s">
        <v>1813</v>
      </c>
      <c r="D1782" s="157">
        <v>745000000</v>
      </c>
      <c r="E1782" s="157">
        <v>11001455</v>
      </c>
      <c r="F1782" s="157">
        <v>0</v>
      </c>
    </row>
    <row r="1783" spans="3:6">
      <c r="C1783" s="255" t="s">
        <v>1814</v>
      </c>
      <c r="D1783" s="157">
        <v>11936392</v>
      </c>
      <c r="E1783" s="157">
        <v>5730028</v>
      </c>
      <c r="F1783" s="157">
        <v>4730027.8499999996</v>
      </c>
    </row>
    <row r="1784" spans="3:6">
      <c r="C1784" s="255" t="s">
        <v>1815</v>
      </c>
      <c r="D1784" s="157">
        <v>3397736</v>
      </c>
      <c r="E1784" s="157">
        <v>4752777</v>
      </c>
      <c r="F1784" s="157">
        <v>4752676.47</v>
      </c>
    </row>
    <row r="1785" spans="3:6">
      <c r="C1785" s="255" t="s">
        <v>1816</v>
      </c>
      <c r="D1785" s="157">
        <v>1386558</v>
      </c>
      <c r="E1785" s="157">
        <v>2028907</v>
      </c>
      <c r="F1785" s="157">
        <v>2028807.03</v>
      </c>
    </row>
    <row r="1786" spans="3:6">
      <c r="C1786" s="255" t="s">
        <v>1817</v>
      </c>
      <c r="D1786" s="157">
        <v>3397736</v>
      </c>
      <c r="E1786" s="157">
        <v>4752777</v>
      </c>
      <c r="F1786" s="157">
        <v>4752676.46</v>
      </c>
    </row>
    <row r="1787" spans="3:6">
      <c r="C1787" s="255" t="s">
        <v>1818</v>
      </c>
      <c r="D1787" s="157">
        <v>2083629</v>
      </c>
      <c r="E1787" s="157">
        <v>3659900</v>
      </c>
      <c r="F1787" s="157">
        <v>2927847.92</v>
      </c>
    </row>
    <row r="1788" spans="3:6">
      <c r="C1788" s="255" t="s">
        <v>1819</v>
      </c>
      <c r="D1788" s="157">
        <v>976009</v>
      </c>
      <c r="E1788" s="157">
        <v>5806005</v>
      </c>
      <c r="F1788" s="157">
        <v>4644224.71</v>
      </c>
    </row>
    <row r="1789" spans="3:6">
      <c r="C1789" s="255" t="s">
        <v>1820</v>
      </c>
      <c r="D1789" s="157">
        <v>976009</v>
      </c>
      <c r="E1789" s="157">
        <v>5806005</v>
      </c>
      <c r="F1789" s="157">
        <v>4644224.71</v>
      </c>
    </row>
    <row r="1790" spans="3:6">
      <c r="C1790" s="255" t="s">
        <v>1826</v>
      </c>
      <c r="D1790" s="157">
        <v>0</v>
      </c>
      <c r="E1790" s="157">
        <v>203749520</v>
      </c>
      <c r="F1790" s="157">
        <v>203670920.02000001</v>
      </c>
    </row>
    <row r="1791" spans="3:6">
      <c r="C1791" s="254" t="s">
        <v>2021</v>
      </c>
      <c r="D1791" s="157">
        <v>896795398</v>
      </c>
      <c r="E1791" s="157">
        <v>1051478697.8200001</v>
      </c>
      <c r="F1791" s="157">
        <v>943296918.82000005</v>
      </c>
    </row>
    <row r="1792" spans="3:6">
      <c r="C1792" s="255" t="s">
        <v>1686</v>
      </c>
      <c r="D1792" s="157">
        <v>0</v>
      </c>
      <c r="E1792" s="157">
        <v>170894705</v>
      </c>
      <c r="F1792" s="157">
        <v>170174977.80000001</v>
      </c>
    </row>
    <row r="1793" spans="3:6">
      <c r="C1793" s="255" t="s">
        <v>1821</v>
      </c>
      <c r="D1793" s="157">
        <v>241231338</v>
      </c>
      <c r="E1793" s="157">
        <v>221965445.96000001</v>
      </c>
      <c r="F1793" s="157">
        <v>167095647.66</v>
      </c>
    </row>
    <row r="1794" spans="3:6">
      <c r="C1794" s="255" t="s">
        <v>1822</v>
      </c>
      <c r="D1794" s="157">
        <v>172342885</v>
      </c>
      <c r="E1794" s="157">
        <v>159249971.37</v>
      </c>
      <c r="F1794" s="157">
        <v>114592336.11</v>
      </c>
    </row>
    <row r="1795" spans="3:6">
      <c r="C1795" s="255" t="s">
        <v>1972</v>
      </c>
      <c r="D1795" s="157">
        <v>0</v>
      </c>
      <c r="E1795" s="157">
        <v>5067400.49</v>
      </c>
      <c r="F1795" s="157">
        <v>4561316.75</v>
      </c>
    </row>
    <row r="1796" spans="3:6">
      <c r="C1796" s="255" t="s">
        <v>1973</v>
      </c>
      <c r="D1796" s="157">
        <v>0</v>
      </c>
      <c r="E1796" s="157">
        <v>11080000</v>
      </c>
      <c r="F1796" s="157">
        <v>3772417.9099999997</v>
      </c>
    </row>
    <row r="1797" spans="3:6">
      <c r="C1797" s="255" t="s">
        <v>1823</v>
      </c>
      <c r="D1797" s="157">
        <v>300000000</v>
      </c>
      <c r="E1797" s="157">
        <v>300000000</v>
      </c>
      <c r="F1797" s="157">
        <v>299995762.07999998</v>
      </c>
    </row>
    <row r="1798" spans="3:6">
      <c r="C1798" s="255" t="s">
        <v>1824</v>
      </c>
      <c r="D1798" s="157">
        <v>66984706</v>
      </c>
      <c r="E1798" s="157">
        <v>66984706</v>
      </c>
      <c r="F1798" s="157">
        <v>66983739.340000004</v>
      </c>
    </row>
    <row r="1799" spans="3:6">
      <c r="C1799" s="255" t="s">
        <v>1825</v>
      </c>
      <c r="D1799" s="157">
        <v>48027920</v>
      </c>
      <c r="E1799" s="157">
        <v>48027920</v>
      </c>
      <c r="F1799" s="157">
        <v>47970721.170000002</v>
      </c>
    </row>
    <row r="1800" spans="3:6">
      <c r="C1800" s="255" t="s">
        <v>1826</v>
      </c>
      <c r="D1800" s="157">
        <v>68208549</v>
      </c>
      <c r="E1800" s="157">
        <v>68208549</v>
      </c>
      <c r="F1800" s="157">
        <v>68150000</v>
      </c>
    </row>
    <row r="1801" spans="3:6">
      <c r="C1801" s="254" t="s">
        <v>2022</v>
      </c>
      <c r="D1801" s="157">
        <v>3073696114</v>
      </c>
      <c r="E1801" s="157">
        <v>2778721733.2399998</v>
      </c>
      <c r="F1801" s="157">
        <v>2054008509.73</v>
      </c>
    </row>
    <row r="1802" spans="3:6">
      <c r="C1802" s="255" t="s">
        <v>1827</v>
      </c>
      <c r="D1802" s="157">
        <v>3073696114</v>
      </c>
      <c r="E1802" s="157">
        <v>2135003339.2399998</v>
      </c>
      <c r="F1802" s="157">
        <v>1560290117.2900002</v>
      </c>
    </row>
    <row r="1803" spans="3:6">
      <c r="C1803" s="255" t="s">
        <v>1716</v>
      </c>
      <c r="D1803" s="157">
        <v>0</v>
      </c>
      <c r="E1803" s="157">
        <v>274071350</v>
      </c>
      <c r="F1803" s="157">
        <v>274071349.39999998</v>
      </c>
    </row>
    <row r="1804" spans="3:6">
      <c r="C1804" s="255" t="s">
        <v>1737</v>
      </c>
      <c r="D1804" s="157">
        <v>0</v>
      </c>
      <c r="E1804" s="157">
        <v>150000000</v>
      </c>
      <c r="F1804" s="157">
        <v>0</v>
      </c>
    </row>
    <row r="1805" spans="3:6">
      <c r="C1805" s="255" t="s">
        <v>1782</v>
      </c>
      <c r="D1805" s="157">
        <v>0</v>
      </c>
      <c r="E1805" s="157">
        <v>219647044</v>
      </c>
      <c r="F1805" s="157">
        <v>219647043.03999999</v>
      </c>
    </row>
    <row r="1806" spans="3:6">
      <c r="C1806" s="254" t="s">
        <v>2023</v>
      </c>
      <c r="D1806" s="157">
        <v>11482564129</v>
      </c>
      <c r="E1806" s="157">
        <v>10898489395</v>
      </c>
      <c r="F1806" s="157">
        <v>7356150936.7299995</v>
      </c>
    </row>
    <row r="1807" spans="3:6">
      <c r="C1807" s="255" t="s">
        <v>1828</v>
      </c>
      <c r="D1807" s="157">
        <v>631100000</v>
      </c>
      <c r="E1807" s="157">
        <v>631100000</v>
      </c>
      <c r="F1807" s="157">
        <v>0</v>
      </c>
    </row>
    <row r="1808" spans="3:6">
      <c r="C1808" s="255" t="s">
        <v>1827</v>
      </c>
      <c r="D1808" s="157">
        <v>0</v>
      </c>
      <c r="E1808" s="157">
        <v>692000000</v>
      </c>
      <c r="F1808" s="157">
        <v>0</v>
      </c>
    </row>
    <row r="1809" spans="3:6">
      <c r="C1809" s="255" t="s">
        <v>1685</v>
      </c>
      <c r="D1809" s="157">
        <v>1914989645</v>
      </c>
      <c r="E1809" s="157">
        <v>1914989645</v>
      </c>
      <c r="F1809" s="157">
        <v>1792850010.6599998</v>
      </c>
    </row>
    <row r="1810" spans="3:6">
      <c r="C1810" s="255" t="s">
        <v>1686</v>
      </c>
      <c r="D1810" s="157">
        <v>0</v>
      </c>
      <c r="E1810" s="157">
        <v>72000000</v>
      </c>
      <c r="F1810" s="157">
        <v>71374511.519999996</v>
      </c>
    </row>
    <row r="1811" spans="3:6">
      <c r="C1811" s="255" t="s">
        <v>1692</v>
      </c>
      <c r="D1811" s="157">
        <v>7257650000</v>
      </c>
      <c r="E1811" s="157">
        <v>7257650000</v>
      </c>
      <c r="F1811" s="157">
        <v>5197232964.5500002</v>
      </c>
    </row>
    <row r="1812" spans="3:6">
      <c r="C1812" s="255" t="s">
        <v>1829</v>
      </c>
      <c r="D1812" s="157">
        <v>12622000</v>
      </c>
      <c r="E1812" s="157">
        <v>12622000</v>
      </c>
      <c r="F1812" s="157">
        <v>5986618.3399999999</v>
      </c>
    </row>
    <row r="1813" spans="3:6">
      <c r="C1813" s="255" t="s">
        <v>1702</v>
      </c>
      <c r="D1813" s="157">
        <v>167092639</v>
      </c>
      <c r="E1813" s="157">
        <v>0</v>
      </c>
      <c r="F1813" s="157">
        <v>0</v>
      </c>
    </row>
    <row r="1814" spans="3:6">
      <c r="C1814" s="255" t="s">
        <v>1709</v>
      </c>
      <c r="D1814" s="157">
        <v>607907361</v>
      </c>
      <c r="E1814" s="157">
        <v>0</v>
      </c>
      <c r="F1814" s="157">
        <v>0</v>
      </c>
    </row>
    <row r="1815" spans="3:6">
      <c r="C1815" s="255" t="s">
        <v>1830</v>
      </c>
      <c r="D1815" s="157">
        <v>750000000</v>
      </c>
      <c r="E1815" s="157">
        <v>50000</v>
      </c>
      <c r="F1815" s="157">
        <v>0</v>
      </c>
    </row>
    <row r="1816" spans="3:6">
      <c r="C1816" s="255" t="s">
        <v>1773</v>
      </c>
      <c r="D1816" s="157">
        <v>0</v>
      </c>
      <c r="E1816" s="157">
        <v>222181908</v>
      </c>
      <c r="F1816" s="157">
        <v>197986244.69</v>
      </c>
    </row>
    <row r="1817" spans="3:6">
      <c r="C1817" s="255" t="s">
        <v>1823</v>
      </c>
      <c r="D1817" s="157">
        <v>141202484</v>
      </c>
      <c r="E1817" s="157">
        <v>95895842</v>
      </c>
      <c r="F1817" s="157">
        <v>90720586.969999999</v>
      </c>
    </row>
    <row r="1818" spans="3:6">
      <c r="C1818" s="252" t="s">
        <v>351</v>
      </c>
      <c r="D1818" s="253">
        <v>5994134828</v>
      </c>
      <c r="E1818" s="253">
        <v>7683228881.2300005</v>
      </c>
      <c r="F1818" s="253">
        <v>3863489759.2599998</v>
      </c>
    </row>
    <row r="1819" spans="3:6">
      <c r="C1819" s="254" t="s">
        <v>2020</v>
      </c>
      <c r="D1819" s="157">
        <v>1377504632</v>
      </c>
      <c r="E1819" s="157">
        <v>1790629500.8200002</v>
      </c>
      <c r="F1819" s="157">
        <v>1527020564.3199999</v>
      </c>
    </row>
    <row r="1820" spans="3:6">
      <c r="C1820" s="255" t="s">
        <v>425</v>
      </c>
      <c r="D1820" s="157">
        <v>352483469</v>
      </c>
      <c r="E1820" s="157">
        <v>352483469</v>
      </c>
      <c r="F1820" s="157">
        <v>227112934.55000001</v>
      </c>
    </row>
    <row r="1821" spans="3:6">
      <c r="C1821" s="255" t="s">
        <v>1831</v>
      </c>
      <c r="D1821" s="157">
        <v>79360000</v>
      </c>
      <c r="E1821" s="157">
        <v>87810000</v>
      </c>
      <c r="F1821" s="157">
        <v>53466376.449999996</v>
      </c>
    </row>
    <row r="1822" spans="3:6">
      <c r="C1822" s="255" t="s">
        <v>1832</v>
      </c>
      <c r="D1822" s="157">
        <v>4289420</v>
      </c>
      <c r="E1822" s="157">
        <v>0</v>
      </c>
      <c r="F1822" s="157">
        <v>0</v>
      </c>
    </row>
    <row r="1823" spans="3:6">
      <c r="C1823" s="255" t="s">
        <v>1833</v>
      </c>
      <c r="D1823" s="157">
        <v>50000001</v>
      </c>
      <c r="E1823" s="157">
        <v>50000001</v>
      </c>
      <c r="F1823" s="157">
        <v>24583266.759999998</v>
      </c>
    </row>
    <row r="1824" spans="3:6">
      <c r="C1824" s="255" t="s">
        <v>1834</v>
      </c>
      <c r="D1824" s="157">
        <v>9806189</v>
      </c>
      <c r="E1824" s="157">
        <v>9806189</v>
      </c>
      <c r="F1824" s="157">
        <v>5828914.5700000003</v>
      </c>
    </row>
    <row r="1825" spans="3:6" ht="15" customHeight="1">
      <c r="C1825" s="255" t="s">
        <v>1835</v>
      </c>
      <c r="D1825" s="157">
        <v>33681857</v>
      </c>
      <c r="E1825" s="157">
        <v>54325746.239999995</v>
      </c>
      <c r="F1825" s="157">
        <v>50396213.450000003</v>
      </c>
    </row>
    <row r="1826" spans="3:6" ht="15" customHeight="1">
      <c r="C1826" s="255" t="s">
        <v>1836</v>
      </c>
      <c r="D1826" s="157">
        <v>9418649</v>
      </c>
      <c r="E1826" s="157">
        <v>10123649</v>
      </c>
      <c r="F1826" s="157">
        <v>10123420.039999999</v>
      </c>
    </row>
    <row r="1827" spans="3:6">
      <c r="C1827" s="255" t="s">
        <v>1837</v>
      </c>
      <c r="D1827" s="157">
        <v>0</v>
      </c>
      <c r="E1827" s="157">
        <v>12589112.33</v>
      </c>
      <c r="F1827" s="157">
        <v>4532104.1900000004</v>
      </c>
    </row>
    <row r="1828" spans="3:6">
      <c r="C1828" s="255" t="s">
        <v>1838</v>
      </c>
      <c r="D1828" s="157">
        <v>0</v>
      </c>
      <c r="E1828" s="157">
        <v>17554614.34</v>
      </c>
      <c r="F1828" s="157">
        <v>15077287.619999999</v>
      </c>
    </row>
    <row r="1829" spans="3:6">
      <c r="C1829" s="255" t="s">
        <v>1839</v>
      </c>
      <c r="D1829" s="157">
        <v>82824634</v>
      </c>
      <c r="E1829" s="157">
        <v>11233750</v>
      </c>
      <c r="F1829" s="157">
        <v>0</v>
      </c>
    </row>
    <row r="1830" spans="3:6">
      <c r="C1830" s="255" t="s">
        <v>1840</v>
      </c>
      <c r="D1830" s="157">
        <v>144114678</v>
      </c>
      <c r="E1830" s="157">
        <v>17415424.559999999</v>
      </c>
      <c r="F1830" s="157">
        <v>15488318.300000001</v>
      </c>
    </row>
    <row r="1831" spans="3:6">
      <c r="C1831" s="255" t="s">
        <v>1841</v>
      </c>
      <c r="D1831" s="157">
        <v>1712885</v>
      </c>
      <c r="E1831" s="157">
        <v>4000000</v>
      </c>
      <c r="F1831" s="157">
        <v>0</v>
      </c>
    </row>
    <row r="1832" spans="3:6">
      <c r="C1832" s="255" t="s">
        <v>1842</v>
      </c>
      <c r="D1832" s="157">
        <v>0</v>
      </c>
      <c r="E1832" s="157">
        <v>13745378.859999999</v>
      </c>
      <c r="F1832" s="157">
        <v>12729993.74</v>
      </c>
    </row>
    <row r="1833" spans="3:6">
      <c r="C1833" s="255" t="s">
        <v>1843</v>
      </c>
      <c r="D1833" s="157">
        <v>0</v>
      </c>
      <c r="E1833" s="157">
        <v>12206873.539999999</v>
      </c>
      <c r="F1833" s="157">
        <v>5604790.5199999996</v>
      </c>
    </row>
    <row r="1834" spans="3:6">
      <c r="C1834" s="255" t="s">
        <v>1844</v>
      </c>
      <c r="D1834" s="157">
        <v>188726880</v>
      </c>
      <c r="E1834" s="157">
        <v>0</v>
      </c>
      <c r="F1834" s="157">
        <v>0</v>
      </c>
    </row>
    <row r="1835" spans="3:6">
      <c r="C1835" s="255" t="s">
        <v>1845</v>
      </c>
      <c r="D1835" s="157">
        <v>4654539</v>
      </c>
      <c r="E1835" s="157">
        <v>50674497</v>
      </c>
      <c r="F1835" s="157">
        <v>50674496.149999999</v>
      </c>
    </row>
    <row r="1836" spans="3:6">
      <c r="C1836" s="255" t="s">
        <v>1846</v>
      </c>
      <c r="D1836" s="157">
        <v>5000000</v>
      </c>
      <c r="E1836" s="157">
        <v>2000000</v>
      </c>
      <c r="F1836" s="157">
        <v>1500600.34</v>
      </c>
    </row>
    <row r="1837" spans="3:6">
      <c r="C1837" s="255" t="s">
        <v>1847</v>
      </c>
      <c r="D1837" s="157">
        <v>31324599</v>
      </c>
      <c r="E1837" s="157">
        <v>29758371</v>
      </c>
      <c r="F1837" s="157">
        <v>28707238.600000001</v>
      </c>
    </row>
    <row r="1838" spans="3:6">
      <c r="C1838" s="255" t="s">
        <v>1848</v>
      </c>
      <c r="D1838" s="157">
        <v>380106832</v>
      </c>
      <c r="E1838" s="157">
        <v>1054902424.95</v>
      </c>
      <c r="F1838" s="157">
        <v>1021194609.04</v>
      </c>
    </row>
    <row r="1839" spans="3:6">
      <c r="C1839" s="254" t="s">
        <v>2021</v>
      </c>
      <c r="D1839" s="157">
        <v>20000000</v>
      </c>
      <c r="E1839" s="157">
        <v>0</v>
      </c>
      <c r="F1839" s="157">
        <v>0</v>
      </c>
    </row>
    <row r="1840" spans="3:6">
      <c r="C1840" s="255" t="s">
        <v>1849</v>
      </c>
      <c r="D1840" s="157">
        <v>20000000</v>
      </c>
      <c r="E1840" s="157">
        <v>0</v>
      </c>
      <c r="F1840" s="157">
        <v>0</v>
      </c>
    </row>
    <row r="1841" spans="3:6">
      <c r="C1841" s="254" t="s">
        <v>2022</v>
      </c>
      <c r="D1841" s="157">
        <v>250000000</v>
      </c>
      <c r="E1841" s="157">
        <v>346086101.72000003</v>
      </c>
      <c r="F1841" s="157">
        <v>338103027.30000001</v>
      </c>
    </row>
    <row r="1842" spans="3:6">
      <c r="C1842" s="255" t="s">
        <v>1848</v>
      </c>
      <c r="D1842" s="157">
        <v>250000000</v>
      </c>
      <c r="E1842" s="157">
        <v>346086101.72000003</v>
      </c>
      <c r="F1842" s="157">
        <v>338103027.30000001</v>
      </c>
    </row>
    <row r="1843" spans="3:6">
      <c r="C1843" s="254" t="s">
        <v>2023</v>
      </c>
      <c r="D1843" s="157">
        <v>3962605662</v>
      </c>
      <c r="E1843" s="157">
        <v>5162488744.6900005</v>
      </c>
      <c r="F1843" s="157">
        <v>1821139529.77</v>
      </c>
    </row>
    <row r="1844" spans="3:6">
      <c r="C1844" s="255" t="s">
        <v>425</v>
      </c>
      <c r="D1844" s="157">
        <v>2017388708</v>
      </c>
      <c r="E1844" s="157">
        <v>2026650477.6900001</v>
      </c>
      <c r="F1844" s="157">
        <v>492947249.33000004</v>
      </c>
    </row>
    <row r="1845" spans="3:6">
      <c r="C1845" s="255" t="s">
        <v>1850</v>
      </c>
      <c r="D1845" s="157">
        <v>315550000</v>
      </c>
      <c r="E1845" s="157">
        <v>315550000</v>
      </c>
      <c r="F1845" s="157">
        <v>0</v>
      </c>
    </row>
    <row r="1846" spans="3:6" ht="30" customHeight="1">
      <c r="C1846" s="255" t="s">
        <v>1831</v>
      </c>
      <c r="D1846" s="157">
        <v>757320000</v>
      </c>
      <c r="E1846" s="157">
        <v>657320000</v>
      </c>
      <c r="F1846" s="157">
        <v>296059214.18000001</v>
      </c>
    </row>
    <row r="1847" spans="3:6" ht="30" customHeight="1">
      <c r="C1847" s="255" t="s">
        <v>1851</v>
      </c>
      <c r="D1847" s="157">
        <v>0</v>
      </c>
      <c r="E1847" s="157">
        <v>34000000</v>
      </c>
      <c r="F1847" s="157">
        <v>0</v>
      </c>
    </row>
    <row r="1848" spans="3:6">
      <c r="C1848" s="255" t="s">
        <v>1936</v>
      </c>
      <c r="D1848" s="157">
        <v>0</v>
      </c>
      <c r="E1848" s="157">
        <v>1290028731</v>
      </c>
      <c r="F1848" s="157">
        <v>710230836.05999994</v>
      </c>
    </row>
    <row r="1849" spans="3:6">
      <c r="C1849" s="255" t="s">
        <v>1937</v>
      </c>
      <c r="D1849" s="157">
        <v>0</v>
      </c>
      <c r="E1849" s="157">
        <v>54501140</v>
      </c>
      <c r="F1849" s="157">
        <v>6969985.5499999998</v>
      </c>
    </row>
    <row r="1850" spans="3:6">
      <c r="C1850" s="255" t="s">
        <v>1852</v>
      </c>
      <c r="D1850" s="157">
        <v>252440000</v>
      </c>
      <c r="E1850" s="157">
        <v>352440000</v>
      </c>
      <c r="F1850" s="157">
        <v>0</v>
      </c>
    </row>
    <row r="1851" spans="3:6">
      <c r="C1851" s="255" t="s">
        <v>1839</v>
      </c>
      <c r="D1851" s="157">
        <v>410215000</v>
      </c>
      <c r="E1851" s="157">
        <v>253481492</v>
      </c>
      <c r="F1851" s="157">
        <v>136415340.64999998</v>
      </c>
    </row>
    <row r="1852" spans="3:6">
      <c r="C1852" s="255" t="s">
        <v>1853</v>
      </c>
      <c r="D1852" s="157">
        <v>209691954</v>
      </c>
      <c r="E1852" s="157">
        <v>0</v>
      </c>
      <c r="F1852" s="157">
        <v>0</v>
      </c>
    </row>
    <row r="1853" spans="3:6">
      <c r="C1853" s="255" t="s">
        <v>1848</v>
      </c>
      <c r="D1853" s="157">
        <v>0</v>
      </c>
      <c r="E1853" s="157">
        <v>178516904</v>
      </c>
      <c r="F1853" s="157">
        <v>178516904</v>
      </c>
    </row>
    <row r="1854" spans="3:6">
      <c r="C1854" s="254" t="s">
        <v>2024</v>
      </c>
      <c r="D1854" s="157">
        <v>384024534</v>
      </c>
      <c r="E1854" s="157">
        <v>384024534</v>
      </c>
      <c r="F1854" s="157">
        <v>177226637.87</v>
      </c>
    </row>
    <row r="1855" spans="3:6">
      <c r="C1855" s="255" t="s">
        <v>425</v>
      </c>
      <c r="D1855" s="157">
        <v>292042534</v>
      </c>
      <c r="E1855" s="157">
        <v>292042534</v>
      </c>
      <c r="F1855" s="157">
        <v>177226637.87</v>
      </c>
    </row>
    <row r="1856" spans="3:6">
      <c r="C1856" s="255" t="s">
        <v>1850</v>
      </c>
      <c r="D1856" s="157">
        <v>91982000</v>
      </c>
      <c r="E1856" s="157">
        <v>91982000</v>
      </c>
      <c r="F1856" s="157">
        <v>0</v>
      </c>
    </row>
    <row r="1857" spans="3:6">
      <c r="C1857" s="256" t="s">
        <v>240</v>
      </c>
      <c r="D1857" s="257">
        <v>79003383385</v>
      </c>
      <c r="E1857" s="257">
        <v>104066706541.0901</v>
      </c>
      <c r="F1857" s="257">
        <v>85208198839.95993</v>
      </c>
    </row>
  </sheetData>
  <mergeCells count="11">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a35638e1f3d8ea4420b678d9bb70fb8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52316aa635aea0140ee91fbbccee40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13C06E-268D-483D-9179-DF375A283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Juan Alfonso Paulino Rodriguez</cp:lastModifiedBy>
  <cp:revision/>
  <dcterms:created xsi:type="dcterms:W3CDTF">2020-08-19T17:32:46Z</dcterms:created>
  <dcterms:modified xsi:type="dcterms:W3CDTF">2025-12-16T18:06:16Z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