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gprd.sharepoint.com/sites/DGF/Documentos compartidos/Estadísticas/2026/Febrero/Ingresos/Seguridad Social/"/>
    </mc:Choice>
  </mc:AlternateContent>
  <xr:revisionPtr revIDLastSave="189" documentId="13_ncr:1_{BDB97637-6E28-4CD4-866F-77CD6E16040E}" xr6:coauthVersionLast="47" xr6:coauthVersionMax="47" xr10:uidLastSave="{746EEEE1-1FC9-4F0F-A41A-393A06BED2B2}"/>
  <bookViews>
    <workbookView xWindow="-120" yWindow="-120" windowWidth="29040" windowHeight="15720" firstSheet="9"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0" r:id="rId8"/>
    <sheet name="2022" sheetId="8"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5" l="1"/>
  <c r="O22" i="15"/>
  <c r="N22" i="15"/>
  <c r="M22" i="15"/>
  <c r="L22" i="15"/>
  <c r="K22" i="15"/>
  <c r="J22" i="15"/>
  <c r="J28" i="15" s="1"/>
  <c r="I22" i="15"/>
  <c r="H22" i="15"/>
  <c r="G22" i="15"/>
  <c r="F22" i="15"/>
  <c r="E22" i="15"/>
  <c r="P22" i="14"/>
  <c r="O22" i="14"/>
  <c r="N22" i="14"/>
  <c r="M22" i="14"/>
  <c r="L22" i="14"/>
  <c r="K22" i="14"/>
  <c r="J22" i="14"/>
  <c r="I22" i="14"/>
  <c r="H22" i="14"/>
  <c r="G22" i="14"/>
  <c r="F22" i="14"/>
  <c r="E22" i="14"/>
  <c r="C22" i="14"/>
  <c r="Q12" i="14"/>
  <c r="Q13" i="14"/>
  <c r="Q14" i="14"/>
  <c r="Q15" i="14"/>
  <c r="Q16" i="14"/>
  <c r="Q17" i="14"/>
  <c r="Q18" i="14"/>
  <c r="Q19" i="14"/>
  <c r="F20" i="14"/>
  <c r="G20" i="14"/>
  <c r="H20" i="14"/>
  <c r="I20" i="14"/>
  <c r="J20" i="14"/>
  <c r="K20" i="14"/>
  <c r="L20" i="14"/>
  <c r="M20" i="14"/>
  <c r="N20" i="14"/>
  <c r="O20" i="14"/>
  <c r="P20" i="14"/>
  <c r="Q27" i="15"/>
  <c r="Q26" i="15"/>
  <c r="Q25" i="15"/>
  <c r="Q24" i="15"/>
  <c r="Q23" i="15"/>
  <c r="D22" i="15"/>
  <c r="C22" i="15"/>
  <c r="P20" i="15"/>
  <c r="P28" i="15" s="1"/>
  <c r="O20" i="15"/>
  <c r="O28" i="15" s="1"/>
  <c r="N20" i="15"/>
  <c r="N28" i="15" s="1"/>
  <c r="M20" i="15"/>
  <c r="L20" i="15"/>
  <c r="K20" i="15"/>
  <c r="J20" i="15"/>
  <c r="I20" i="15"/>
  <c r="H20" i="15"/>
  <c r="H28" i="15" s="1"/>
  <c r="G20" i="15"/>
  <c r="G28" i="15" s="1"/>
  <c r="F20" i="15"/>
  <c r="E20" i="15"/>
  <c r="D20" i="15"/>
  <c r="D28" i="15" s="1"/>
  <c r="C20" i="15"/>
  <c r="Q19" i="15"/>
  <c r="Q18" i="15"/>
  <c r="Q17" i="15"/>
  <c r="Q16" i="15"/>
  <c r="Q15" i="15"/>
  <c r="Q14" i="15"/>
  <c r="Q13" i="15"/>
  <c r="Q12" i="15"/>
  <c r="Q11" i="15"/>
  <c r="D22" i="14"/>
  <c r="Q26" i="14"/>
  <c r="Q25" i="14"/>
  <c r="Q24" i="14"/>
  <c r="Q23" i="14"/>
  <c r="D20" i="14"/>
  <c r="C20" i="14"/>
  <c r="C28" i="14" l="1"/>
  <c r="E28" i="15"/>
  <c r="F28" i="15"/>
  <c r="Q22" i="15"/>
  <c r="I28" i="15"/>
  <c r="C28" i="15"/>
  <c r="K28" i="15"/>
  <c r="L28" i="15"/>
  <c r="M28" i="15"/>
  <c r="Q20" i="15"/>
  <c r="D28" i="14"/>
  <c r="G28" i="14"/>
  <c r="H28" i="14"/>
  <c r="L28" i="14"/>
  <c r="Q22" i="14"/>
  <c r="M28" i="14"/>
  <c r="J28" i="14"/>
  <c r="P28" i="14"/>
  <c r="O28" i="14"/>
  <c r="K28" i="14"/>
  <c r="F28" i="14"/>
  <c r="N28" i="14"/>
  <c r="I28" i="14"/>
  <c r="Q11" i="14"/>
  <c r="E20" i="14"/>
  <c r="E28" i="14" s="1"/>
  <c r="M21" i="12"/>
  <c r="N21" i="12"/>
  <c r="E19" i="12"/>
  <c r="F19" i="12"/>
  <c r="G19" i="12"/>
  <c r="H19" i="12"/>
  <c r="I19" i="12"/>
  <c r="J19" i="12"/>
  <c r="K19" i="12"/>
  <c r="L19" i="12"/>
  <c r="M19" i="12"/>
  <c r="N19" i="12"/>
  <c r="D21" i="12"/>
  <c r="D19" i="12"/>
  <c r="Q26" i="13"/>
  <c r="Q25" i="13"/>
  <c r="Q24" i="13"/>
  <c r="Q23" i="13"/>
  <c r="P22" i="13"/>
  <c r="O22" i="13"/>
  <c r="N22" i="13"/>
  <c r="M22" i="13"/>
  <c r="L22" i="13"/>
  <c r="K22" i="13"/>
  <c r="J22" i="13"/>
  <c r="I22" i="13"/>
  <c r="H22" i="13"/>
  <c r="G22" i="13"/>
  <c r="F22" i="13"/>
  <c r="E22" i="13"/>
  <c r="D22" i="13"/>
  <c r="C22" i="13"/>
  <c r="P20" i="13"/>
  <c r="P27" i="13" s="1"/>
  <c r="O20" i="13"/>
  <c r="O27" i="13" s="1"/>
  <c r="N20" i="13"/>
  <c r="N27" i="13" s="1"/>
  <c r="M20" i="13"/>
  <c r="L20" i="13"/>
  <c r="L27" i="13" s="1"/>
  <c r="K20" i="13"/>
  <c r="K27" i="13" s="1"/>
  <c r="J20" i="13"/>
  <c r="J27" i="13" s="1"/>
  <c r="I20" i="13"/>
  <c r="I27" i="13" s="1"/>
  <c r="H20" i="13"/>
  <c r="H27" i="13" s="1"/>
  <c r="G20" i="13"/>
  <c r="G27" i="13" s="1"/>
  <c r="F20" i="13"/>
  <c r="F27" i="13" s="1"/>
  <c r="E20" i="13"/>
  <c r="Q20" i="13" s="1"/>
  <c r="D20" i="13"/>
  <c r="D27" i="13" s="1"/>
  <c r="C20" i="13"/>
  <c r="C27" i="13" s="1"/>
  <c r="Q19" i="13"/>
  <c r="Q18" i="13"/>
  <c r="Q17" i="13"/>
  <c r="Q16" i="13"/>
  <c r="Q15" i="13"/>
  <c r="Q14" i="13"/>
  <c r="Q13" i="13"/>
  <c r="Q12" i="13"/>
  <c r="Q11" i="13"/>
  <c r="Q28" i="15" l="1"/>
  <c r="Q20" i="14"/>
  <c r="Q28" i="14" s="1"/>
  <c r="D26" i="12"/>
  <c r="E27" i="13"/>
  <c r="M27" i="13"/>
  <c r="Q22" i="13"/>
  <c r="Q27" i="13" s="1"/>
  <c r="Q25" i="12" l="1"/>
  <c r="Q24" i="12"/>
  <c r="Q23" i="12"/>
  <c r="Q22" i="12"/>
  <c r="P21" i="12"/>
  <c r="O21" i="12"/>
  <c r="L21" i="12"/>
  <c r="L26" i="12" s="1"/>
  <c r="K21" i="12"/>
  <c r="K26" i="12" s="1"/>
  <c r="J21" i="12"/>
  <c r="I21" i="12"/>
  <c r="H21" i="12"/>
  <c r="G21" i="12"/>
  <c r="F21" i="12"/>
  <c r="E21" i="12"/>
  <c r="C21" i="12"/>
  <c r="P19" i="12"/>
  <c r="O19" i="12"/>
  <c r="J26" i="12"/>
  <c r="C19" i="12"/>
  <c r="Q18" i="12"/>
  <c r="Q17" i="12"/>
  <c r="Q16" i="12"/>
  <c r="Q15" i="12"/>
  <c r="Q14" i="12"/>
  <c r="Q13" i="12"/>
  <c r="Q12" i="12"/>
  <c r="Q11" i="12"/>
  <c r="Q26" i="8"/>
  <c r="D22" i="8"/>
  <c r="C22" i="8"/>
  <c r="D20" i="8"/>
  <c r="C27" i="10"/>
  <c r="Q26" i="10"/>
  <c r="Q25" i="10"/>
  <c r="Q24" i="10"/>
  <c r="Q23" i="10"/>
  <c r="P22" i="10"/>
  <c r="O22" i="10"/>
  <c r="N22" i="10"/>
  <c r="M22" i="10"/>
  <c r="L22" i="10"/>
  <c r="K22" i="10"/>
  <c r="J22" i="10"/>
  <c r="I22" i="10"/>
  <c r="H22" i="10"/>
  <c r="G22" i="10"/>
  <c r="F22" i="10"/>
  <c r="E22" i="10"/>
  <c r="D22" i="10"/>
  <c r="C22" i="10"/>
  <c r="P20" i="10"/>
  <c r="O20" i="10"/>
  <c r="N20" i="10"/>
  <c r="M20" i="10"/>
  <c r="M27" i="10"/>
  <c r="L20" i="10"/>
  <c r="K20" i="10"/>
  <c r="J20" i="10"/>
  <c r="J27" i="10"/>
  <c r="I20" i="10"/>
  <c r="I27" i="10"/>
  <c r="H20" i="10"/>
  <c r="G20" i="10"/>
  <c r="G27" i="10"/>
  <c r="F20" i="10"/>
  <c r="E20" i="10"/>
  <c r="E27" i="10"/>
  <c r="D20" i="10"/>
  <c r="D27" i="10"/>
  <c r="C20" i="10"/>
  <c r="Q19" i="10"/>
  <c r="Q18" i="10"/>
  <c r="Q17" i="10"/>
  <c r="Q16" i="10"/>
  <c r="Q15" i="10"/>
  <c r="Q14" i="10"/>
  <c r="Q13" i="10"/>
  <c r="Q12" i="10"/>
  <c r="Q11" i="10"/>
  <c r="F27" i="10"/>
  <c r="N27" i="10"/>
  <c r="K27" i="10"/>
  <c r="O27" i="10"/>
  <c r="Q22" i="10"/>
  <c r="H27" i="10"/>
  <c r="L27" i="10"/>
  <c r="P27" i="10"/>
  <c r="Q20" i="10"/>
  <c r="Q27" i="10"/>
  <c r="E20" i="8"/>
  <c r="Q25" i="8"/>
  <c r="Q27" i="8"/>
  <c r="C20" i="8"/>
  <c r="Q11" i="8"/>
  <c r="Q12" i="8"/>
  <c r="Q21" i="9"/>
  <c r="Q20" i="9"/>
  <c r="P19" i="9"/>
  <c r="O19" i="9"/>
  <c r="N19" i="9"/>
  <c r="M19" i="9"/>
  <c r="L19" i="9"/>
  <c r="K19" i="9"/>
  <c r="J19" i="9"/>
  <c r="I19" i="9"/>
  <c r="H19" i="9"/>
  <c r="G19" i="9"/>
  <c r="F19" i="9"/>
  <c r="E19" i="9"/>
  <c r="Q19" i="9"/>
  <c r="D19" i="9"/>
  <c r="C19" i="9"/>
  <c r="P17" i="9"/>
  <c r="P22" i="9"/>
  <c r="O17" i="9"/>
  <c r="O22" i="9"/>
  <c r="N17" i="9"/>
  <c r="N22" i="9"/>
  <c r="M17" i="9"/>
  <c r="M22" i="9"/>
  <c r="L17" i="9"/>
  <c r="L22" i="9"/>
  <c r="K17" i="9"/>
  <c r="K22" i="9"/>
  <c r="J17" i="9"/>
  <c r="J22" i="9"/>
  <c r="I17" i="9"/>
  <c r="I22" i="9"/>
  <c r="H17" i="9"/>
  <c r="H22" i="9"/>
  <c r="G17" i="9"/>
  <c r="G22" i="9"/>
  <c r="F17" i="9"/>
  <c r="F22" i="9"/>
  <c r="E17" i="9"/>
  <c r="Q17" i="9"/>
  <c r="D17" i="9"/>
  <c r="D22" i="9"/>
  <c r="C17" i="9"/>
  <c r="C22" i="9"/>
  <c r="Q16" i="9"/>
  <c r="Q15" i="9"/>
  <c r="Q14" i="9"/>
  <c r="Q13" i="9"/>
  <c r="Q12" i="9"/>
  <c r="Q11" i="9"/>
  <c r="Q22" i="9"/>
  <c r="E22" i="9"/>
  <c r="Q13" i="8"/>
  <c r="Q14" i="8"/>
  <c r="Q15" i="8"/>
  <c r="Q16" i="8"/>
  <c r="Q17" i="8"/>
  <c r="Q18" i="8"/>
  <c r="Q19" i="8"/>
  <c r="Q24" i="8"/>
  <c r="Q23" i="8"/>
  <c r="P22" i="8"/>
  <c r="O22" i="8"/>
  <c r="N22" i="8"/>
  <c r="M22" i="8"/>
  <c r="L22" i="8"/>
  <c r="K22" i="8"/>
  <c r="J22" i="8"/>
  <c r="I22" i="8"/>
  <c r="H22" i="8"/>
  <c r="G22" i="8"/>
  <c r="F22" i="8"/>
  <c r="E22" i="8"/>
  <c r="P20" i="8"/>
  <c r="O20" i="8"/>
  <c r="N20" i="8"/>
  <c r="M20" i="8"/>
  <c r="L20" i="8"/>
  <c r="K20" i="8"/>
  <c r="J20" i="8"/>
  <c r="I20" i="8"/>
  <c r="H20" i="8"/>
  <c r="G20" i="8"/>
  <c r="F20" i="8"/>
  <c r="Q20" i="3"/>
  <c r="Q19" i="3"/>
  <c r="P18" i="3"/>
  <c r="O18" i="3"/>
  <c r="N18" i="3"/>
  <c r="M18" i="3"/>
  <c r="L18" i="3"/>
  <c r="K18" i="3"/>
  <c r="J18" i="3"/>
  <c r="I18" i="3"/>
  <c r="H18" i="3"/>
  <c r="G18" i="3"/>
  <c r="F18" i="3"/>
  <c r="E18" i="3"/>
  <c r="D18" i="3"/>
  <c r="C18" i="3"/>
  <c r="C28" i="8"/>
  <c r="Q18" i="3"/>
  <c r="Q14" i="4"/>
  <c r="P19" i="5"/>
  <c r="F19" i="5"/>
  <c r="G19" i="5"/>
  <c r="H19" i="5"/>
  <c r="I19" i="5"/>
  <c r="J19" i="5"/>
  <c r="K19" i="5"/>
  <c r="L19" i="5"/>
  <c r="M19" i="5"/>
  <c r="N19" i="5"/>
  <c r="O19" i="5"/>
  <c r="E19" i="5"/>
  <c r="D19" i="5"/>
  <c r="C19" i="5"/>
  <c r="F16" i="6"/>
  <c r="F18" i="6"/>
  <c r="F22" i="6"/>
  <c r="C18" i="7"/>
  <c r="Q22" i="7"/>
  <c r="Q21" i="7"/>
  <c r="P20" i="7"/>
  <c r="O20" i="7"/>
  <c r="N20" i="7"/>
  <c r="M20" i="7"/>
  <c r="L20" i="7"/>
  <c r="K20" i="7"/>
  <c r="J20" i="7"/>
  <c r="I20" i="7"/>
  <c r="H20" i="7"/>
  <c r="G20" i="7"/>
  <c r="F20" i="7"/>
  <c r="E20" i="7"/>
  <c r="D20" i="7"/>
  <c r="C20" i="7"/>
  <c r="P18" i="7"/>
  <c r="O18" i="7"/>
  <c r="N18" i="7"/>
  <c r="M18" i="7"/>
  <c r="L18" i="7"/>
  <c r="K18" i="7"/>
  <c r="J18" i="7"/>
  <c r="I18" i="7"/>
  <c r="H18" i="7"/>
  <c r="G18" i="7"/>
  <c r="F18" i="7"/>
  <c r="E18" i="7"/>
  <c r="D18" i="7"/>
  <c r="Q17" i="7"/>
  <c r="Q16" i="7"/>
  <c r="Q15" i="7"/>
  <c r="Q14" i="7"/>
  <c r="Q13" i="7"/>
  <c r="Q12" i="7"/>
  <c r="H16" i="6"/>
  <c r="G16" i="6"/>
  <c r="I16" i="6"/>
  <c r="J16" i="6"/>
  <c r="K16" i="6"/>
  <c r="L16" i="6"/>
  <c r="M16" i="6"/>
  <c r="N16" i="6"/>
  <c r="O16" i="6"/>
  <c r="P16" i="6"/>
  <c r="E16" i="6"/>
  <c r="Q21" i="6"/>
  <c r="Q20" i="6"/>
  <c r="Q19" i="6"/>
  <c r="P18" i="6"/>
  <c r="O18" i="6"/>
  <c r="N18" i="6"/>
  <c r="M18" i="6"/>
  <c r="L18" i="6"/>
  <c r="K18" i="6"/>
  <c r="J18" i="6"/>
  <c r="I18" i="6"/>
  <c r="H18" i="6"/>
  <c r="G18" i="6"/>
  <c r="E18" i="6"/>
  <c r="D18" i="6"/>
  <c r="C18" i="6"/>
  <c r="D16" i="6"/>
  <c r="C16" i="6"/>
  <c r="Q15" i="6"/>
  <c r="Q14" i="6"/>
  <c r="Q13" i="6"/>
  <c r="Q12" i="6"/>
  <c r="Q23" i="5"/>
  <c r="Q24" i="5"/>
  <c r="E23" i="7"/>
  <c r="I23" i="7"/>
  <c r="M23" i="7"/>
  <c r="M22" i="6"/>
  <c r="I22" i="6"/>
  <c r="E22" i="6"/>
  <c r="F23" i="7"/>
  <c r="J23" i="7"/>
  <c r="N23" i="7"/>
  <c r="D23" i="7"/>
  <c r="H23" i="7"/>
  <c r="L23" i="7"/>
  <c r="P23" i="7"/>
  <c r="C23" i="7"/>
  <c r="G23" i="7"/>
  <c r="K23" i="7"/>
  <c r="O23" i="7"/>
  <c r="Q20" i="7"/>
  <c r="Q18" i="7"/>
  <c r="C22" i="6"/>
  <c r="G22" i="6"/>
  <c r="D22" i="6"/>
  <c r="O22" i="6"/>
  <c r="K22" i="6"/>
  <c r="Q18" i="6"/>
  <c r="Q16" i="6"/>
  <c r="J22" i="6"/>
  <c r="N22" i="6"/>
  <c r="L22" i="6"/>
  <c r="H22" i="6"/>
  <c r="P22" i="6"/>
  <c r="Q23" i="7"/>
  <c r="Q22" i="6"/>
  <c r="Q22" i="5"/>
  <c r="P21" i="5"/>
  <c r="P25" i="5"/>
  <c r="O21" i="5"/>
  <c r="N21" i="5"/>
  <c r="M21" i="5"/>
  <c r="L21" i="5"/>
  <c r="L25" i="5"/>
  <c r="K21" i="5"/>
  <c r="J21" i="5"/>
  <c r="I21" i="5"/>
  <c r="I25" i="5"/>
  <c r="H21" i="5"/>
  <c r="H25" i="5"/>
  <c r="G21" i="5"/>
  <c r="F21" i="5"/>
  <c r="E21" i="5"/>
  <c r="E25" i="5"/>
  <c r="D21" i="5"/>
  <c r="D25" i="5"/>
  <c r="C21" i="5"/>
  <c r="Q18" i="5"/>
  <c r="Q17" i="5"/>
  <c r="Q16" i="5"/>
  <c r="Q15" i="5"/>
  <c r="Q14" i="5"/>
  <c r="Q13" i="5"/>
  <c r="Q12" i="5"/>
  <c r="E16" i="4"/>
  <c r="Q21" i="4"/>
  <c r="Q20" i="4"/>
  <c r="Q19" i="4"/>
  <c r="P18" i="4"/>
  <c r="O18" i="4"/>
  <c r="N18" i="4"/>
  <c r="M18" i="4"/>
  <c r="L18" i="4"/>
  <c r="K18" i="4"/>
  <c r="J18" i="4"/>
  <c r="I18" i="4"/>
  <c r="H18" i="4"/>
  <c r="G18" i="4"/>
  <c r="F18" i="4"/>
  <c r="E18" i="4"/>
  <c r="D18" i="4"/>
  <c r="C18" i="4"/>
  <c r="P16" i="4"/>
  <c r="O16" i="4"/>
  <c r="N16" i="4"/>
  <c r="M16" i="4"/>
  <c r="M22" i="4"/>
  <c r="L16" i="4"/>
  <c r="K16" i="4"/>
  <c r="J16" i="4"/>
  <c r="I16" i="4"/>
  <c r="H16" i="4"/>
  <c r="G16" i="4"/>
  <c r="F16" i="4"/>
  <c r="D16" i="4"/>
  <c r="D22" i="4"/>
  <c r="C16" i="4"/>
  <c r="Q15" i="4"/>
  <c r="Q13" i="4"/>
  <c r="Q12" i="4"/>
  <c r="F16" i="3"/>
  <c r="F21" i="3"/>
  <c r="G16" i="3"/>
  <c r="G21" i="3"/>
  <c r="H16" i="3"/>
  <c r="H21" i="3"/>
  <c r="I16" i="3"/>
  <c r="I21" i="3"/>
  <c r="J16" i="3"/>
  <c r="J21" i="3"/>
  <c r="K16" i="3"/>
  <c r="K21" i="3"/>
  <c r="L16" i="3"/>
  <c r="L21" i="3"/>
  <c r="M16" i="3"/>
  <c r="M21" i="3"/>
  <c r="N16" i="3"/>
  <c r="N21" i="3"/>
  <c r="O16" i="3"/>
  <c r="O21" i="3"/>
  <c r="P16" i="3"/>
  <c r="P21" i="3"/>
  <c r="E16" i="3"/>
  <c r="E21" i="3"/>
  <c r="D16" i="3"/>
  <c r="D21" i="3"/>
  <c r="C16" i="3"/>
  <c r="C21" i="3"/>
  <c r="Q16" i="3"/>
  <c r="Q21" i="3"/>
  <c r="M25" i="5"/>
  <c r="N25" i="5"/>
  <c r="G25" i="5"/>
  <c r="K25" i="5"/>
  <c r="O25" i="5"/>
  <c r="Q21" i="5"/>
  <c r="C25" i="5"/>
  <c r="J25" i="5"/>
  <c r="F25" i="5"/>
  <c r="Q19" i="5"/>
  <c r="Q25" i="5"/>
  <c r="I22" i="4"/>
  <c r="G22" i="4"/>
  <c r="E22" i="4"/>
  <c r="O22" i="4"/>
  <c r="K22" i="4"/>
  <c r="Q18" i="4"/>
  <c r="C22" i="4"/>
  <c r="N22" i="4"/>
  <c r="H22" i="4"/>
  <c r="L22" i="4"/>
  <c r="P22" i="4"/>
  <c r="F22" i="4"/>
  <c r="J22" i="4"/>
  <c r="Q16" i="4"/>
  <c r="Q15" i="3"/>
  <c r="Q14" i="3"/>
  <c r="Q13" i="3"/>
  <c r="Q12" i="3"/>
  <c r="D15" i="2"/>
  <c r="P15" i="2"/>
  <c r="O15" i="2"/>
  <c r="N15" i="2"/>
  <c r="M15" i="2"/>
  <c r="L15" i="2"/>
  <c r="K15" i="2"/>
  <c r="J15" i="2"/>
  <c r="I15" i="2"/>
  <c r="H15" i="2"/>
  <c r="G15" i="2"/>
  <c r="F15" i="2"/>
  <c r="E15" i="2"/>
  <c r="C15" i="2"/>
  <c r="Q14" i="2"/>
  <c r="Q13" i="2"/>
  <c r="Q12" i="2"/>
  <c r="Q22" i="4"/>
  <c r="Q15" i="2"/>
  <c r="C26" i="12" l="1"/>
  <c r="Q21" i="12"/>
  <c r="I26" i="12"/>
  <c r="F26" i="12"/>
  <c r="N26" i="12"/>
  <c r="O26" i="12"/>
  <c r="M26" i="12"/>
  <c r="H26" i="12"/>
  <c r="P26" i="12"/>
  <c r="G26" i="12"/>
  <c r="Q19" i="12"/>
  <c r="E26" i="12"/>
  <c r="J28" i="8"/>
  <c r="L28" i="8"/>
  <c r="M28" i="8"/>
  <c r="H28" i="8"/>
  <c r="P28" i="8"/>
  <c r="I28" i="8"/>
  <c r="Q22" i="8"/>
  <c r="K28" i="8"/>
  <c r="D28" i="8"/>
  <c r="G28" i="8"/>
  <c r="O28" i="8"/>
  <c r="N28" i="8"/>
  <c r="F28" i="8"/>
  <c r="E28" i="8"/>
  <c r="Q20" i="8"/>
  <c r="Q26" i="12" l="1"/>
  <c r="Q28" i="8"/>
</calcChain>
</file>

<file path=xl/sharedStrings.xml><?xml version="1.0" encoding="utf-8"?>
<sst xmlns="http://schemas.openxmlformats.org/spreadsheetml/2006/main" count="519" uniqueCount="80">
  <si>
    <t>MINISTERIO DE HACIENDA</t>
  </si>
  <si>
    <t>DIRECCIÓN GENERAL DE PRESUPUESTO</t>
  </si>
  <si>
    <t>INSTITUCIONES DE LA SEGURIDAD SOCIAL</t>
  </si>
  <si>
    <t>CLASIFICACIÓN INSTITUCIONAL DE INGRESOS</t>
  </si>
  <si>
    <t>ENERO-DICIEMBRE 2014</t>
  </si>
  <si>
    <t>En Millones RD$</t>
  </si>
  <si>
    <t>DETALLE</t>
  </si>
  <si>
    <t>PRESUPUESTO APROBADO</t>
  </si>
  <si>
    <t>PRESUPUESTO REFORMULADO</t>
  </si>
  <si>
    <t>PERCIBIDO</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</si>
  <si>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</si>
  <si>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</si>
  <si>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</si>
  <si>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</si>
  <si>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</si>
  <si>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</si>
  <si>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</si>
  <si>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</si>
  <si>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</si>
  <si>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</si>
  <si>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</si>
  <si>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</si>
  <si>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</si>
  <si>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</si>
  <si>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</si>
  <si>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5207 - CONSEJO NACIONAL DE SEGURIDAD SOCIAL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</si>
  <si>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</si>
  <si>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</si>
  <si>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</si>
  <si>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</si>
  <si>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5206 - SUPERINTENDENCIA DE SALUD Y RIESGO LABORAL</t>
  </si>
  <si>
    <t>TOTAL FUENTES FINANCIERAS</t>
  </si>
  <si>
    <t>TOTAL DE INGRESOS Y FUENTES</t>
  </si>
  <si>
    <t>ENERO-DICIEMBRE 2016</t>
  </si>
  <si>
    <t>ENERO-DICIEMBRE 2017</t>
  </si>
  <si>
    <t>ENERO-DICIEMBRE 2018</t>
  </si>
  <si>
    <t>5205 - SUPERINTENDENCIA DE PENSIONES</t>
  </si>
  <si>
    <t>5208 - SEGURO NACIONAL DE SALUD</t>
  </si>
  <si>
    <t>5218 - CAJA DE PENSIONES Y JUBILACIONES PARA CHOFERES</t>
  </si>
  <si>
    <t>ENERO-DICIEMBRE 2019</t>
  </si>
  <si>
    <t>ENERO-DICIEMBRE 2020</t>
  </si>
  <si>
    <t>PRESUPUESTO INICIAL*</t>
  </si>
  <si>
    <t>PRESUPUESTO VIGENTE</t>
  </si>
  <si>
    <t>TOTAL DE INGRESOS Y FUENTES FINANCIERAS</t>
  </si>
  <si>
    <t>*Proyecto de Ley No. 506-19 de Presupuesto General del Estado 2020.</t>
  </si>
  <si>
    <t>Nota: Los datos fueron tomados del SIGEF al 20/02/2021</t>
  </si>
  <si>
    <t>ENERO-DICIEMBRE 2021*</t>
  </si>
  <si>
    <t xml:space="preserve">Pres. Inicial      </t>
  </si>
  <si>
    <t xml:space="preserve">Presupuesto </t>
  </si>
  <si>
    <t>Ley No. 237-20</t>
  </si>
  <si>
    <t>Vigente</t>
  </si>
  <si>
    <t>5209 - DIRECCIÓN GENERAL DE INFORMACIÓN Y DEFENSA DE LOS AFILIADOS</t>
  </si>
  <si>
    <t>5210 - INSTITUTO DOMINICANO DE PREVENCIÓN Y PROTECCIÓN DE RIESGOS LABORALES</t>
  </si>
  <si>
    <t>5211 - TESORERÍA DE LA SEGURIDAD SOCIAL</t>
  </si>
  <si>
    <t>Notas:</t>
  </si>
  <si>
    <t>Fecha de registro al 08 de Febrero de 2022</t>
  </si>
  <si>
    <t>Diciembre 2022</t>
  </si>
  <si>
    <t>Presupuesto Vigente</t>
  </si>
  <si>
    <t>Ley No. 345-21</t>
  </si>
  <si>
    <t>5210-INSTITUTO DOMINICANO DE PREVENCIÓN Y PROTECCIÓN DE RIESGOS LABORALES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</si>
  <si>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</si>
  <si>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</si>
  <si>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</si>
  <si>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</si>
  <si>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</si>
  <si>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</si>
  <si>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</si>
  <si>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Ley No. 80-23</t>
  </si>
  <si>
    <t>Fecha de registro al 07/02/2025</t>
  </si>
  <si>
    <t>Diciembre 2024</t>
  </si>
  <si>
    <t>5202 - INSTITUTO DE AUXILIOS</t>
  </si>
  <si>
    <t>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</si>
  <si>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</si>
  <si>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</si>
  <si>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</si>
  <si>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Ley Núm. 99-25</t>
  </si>
  <si>
    <t>Diciembre 2025</t>
  </si>
  <si>
    <t>Fecha de registro al 28/01/2026</t>
  </si>
  <si>
    <t>Febrero 2026*</t>
  </si>
  <si>
    <t>Fecha de registro al 15/3/2026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</si>
</sst>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_);_(* \(#,##0.0\);_(* &quot;-&quot;?_);_(@_)"/>
  </numFmts>
  <fonts count="21"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4"/>
      <color theme="1"/>
      <name val="Calibri"/>
      <family val="2"/>
      <scheme val="minor"/>
    </font>
    <font>
      <sz val="13"/>
      <color theme="1"/>
      <name val="Calibri"/>
      <family val="2"/>
      <scheme val="minor"/>
    </font>
    <font>
      <sz val="11"/>
      <color indexed="8"/>
      <name val="Calibri"/>
      <family val="2"/>
      <scheme val="minor"/>
    </font>
    <font>
      <sz val="11"/>
      <name val="Calibri"/>
      <family val="2"/>
      <scheme val="minor"/>
    </font>
    <font>
      <b/>
      <sz val="10"/>
      <name val="Calibri"/>
      <family val="2"/>
      <scheme val="minor"/>
    </font>
    <font>
      <b/>
      <sz val="9"/>
      <name val="Calibri"/>
      <family val="2"/>
      <scheme val="minor"/>
    </font>
    <font>
      <b/>
      <sz val="9"/>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7">
    <xf numFmtId="0" fontId="0" fillId="0" borderId="0"/>
    <xf numFmtId="43" fontId="2" fillId="0" borderId="0" applyFont="0" applyFill="0" applyBorder="0" applyAlignment="0" applyProtection="0"/>
    <xf numFmtId="0" fontId="8" fillId="0" borderId="0"/>
    <xf numFmtId="0" fontId="10" fillId="0" borderId="0"/>
    <xf numFmtId="43" fontId="2" fillId="0" borderId="0" applyFont="0" applyFill="0" applyBorder="0" applyAlignment="0" applyProtection="0"/>
    <xf numFmtId="0" fontId="15" fillId="0" borderId="0"/>
    <xf numFmtId="0" fontId="2" fillId="0" borderId="0"/>
  </cellStyleXfs>
  <cellXfs count="7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5" fontId="3" fillId="5" borderId="4" xfId="1" applyNumberFormat="1" applyFont="1" applyFill="1" applyBorder="1" applyAlignment="1">
      <alignment horizontal="center" vertical="center"/>
    </xf>
    <xf numFmtId="166" fontId="4" fillId="0" borderId="0" xfId="1" applyNumberFormat="1" applyFont="1" applyBorder="1"/>
    <xf numFmtId="166" fontId="0" fillId="0" borderId="0" xfId="1" applyNumberFormat="1" applyFont="1"/>
    <xf numFmtId="166" fontId="4" fillId="2" borderId="0" xfId="0" applyNumberFormat="1" applyFont="1" applyFill="1" applyAlignment="1">
      <alignment horizontal="center"/>
    </xf>
    <xf numFmtId="0" fontId="3" fillId="3" borderId="4" xfId="0" applyFont="1" applyFill="1" applyBorder="1" applyAlignment="1">
      <alignment horizontal="left" vertical="center"/>
    </xf>
    <xf numFmtId="166"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7" fontId="12" fillId="0" borderId="0" xfId="1" applyNumberFormat="1" applyFont="1" applyFill="1" applyBorder="1"/>
    <xf numFmtId="0" fontId="9" fillId="2" borderId="0" xfId="0" applyFont="1" applyFill="1" applyAlignment="1">
      <alignment vertical="top" wrapText="1"/>
    </xf>
    <xf numFmtId="168" fontId="0" fillId="0" borderId="0" xfId="0" applyNumberFormat="1"/>
    <xf numFmtId="166"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49" fontId="0" fillId="0" borderId="0" xfId="0" applyNumberFormat="1" applyAlignment="1">
      <alignment horizontal="left"/>
    </xf>
    <xf numFmtId="0" fontId="4" fillId="0" borderId="0" xfId="0" applyFont="1"/>
    <xf numFmtId="43" fontId="3" fillId="5" borderId="4" xfId="4" applyFont="1" applyFill="1" applyBorder="1" applyAlignment="1">
      <alignment horizontal="center" vertical="center"/>
    </xf>
    <xf numFmtId="166" fontId="4" fillId="0" borderId="0" xfId="1" applyNumberFormat="1" applyFont="1" applyBorder="1" applyAlignment="1">
      <alignment horizontal="right"/>
    </xf>
    <xf numFmtId="166" fontId="2" fillId="0" borderId="0" xfId="1" applyNumberFormat="1" applyFont="1" applyAlignment="1">
      <alignment horizontal="right"/>
    </xf>
    <xf numFmtId="166" fontId="0" fillId="2" borderId="0" xfId="0" applyNumberFormat="1" applyFill="1" applyAlignment="1">
      <alignment horizontal="right"/>
    </xf>
    <xf numFmtId="166" fontId="0" fillId="0" borderId="0" xfId="1" applyNumberFormat="1" applyFont="1" applyAlignment="1">
      <alignment horizontal="right"/>
    </xf>
    <xf numFmtId="166" fontId="4" fillId="2" borderId="0" xfId="0" applyNumberFormat="1" applyFont="1" applyFill="1" applyAlignment="1">
      <alignment horizontal="right"/>
    </xf>
    <xf numFmtId="43" fontId="3" fillId="5" borderId="2" xfId="4"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vertical="center" wrapText="1"/>
    </xf>
    <xf numFmtId="166" fontId="16" fillId="0" borderId="4" xfId="1" applyNumberFormat="1" applyFont="1" applyFill="1" applyBorder="1" applyAlignment="1">
      <alignment horizontal="right" vertical="center"/>
    </xf>
    <xf numFmtId="43" fontId="0" fillId="0" borderId="0" xfId="1" applyFont="1"/>
    <xf numFmtId="43" fontId="0" fillId="0" borderId="0" xfId="0" applyNumberFormat="1"/>
    <xf numFmtId="49" fontId="17" fillId="0" borderId="0" xfId="3" applyNumberFormat="1" applyFont="1" applyAlignment="1">
      <alignment horizontal="left" vertical="center" wrapText="1"/>
    </xf>
    <xf numFmtId="166" fontId="3" fillId="0" borderId="0" xfId="1" applyNumberFormat="1" applyFont="1" applyFill="1" applyBorder="1" applyAlignment="1">
      <alignment horizontal="right" vertical="center"/>
    </xf>
    <xf numFmtId="0" fontId="18" fillId="0" borderId="0" xfId="0" applyFont="1" applyAlignment="1">
      <alignment horizontal="left" vertical="center"/>
    </xf>
    <xf numFmtId="49" fontId="18" fillId="0" borderId="0" xfId="3" applyNumberFormat="1" applyFont="1" applyAlignment="1">
      <alignment horizontal="left" vertical="center"/>
    </xf>
    <xf numFmtId="0" fontId="19" fillId="0" borderId="0" xfId="0" applyFont="1"/>
    <xf numFmtId="0" fontId="19" fillId="0" borderId="0" xfId="6" applyFont="1" applyAlignment="1">
      <alignment vertical="top" wrapText="1"/>
    </xf>
    <xf numFmtId="164" fontId="3" fillId="4" borderId="5" xfId="1" applyNumberFormat="1" applyFont="1" applyFill="1" applyBorder="1" applyAlignment="1">
      <alignment horizontal="center" vertical="center"/>
    </xf>
    <xf numFmtId="164" fontId="3" fillId="4" borderId="3" xfId="1" applyNumberFormat="1" applyFont="1" applyFill="1" applyBorder="1" applyAlignment="1">
      <alignment horizontal="center" vertical="center"/>
    </xf>
    <xf numFmtId="49" fontId="17" fillId="0" borderId="0" xfId="3" applyNumberFormat="1" applyFont="1" applyAlignment="1">
      <alignment horizontal="left" vertical="center"/>
    </xf>
    <xf numFmtId="43" fontId="0" fillId="0" borderId="0" xfId="1" applyFont="1" applyFill="1"/>
    <xf numFmtId="166" fontId="20" fillId="0" borderId="0" xfId="1" applyNumberFormat="1" applyFont="1" applyFill="1" applyBorder="1" applyAlignment="1">
      <alignment horizontal="right" vertical="center"/>
    </xf>
    <xf numFmtId="164" fontId="3" fillId="4" borderId="3" xfId="1" applyNumberFormat="1" applyFont="1" applyFill="1" applyBorder="1" applyAlignment="1">
      <alignment horizontal="center" vertical="center" wrapText="1"/>
    </xf>
    <xf numFmtId="0" fontId="16" fillId="0" borderId="0" xfId="0" applyFont="1"/>
    <xf numFmtId="0" fontId="20" fillId="0" borderId="0" xfId="0" applyFont="1"/>
    <xf numFmtId="167" fontId="17" fillId="0" borderId="0" xfId="1" applyNumberFormat="1" applyFont="1" applyFill="1" applyBorder="1"/>
    <xf numFmtId="43" fontId="16" fillId="0" borderId="0" xfId="1" applyFont="1"/>
    <xf numFmtId="168" fontId="16" fillId="0" borderId="0" xfId="0" applyNumberFormat="1" applyFont="1"/>
    <xf numFmtId="49" fontId="18" fillId="0" borderId="0" xfId="3" applyNumberFormat="1" applyFont="1" applyAlignment="1">
      <alignment horizontal="left" vertical="center" wrapText="1"/>
    </xf>
    <xf numFmtId="168" fontId="4" fillId="0" borderId="0" xfId="0" applyNumberFormat="1" applyFont="1"/>
    <xf numFmtId="0" fontId="19" fillId="0" borderId="0" xfId="6" applyFont="1" applyAlignment="1">
      <alignment horizontal="left" vertical="center" wrapText="1"/>
    </xf>
    <xf numFmtId="49" fontId="5" fillId="0" borderId="0" xfId="0" applyNumberFormat="1"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4" fontId="3" fillId="4" borderId="2" xfId="1" applyNumberFormat="1" applyFont="1" applyFill="1" applyBorder="1" applyAlignment="1">
      <alignment horizontal="center" vertical="center" wrapText="1"/>
    </xf>
    <xf numFmtId="164"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43" fontId="3" fillId="5" borderId="2" xfId="4" applyFont="1" applyFill="1" applyBorder="1" applyAlignment="1">
      <alignment horizontal="center" vertical="center"/>
    </xf>
  </cellXfs>
  <cellStyles count="7">
    <cellStyle name="Comma" xfId="1" builtinId="3"/>
    <cellStyle name="Millares 3" xfId="4" xr:uid="{00000000-0005-0000-0000-000001000000}"/>
    <cellStyle name="Normal" xfId="0" builtinId="0"/>
    <cellStyle name="Normal 11" xfId="3" xr:uid="{00000000-0005-0000-0000-000003000000}"/>
    <cellStyle name="Normal 2" xfId="5" xr:uid="{36CC9CBE-8245-45A1-83F0-9B3497C4218D}"/>
    <cellStyle name="Normal 2 2" xfId="2" xr:uid="{00000000-0005-0000-0000-000004000000}"/>
    <cellStyle name="Normal 56" xfId="6" xr:uid="{5C79AC11-AFE1-4DAE-958C-5FD7355727A8}"/>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203200</xdr:colOff>
      <xdr:row>1</xdr:row>
      <xdr:rowOff>88900</xdr:rowOff>
    </xdr:from>
    <xdr:to>
      <xdr:col>16</xdr:col>
      <xdr:colOff>717721</xdr:colOff>
      <xdr:row>3</xdr:row>
      <xdr:rowOff>72353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614400" y="275167"/>
          <a:ext cx="134425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C8474560-DA97-467C-B85F-F2B4567A86BA}"/>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E77B8AAC-E4A9-4546-ABBA-7005AC76833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634365</xdr:colOff>
      <xdr:row>5</xdr:row>
      <xdr:rowOff>47625</xdr:rowOff>
    </xdr:to>
    <xdr:pic>
      <xdr:nvPicPr>
        <xdr:cNvPr id="4" name="Imagen 3">
          <a:extLst>
            <a:ext uri="{FF2B5EF4-FFF2-40B4-BE49-F238E27FC236}">
              <a16:creationId xmlns:a16="http://schemas.microsoft.com/office/drawing/2014/main" id="{F15621BD-9A8D-4EB7-9553-6F3479152FB2}"/>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5688135" y="350310"/>
          <a:ext cx="1786430" cy="9546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EED95FC6-DE65-4F62-A039-A2824F950DF9}"/>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97155</xdr:rowOff>
    </xdr:to>
    <xdr:pic>
      <xdr:nvPicPr>
        <xdr:cNvPr id="3" name="Imagen 6">
          <a:extLst>
            <a:ext uri="{FF2B5EF4-FFF2-40B4-BE49-F238E27FC236}">
              <a16:creationId xmlns:a16="http://schemas.microsoft.com/office/drawing/2014/main" id="{82339762-CB8E-4901-8375-DBC019B602BD}"/>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643890</xdr:colOff>
      <xdr:row>5</xdr:row>
      <xdr:rowOff>57150</xdr:rowOff>
    </xdr:to>
    <xdr:pic>
      <xdr:nvPicPr>
        <xdr:cNvPr id="4" name="Imagen 3">
          <a:extLst>
            <a:ext uri="{FF2B5EF4-FFF2-40B4-BE49-F238E27FC236}">
              <a16:creationId xmlns:a16="http://schemas.microsoft.com/office/drawing/2014/main" id="{835DDF82-2589-4409-AD6D-78EBB1DC4E1F}"/>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430835" y="350310"/>
          <a:ext cx="1786430" cy="9546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89EBAC98-27C6-4F82-8334-D252BEC578CD}"/>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C2686B90-B91B-4B5D-8EB5-F15789DBAB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7286" cy="1058332"/>
        </a:xfrm>
        <a:prstGeom prst="rect">
          <a:avLst/>
        </a:prstGeom>
      </xdr:spPr>
    </xdr:pic>
    <xdr:clientData/>
  </xdr:twoCellAnchor>
  <xdr:twoCellAnchor editAs="oneCell">
    <xdr:from>
      <xdr:col>9</xdr:col>
      <xdr:colOff>529166</xdr:colOff>
      <xdr:row>0</xdr:row>
      <xdr:rowOff>0</xdr:rowOff>
    </xdr:from>
    <xdr:to>
      <xdr:col>12</xdr:col>
      <xdr:colOff>57752</xdr:colOff>
      <xdr:row>3</xdr:row>
      <xdr:rowOff>172507</xdr:rowOff>
    </xdr:to>
    <xdr:pic>
      <xdr:nvPicPr>
        <xdr:cNvPr id="4" name="Imagen 3">
          <a:extLst>
            <a:ext uri="{FF2B5EF4-FFF2-40B4-BE49-F238E27FC236}">
              <a16:creationId xmlns:a16="http://schemas.microsoft.com/office/drawing/2014/main" id="{72F84B6C-AEDE-40D7-98E5-84BB23D6D5C3}"/>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2234333" y="0"/>
          <a:ext cx="1787703" cy="9662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B76BE493-09FA-45B7-86E4-88B09049A144}"/>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46A1798D-0813-4A99-A6CC-A27340CB85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3053" cy="1055157"/>
        </a:xfrm>
        <a:prstGeom prst="rect">
          <a:avLst/>
        </a:prstGeom>
      </xdr:spPr>
    </xdr:pic>
    <xdr:clientData/>
  </xdr:twoCellAnchor>
  <xdr:twoCellAnchor editAs="oneCell">
    <xdr:from>
      <xdr:col>9</xdr:col>
      <xdr:colOff>529166</xdr:colOff>
      <xdr:row>0</xdr:row>
      <xdr:rowOff>0</xdr:rowOff>
    </xdr:from>
    <xdr:to>
      <xdr:col>18</xdr:col>
      <xdr:colOff>201052</xdr:colOff>
      <xdr:row>3</xdr:row>
      <xdr:rowOff>168697</xdr:rowOff>
    </xdr:to>
    <xdr:pic>
      <xdr:nvPicPr>
        <xdr:cNvPr id="4" name="Imagen 3">
          <a:extLst>
            <a:ext uri="{FF2B5EF4-FFF2-40B4-BE49-F238E27FC236}">
              <a16:creationId xmlns:a16="http://schemas.microsoft.com/office/drawing/2014/main" id="{3EA56421-68CA-4C57-8921-DCD1AFFC786C}"/>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3483166" y="0"/>
          <a:ext cx="1766961" cy="963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211667</xdr:colOff>
      <xdr:row>1</xdr:row>
      <xdr:rowOff>80433</xdr:rowOff>
    </xdr:from>
    <xdr:to>
      <xdr:col>16</xdr:col>
      <xdr:colOff>732538</xdr:colOff>
      <xdr:row>3</xdr:row>
      <xdr:rowOff>63886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68400" y="266700"/>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177800</xdr:colOff>
      <xdr:row>1</xdr:row>
      <xdr:rowOff>97366</xdr:rowOff>
    </xdr:from>
    <xdr:to>
      <xdr:col>16</xdr:col>
      <xdr:colOff>698671</xdr:colOff>
      <xdr:row>3</xdr:row>
      <xdr:rowOff>80819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26067" y="283633"/>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135466</xdr:colOff>
      <xdr:row>1</xdr:row>
      <xdr:rowOff>38100</xdr:rowOff>
    </xdr:from>
    <xdr:to>
      <xdr:col>16</xdr:col>
      <xdr:colOff>656338</xdr:colOff>
      <xdr:row>3</xdr:row>
      <xdr:rowOff>21553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09133" y="224367"/>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160866</xdr:colOff>
      <xdr:row>1</xdr:row>
      <xdr:rowOff>63500</xdr:rowOff>
    </xdr:from>
    <xdr:to>
      <xdr:col>16</xdr:col>
      <xdr:colOff>681737</xdr:colOff>
      <xdr:row>3</xdr:row>
      <xdr:rowOff>46953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37733" y="249767"/>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9</xdr:col>
      <xdr:colOff>647700</xdr:colOff>
      <xdr:row>1</xdr:row>
      <xdr:rowOff>38100</xdr:rowOff>
    </xdr:from>
    <xdr:to>
      <xdr:col>12</xdr:col>
      <xdr:colOff>55205</xdr:colOff>
      <xdr:row>3</xdr:row>
      <xdr:rowOff>21553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382375" y="228600"/>
          <a:ext cx="1312504" cy="583528"/>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C13BCB1-6F64-BC43-9A19-6D2E7AE1D549}"/>
            </a:ext>
          </a:extLst>
        </xdr:cNvPr>
        <xdr:cNvPicPr>
          <a:picLocks noChangeAspect="1"/>
        </xdr:cNvPicPr>
      </xdr:nvPicPr>
      <xdr:blipFill>
        <a:blip xmlns:r="http://schemas.openxmlformats.org/officeDocument/2006/relationships" r:embed="rId1"/>
        <a:stretch>
          <a:fillRect/>
        </a:stretch>
      </xdr:blipFill>
      <xdr:spPr>
        <a:xfrm>
          <a:off x="9525" y="0"/>
          <a:ext cx="257175" cy="1574800"/>
        </a:xfrm>
        <a:prstGeom prst="rect">
          <a:avLst/>
        </a:prstGeom>
      </xdr:spPr>
    </xdr:pic>
    <xdr:clientData/>
  </xdr:twoCellAnchor>
  <xdr:twoCellAnchor editAs="oneCell">
    <xdr:from>
      <xdr:col>0</xdr:col>
      <xdr:colOff>288918</xdr:colOff>
      <xdr:row>0</xdr:row>
      <xdr:rowOff>56476</xdr:rowOff>
    </xdr:from>
    <xdr:to>
      <xdr:col>1</xdr:col>
      <xdr:colOff>2088092</xdr:colOff>
      <xdr:row>3</xdr:row>
      <xdr:rowOff>205234</xdr:rowOff>
    </xdr:to>
    <xdr:pic>
      <xdr:nvPicPr>
        <xdr:cNvPr id="3" name="Imagen 6">
          <a:extLst>
            <a:ext uri="{FF2B5EF4-FFF2-40B4-BE49-F238E27FC236}">
              <a16:creationId xmlns:a16="http://schemas.microsoft.com/office/drawing/2014/main" id="{6CFFF564-7985-174F-BB9A-EFA803139EEA}"/>
            </a:ext>
          </a:extLst>
        </xdr:cNvPr>
        <xdr:cNvPicPr>
          <a:picLocks noChangeAspect="1"/>
        </xdr:cNvPicPr>
      </xdr:nvPicPr>
      <xdr:blipFill>
        <a:blip xmlns:r="http://schemas.openxmlformats.org/officeDocument/2006/relationships" r:embed="rId2"/>
        <a:stretch>
          <a:fillRect/>
        </a:stretch>
      </xdr:blipFill>
      <xdr:spPr>
        <a:xfrm>
          <a:off x="288918" y="56476"/>
          <a:ext cx="2205574" cy="936158"/>
        </a:xfrm>
        <a:prstGeom prst="rect">
          <a:avLst/>
        </a:prstGeom>
      </xdr:spPr>
    </xdr:pic>
    <xdr:clientData/>
  </xdr:twoCellAnchor>
  <xdr:twoCellAnchor editAs="oneCell">
    <xdr:from>
      <xdr:col>15</xdr:col>
      <xdr:colOff>226769</xdr:colOff>
      <xdr:row>0</xdr:row>
      <xdr:rowOff>38101</xdr:rowOff>
    </xdr:from>
    <xdr:to>
      <xdr:col>17</xdr:col>
      <xdr:colOff>503481</xdr:colOff>
      <xdr:row>3</xdr:row>
      <xdr:rowOff>211667</xdr:rowOff>
    </xdr:to>
    <xdr:pic>
      <xdr:nvPicPr>
        <xdr:cNvPr id="4" name="Imagen 3">
          <a:extLst>
            <a:ext uri="{FF2B5EF4-FFF2-40B4-BE49-F238E27FC236}">
              <a16:creationId xmlns:a16="http://schemas.microsoft.com/office/drawing/2014/main" id="{FAD23822-6D8E-2640-8000-3F9D6250C8C2}"/>
            </a:ext>
          </a:extLst>
        </xdr:cNvPr>
        <xdr:cNvPicPr>
          <a:picLocks noChangeAspect="1"/>
        </xdr:cNvPicPr>
      </xdr:nvPicPr>
      <xdr:blipFill>
        <a:blip xmlns:r="http://schemas.openxmlformats.org/officeDocument/2006/relationships" r:embed="rId3"/>
        <a:stretch>
          <a:fillRect/>
        </a:stretch>
      </xdr:blipFill>
      <xdr:spPr>
        <a:xfrm>
          <a:off x="17917869" y="38101"/>
          <a:ext cx="2181712" cy="9609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3E22B49D-6FEA-459F-8CC2-0D09B8CE1C47}"/>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1122392</xdr:colOff>
      <xdr:row>1</xdr:row>
      <xdr:rowOff>190533</xdr:rowOff>
    </xdr:from>
    <xdr:to>
      <xdr:col>1</xdr:col>
      <xdr:colOff>1979085</xdr:colOff>
      <xdr:row>5</xdr:row>
      <xdr:rowOff>137583</xdr:rowOff>
    </xdr:to>
    <xdr:pic>
      <xdr:nvPicPr>
        <xdr:cNvPr id="3" name="Imagen 6">
          <a:extLst>
            <a:ext uri="{FF2B5EF4-FFF2-40B4-BE49-F238E27FC236}">
              <a16:creationId xmlns:a16="http://schemas.microsoft.com/office/drawing/2014/main" id="{74331A44-1B8F-40F5-B011-E05700A15CF5}"/>
            </a:ext>
          </a:extLst>
        </xdr:cNvPr>
        <xdr:cNvPicPr>
          <a:picLocks noChangeAspect="1"/>
        </xdr:cNvPicPr>
      </xdr:nvPicPr>
      <xdr:blipFill>
        <a:blip xmlns:r="http://schemas.openxmlformats.org/officeDocument/2006/relationships" r:embed="rId2"/>
        <a:stretch>
          <a:fillRect/>
        </a:stretch>
      </xdr:blipFill>
      <xdr:spPr>
        <a:xfrm>
          <a:off x="1122392" y="381033"/>
          <a:ext cx="2037793" cy="1013850"/>
        </a:xfrm>
        <a:prstGeom prst="rect">
          <a:avLst/>
        </a:prstGeom>
      </xdr:spPr>
    </xdr:pic>
    <xdr:clientData/>
  </xdr:twoCellAnchor>
  <xdr:twoCellAnchor editAs="oneCell">
    <xdr:from>
      <xdr:col>8</xdr:col>
      <xdr:colOff>561907</xdr:colOff>
      <xdr:row>0</xdr:row>
      <xdr:rowOff>178860</xdr:rowOff>
    </xdr:from>
    <xdr:to>
      <xdr:col>11</xdr:col>
      <xdr:colOff>466725</xdr:colOff>
      <xdr:row>5</xdr:row>
      <xdr:rowOff>9419</xdr:rowOff>
    </xdr:to>
    <xdr:pic>
      <xdr:nvPicPr>
        <xdr:cNvPr id="4" name="Imagen 3">
          <a:extLst>
            <a:ext uri="{FF2B5EF4-FFF2-40B4-BE49-F238E27FC236}">
              <a16:creationId xmlns:a16="http://schemas.microsoft.com/office/drawing/2014/main" id="{698D88DB-0940-41BB-8C33-D3CB999D91A1}"/>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1496607" y="178860"/>
          <a:ext cx="2019368" cy="10878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23F77422-6C97-6249-B6DA-79E476DB6D6F}"/>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8F78F28E-8D76-BF4F-A945-7BB36B0CA06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507365</xdr:colOff>
      <xdr:row>5</xdr:row>
      <xdr:rowOff>47625</xdr:rowOff>
    </xdr:to>
    <xdr:pic>
      <xdr:nvPicPr>
        <xdr:cNvPr id="4" name="Imagen 3">
          <a:extLst>
            <a:ext uri="{FF2B5EF4-FFF2-40B4-BE49-F238E27FC236}">
              <a16:creationId xmlns:a16="http://schemas.microsoft.com/office/drawing/2014/main" id="{20BDA297-565C-A142-89EF-05D5347A258E}"/>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192710" y="350310"/>
          <a:ext cx="1786430" cy="954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855468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9929331490</v>
      </c>
      <c r="D12" s="9">
        <v>10259238902</v>
      </c>
      <c r="E12" s="10">
        <v>245085714</v>
      </c>
      <c r="F12" s="10">
        <v>11515215</v>
      </c>
      <c r="G12" s="10">
        <v>572452929</v>
      </c>
      <c r="H12" s="10">
        <v>277477985.74000001</v>
      </c>
      <c r="I12" s="10">
        <v>5652135.3200000003</v>
      </c>
      <c r="J12" s="10">
        <v>14818095.6</v>
      </c>
      <c r="K12" s="10">
        <v>566769.22</v>
      </c>
      <c r="L12" s="10">
        <v>3434414.1500000004</v>
      </c>
      <c r="M12" s="10">
        <v>2787477.8200000003</v>
      </c>
      <c r="N12" s="10">
        <v>814336.6399999999</v>
      </c>
      <c r="O12" s="10">
        <v>267904.05000000005</v>
      </c>
      <c r="P12" s="10">
        <v>2185923866.71</v>
      </c>
      <c r="Q12" s="11">
        <f>SUM(E12:P12)</f>
        <v>3320796843.25</v>
      </c>
    </row>
    <row r="13" spans="1:17" x14ac:dyDescent="0.25">
      <c r="B13" s="20" t="s">
        <v>24</v>
      </c>
      <c r="C13" s="9">
        <v>345141903</v>
      </c>
      <c r="D13" s="9">
        <v>345141903</v>
      </c>
      <c r="E13" s="10">
        <v>13518403</v>
      </c>
      <c r="F13" s="10">
        <v>0</v>
      </c>
      <c r="G13" s="10">
        <v>0</v>
      </c>
      <c r="H13" s="10">
        <v>0</v>
      </c>
      <c r="I13" s="10">
        <v>0</v>
      </c>
      <c r="J13" s="10">
        <v>0</v>
      </c>
      <c r="K13" s="10">
        <v>0</v>
      </c>
      <c r="L13" s="10">
        <v>0</v>
      </c>
      <c r="M13" s="10">
        <v>0</v>
      </c>
      <c r="N13" s="10">
        <v>42500</v>
      </c>
      <c r="O13" s="10">
        <v>0</v>
      </c>
      <c r="P13" s="10">
        <v>0</v>
      </c>
      <c r="Q13" s="11">
        <f t="shared" ref="Q13:Q14" si="0">SUM(E13:P13)</f>
        <v>13560903</v>
      </c>
    </row>
    <row r="14" spans="1:17" x14ac:dyDescent="0.25">
      <c r="B14" s="20" t="s">
        <v>25</v>
      </c>
      <c r="C14" s="9">
        <v>7760831152</v>
      </c>
      <c r="D14" s="9">
        <v>7782523507.3100004</v>
      </c>
      <c r="E14" s="10">
        <v>132597744</v>
      </c>
      <c r="F14" s="10">
        <v>516588338.11000001</v>
      </c>
      <c r="G14" s="10">
        <v>119899676.15999992</v>
      </c>
      <c r="H14" s="10">
        <v>37779834.739999987</v>
      </c>
      <c r="I14" s="10">
        <v>37422388.550000086</v>
      </c>
      <c r="J14" s="10">
        <v>45881896.079999983</v>
      </c>
      <c r="K14" s="10">
        <v>29878421.750000022</v>
      </c>
      <c r="L14" s="10">
        <v>27306241.490000013</v>
      </c>
      <c r="M14" s="10">
        <v>90425290.520000026</v>
      </c>
      <c r="N14" s="10">
        <v>31261108.740000043</v>
      </c>
      <c r="O14" s="10">
        <v>-541013729.29999995</v>
      </c>
      <c r="P14" s="10">
        <v>6967239817.4100008</v>
      </c>
      <c r="Q14" s="11">
        <f t="shared" si="0"/>
        <v>7495267028.250001</v>
      </c>
    </row>
    <row r="15" spans="1:17" x14ac:dyDescent="0.25">
      <c r="B15" s="12" t="s">
        <v>26</v>
      </c>
      <c r="C15" s="19">
        <f>SUM(C12:C14)</f>
        <v>18035304545</v>
      </c>
      <c r="D15" s="19">
        <f>SUM(D12:D14)</f>
        <v>18386904312.310001</v>
      </c>
      <c r="E15" s="13">
        <f t="shared" ref="E15:P15" si="1">+SUM(E12:E14)</f>
        <v>391201861</v>
      </c>
      <c r="F15" s="13">
        <f t="shared" si="1"/>
        <v>528103553.11000001</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-540745825.25</v>
      </c>
      <c r="P15" s="13">
        <f t="shared" si="1"/>
        <v>9153163684.1200008</v>
      </c>
      <c r="Q15" s="13">
        <f>SUM(E15:P15)</f>
        <v>10829624774.500002</v>
      </c>
    </row>
    <row r="16" spans="1:17" x14ac:dyDescent="0.25">
      <c r="B16" s="15" t="s">
        <v>27</v>
      </c>
      <c r="E16" s="14"/>
      <c r="F16" s="14"/>
      <c r="G16" s="14"/>
      <c r="H16" s="14"/>
      <c r="I16" s="14"/>
      <c r="J16" s="14"/>
    </row>
    <row r="17" spans="2:17" x14ac:dyDescent="0.25">
      <c r="B17" s="15" t="s">
        <v>28</v>
      </c>
      <c r="E17" s="16"/>
      <c r="F17" s="16"/>
      <c r="G17" s="16"/>
      <c r="H17" s="16"/>
      <c r="I17" s="16"/>
      <c r="J17" s="16"/>
      <c r="K17" s="16"/>
      <c r="L17" s="16"/>
      <c r="M17" s="16"/>
      <c r="N17" s="16"/>
      <c r="O17" s="16"/>
      <c r="P17" s="16"/>
      <c r="Q17" s="16"/>
    </row>
    <row r="18" spans="2:17" x14ac:dyDescent="0.25">
      <c r="B18" s="5"/>
      <c r="C18" s="17"/>
      <c r="D18" s="17"/>
      <c r="E18" s="18"/>
      <c r="F18" s="18"/>
      <c r="G18" s="18"/>
      <c r="H18" s="18"/>
      <c r="I18" s="18"/>
      <c r="J18" s="18"/>
      <c r="K18" s="18"/>
      <c r="L18" s="18"/>
      <c r="M18" s="18"/>
      <c r="N18" s="18"/>
      <c r="O18" s="18"/>
      <c r="P18" s="18"/>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14"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C7F8B-CB66-4FB4-B9E9-71D10058E848}">
  <dimension ref="A2:W35"/>
  <sheetViews>
    <sheetView showGridLines="0" zoomScale="90" zoomScaleNormal="90" workbookViewId="0">
      <selection activeCell="D9" sqref="D9:D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8" t="s">
        <v>0</v>
      </c>
      <c r="C2" s="58"/>
      <c r="D2" s="58"/>
      <c r="E2" s="58"/>
      <c r="F2" s="58"/>
      <c r="G2" s="58"/>
      <c r="H2" s="58"/>
      <c r="I2" s="58"/>
      <c r="J2" s="58"/>
      <c r="K2" s="58"/>
      <c r="L2" s="58"/>
      <c r="M2" s="58"/>
      <c r="N2" s="58"/>
      <c r="O2" s="58"/>
      <c r="P2" s="58"/>
      <c r="Q2" s="58"/>
    </row>
    <row r="3" spans="1:23" ht="21" x14ac:dyDescent="0.25">
      <c r="B3" s="59" t="s">
        <v>1</v>
      </c>
      <c r="C3" s="59"/>
      <c r="D3" s="59"/>
      <c r="E3" s="59"/>
      <c r="F3" s="59"/>
      <c r="G3" s="59"/>
      <c r="H3" s="59"/>
      <c r="I3" s="59"/>
      <c r="J3" s="59"/>
      <c r="K3" s="59"/>
      <c r="L3" s="59"/>
      <c r="M3" s="59"/>
      <c r="N3" s="59"/>
      <c r="O3" s="59"/>
      <c r="P3" s="59"/>
      <c r="Q3" s="59"/>
    </row>
    <row r="4" spans="1:23" ht="21" customHeight="1" x14ac:dyDescent="0.25">
      <c r="A4" s="22"/>
      <c r="B4" s="60" t="s">
        <v>2</v>
      </c>
      <c r="C4" s="60"/>
      <c r="D4" s="60"/>
      <c r="E4" s="60"/>
      <c r="F4" s="60"/>
      <c r="G4" s="60"/>
      <c r="H4" s="60"/>
      <c r="I4" s="60"/>
      <c r="J4" s="60"/>
      <c r="K4" s="60"/>
      <c r="L4" s="60"/>
      <c r="M4" s="60"/>
      <c r="N4" s="60"/>
      <c r="O4" s="60"/>
      <c r="P4" s="60"/>
      <c r="Q4" s="60"/>
      <c r="R4" s="23"/>
    </row>
    <row r="5" spans="1:23" ht="15.75" x14ac:dyDescent="0.25">
      <c r="B5" s="61" t="s">
        <v>3</v>
      </c>
      <c r="C5" s="61"/>
      <c r="D5" s="61"/>
      <c r="E5" s="61"/>
      <c r="F5" s="61"/>
      <c r="G5" s="61"/>
      <c r="H5" s="61"/>
      <c r="I5" s="61"/>
      <c r="J5" s="61"/>
      <c r="K5" s="61"/>
      <c r="L5" s="61"/>
      <c r="M5" s="61"/>
      <c r="N5" s="61"/>
      <c r="O5" s="61"/>
      <c r="P5" s="61"/>
      <c r="Q5" s="61"/>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63</v>
      </c>
      <c r="C8" s="5"/>
      <c r="D8" s="5"/>
      <c r="E8" s="5"/>
      <c r="F8" s="5"/>
      <c r="G8" s="5"/>
      <c r="H8" s="5"/>
      <c r="I8" s="5"/>
      <c r="J8" s="5"/>
      <c r="K8" s="5"/>
      <c r="L8" s="5"/>
      <c r="M8" s="5"/>
      <c r="N8" s="5"/>
      <c r="O8" s="5"/>
      <c r="P8" s="5"/>
      <c r="Q8" s="6" t="s">
        <v>5</v>
      </c>
    </row>
    <row r="9" spans="1:23" ht="15" customHeight="1" x14ac:dyDescent="0.25">
      <c r="B9" s="62" t="s">
        <v>6</v>
      </c>
      <c r="C9" s="33" t="s">
        <v>47</v>
      </c>
      <c r="D9" s="64" t="s">
        <v>57</v>
      </c>
      <c r="E9" s="66" t="s">
        <v>9</v>
      </c>
      <c r="F9" s="67"/>
      <c r="G9" s="67"/>
      <c r="H9" s="67"/>
      <c r="I9" s="67"/>
      <c r="J9" s="67"/>
      <c r="K9" s="67"/>
      <c r="L9" s="67"/>
      <c r="M9" s="67"/>
      <c r="N9" s="67"/>
      <c r="O9" s="67"/>
      <c r="P9" s="67"/>
      <c r="Q9" s="67"/>
    </row>
    <row r="10" spans="1:23" x14ac:dyDescent="0.25">
      <c r="B10" s="63"/>
      <c r="C10" s="49" t="s">
        <v>64</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262328.96999999997</v>
      </c>
      <c r="F11" s="30">
        <v>991261.72</v>
      </c>
      <c r="G11" s="30">
        <v>4037463.26</v>
      </c>
      <c r="H11" s="30">
        <v>1067478.6299999999</v>
      </c>
      <c r="I11" s="30">
        <v>1267129.0699999998</v>
      </c>
      <c r="J11" s="30">
        <v>3860307.73</v>
      </c>
      <c r="K11" s="30">
        <v>2514997.11</v>
      </c>
      <c r="L11" s="30">
        <v>1661585.85</v>
      </c>
      <c r="M11" s="30">
        <v>3200481.7</v>
      </c>
      <c r="N11" s="30">
        <v>241473.11</v>
      </c>
      <c r="O11" s="28">
        <v>0</v>
      </c>
      <c r="P11" s="28">
        <v>792141.16</v>
      </c>
      <c r="Q11" s="29">
        <f>SUM(E11:P11)</f>
        <v>19896648.309999999</v>
      </c>
      <c r="R11"/>
      <c r="S11"/>
      <c r="T11"/>
      <c r="U11"/>
      <c r="V11"/>
      <c r="W11" s="56"/>
    </row>
    <row r="12" spans="1:23" s="25" customFormat="1" x14ac:dyDescent="0.25">
      <c r="B12" s="24" t="s">
        <v>24</v>
      </c>
      <c r="C12" s="27">
        <v>524411415</v>
      </c>
      <c r="D12" s="27">
        <v>515411415</v>
      </c>
      <c r="E12" s="30">
        <v>22799920.379999999</v>
      </c>
      <c r="F12" s="30">
        <v>22935395.379999999</v>
      </c>
      <c r="G12" s="30">
        <v>22994607.879999999</v>
      </c>
      <c r="H12" s="30">
        <v>22888860.379999999</v>
      </c>
      <c r="I12" s="30">
        <v>25522719.710000001</v>
      </c>
      <c r="J12" s="30">
        <v>16564407.700000001</v>
      </c>
      <c r="K12" s="30">
        <v>29373755.449999999</v>
      </c>
      <c r="L12" s="30">
        <v>22922695.379999999</v>
      </c>
      <c r="M12" s="30">
        <v>25624438.279999997</v>
      </c>
      <c r="N12" s="30">
        <v>51920711.879999995</v>
      </c>
      <c r="O12" s="28">
        <v>32625064.989999998</v>
      </c>
      <c r="P12" s="28">
        <v>56954329.620000005</v>
      </c>
      <c r="Q12" s="29">
        <f>SUM(E12:P12)</f>
        <v>353126907.02999997</v>
      </c>
      <c r="R12"/>
      <c r="S12"/>
      <c r="T12"/>
      <c r="U12"/>
      <c r="V12"/>
      <c r="W12" s="56"/>
    </row>
    <row r="13" spans="1:23" s="25" customFormat="1" x14ac:dyDescent="0.25">
      <c r="B13" s="24" t="s">
        <v>36</v>
      </c>
      <c r="C13" s="27">
        <v>557500000</v>
      </c>
      <c r="D13" s="27">
        <v>557500000</v>
      </c>
      <c r="E13" s="30">
        <v>0</v>
      </c>
      <c r="F13" s="30">
        <v>0</v>
      </c>
      <c r="G13" s="30">
        <v>0</v>
      </c>
      <c r="H13" s="30">
        <v>0</v>
      </c>
      <c r="I13" s="30">
        <v>0</v>
      </c>
      <c r="J13" s="30">
        <v>0</v>
      </c>
      <c r="K13" s="30">
        <v>0</v>
      </c>
      <c r="L13" s="30">
        <v>0</v>
      </c>
      <c r="M13" s="30">
        <v>0</v>
      </c>
      <c r="N13" s="30">
        <v>0</v>
      </c>
      <c r="O13" s="28">
        <v>0</v>
      </c>
      <c r="P13" s="28">
        <v>0</v>
      </c>
      <c r="Q13" s="29">
        <f t="shared" ref="Q13:Q19" si="0">SUM(E13:P13)</f>
        <v>0</v>
      </c>
      <c r="R13"/>
      <c r="S13"/>
      <c r="T13"/>
      <c r="U13"/>
      <c r="V13"/>
      <c r="W13" s="56"/>
    </row>
    <row r="14" spans="1:23" s="25" customFormat="1" x14ac:dyDescent="0.25">
      <c r="B14" s="24" t="s">
        <v>30</v>
      </c>
      <c r="C14" s="27">
        <v>1004393499</v>
      </c>
      <c r="D14" s="27">
        <v>1004393499</v>
      </c>
      <c r="E14" s="30">
        <v>0</v>
      </c>
      <c r="F14" s="30">
        <v>0</v>
      </c>
      <c r="G14" s="30">
        <v>0</v>
      </c>
      <c r="H14" s="30">
        <v>0</v>
      </c>
      <c r="I14" s="30">
        <v>0</v>
      </c>
      <c r="J14" s="30">
        <v>0</v>
      </c>
      <c r="K14" s="30">
        <v>0</v>
      </c>
      <c r="L14" s="30">
        <v>0</v>
      </c>
      <c r="M14" s="30">
        <v>0</v>
      </c>
      <c r="N14" s="30">
        <v>0</v>
      </c>
      <c r="O14" s="28">
        <v>0</v>
      </c>
      <c r="P14" s="28">
        <v>0</v>
      </c>
      <c r="Q14" s="29">
        <f t="shared" si="0"/>
        <v>0</v>
      </c>
      <c r="R14"/>
      <c r="S14"/>
      <c r="T14"/>
      <c r="U14"/>
      <c r="V14"/>
      <c r="W14" s="56"/>
    </row>
    <row r="15" spans="1:23" s="25" customFormat="1" x14ac:dyDescent="0.25">
      <c r="B15" s="24" t="s">
        <v>25</v>
      </c>
      <c r="C15" s="27">
        <v>335288000</v>
      </c>
      <c r="D15" s="27">
        <v>389254500</v>
      </c>
      <c r="E15" s="30">
        <v>1655446.3200000003</v>
      </c>
      <c r="F15" s="30">
        <v>61390858.909999996</v>
      </c>
      <c r="G15" s="30">
        <v>32435693.219999999</v>
      </c>
      <c r="H15" s="30">
        <v>35460143.039999999</v>
      </c>
      <c r="I15" s="30">
        <v>9179162.4499999993</v>
      </c>
      <c r="J15" s="30">
        <v>60920067.489999995</v>
      </c>
      <c r="K15" s="30">
        <v>34048694.870000005</v>
      </c>
      <c r="L15" s="30">
        <v>35221568.68</v>
      </c>
      <c r="M15" s="30">
        <v>33701711.980000004</v>
      </c>
      <c r="N15" s="30">
        <v>34024384.43</v>
      </c>
      <c r="O15" s="28">
        <v>34803399.659999996</v>
      </c>
      <c r="P15" s="28">
        <v>49225689.640000001</v>
      </c>
      <c r="Q15" s="29">
        <f t="shared" si="0"/>
        <v>422066820.68999994</v>
      </c>
      <c r="R15"/>
      <c r="S15"/>
      <c r="T15"/>
      <c r="U15"/>
      <c r="V15"/>
      <c r="W15" s="56"/>
    </row>
    <row r="16" spans="1:23" s="25" customFormat="1" x14ac:dyDescent="0.25">
      <c r="B16" s="24" t="s">
        <v>37</v>
      </c>
      <c r="C16" s="27">
        <v>46422266194</v>
      </c>
      <c r="D16" s="27">
        <v>48422266194</v>
      </c>
      <c r="E16" s="30">
        <v>0</v>
      </c>
      <c r="F16" s="30">
        <v>0</v>
      </c>
      <c r="G16" s="30">
        <v>0</v>
      </c>
      <c r="H16" s="30">
        <v>0</v>
      </c>
      <c r="I16" s="30">
        <v>0</v>
      </c>
      <c r="J16" s="30">
        <v>0</v>
      </c>
      <c r="K16" s="30">
        <v>0</v>
      </c>
      <c r="L16" s="30">
        <v>0</v>
      </c>
      <c r="M16" s="30">
        <v>0</v>
      </c>
      <c r="N16" s="30">
        <v>0</v>
      </c>
      <c r="O16" s="28">
        <v>0</v>
      </c>
      <c r="P16" s="28">
        <v>0</v>
      </c>
      <c r="Q16" s="29">
        <f t="shared" si="0"/>
        <v>0</v>
      </c>
      <c r="R16"/>
      <c r="S16"/>
      <c r="T16"/>
      <c r="U16"/>
      <c r="V16"/>
      <c r="W16" s="56"/>
    </row>
    <row r="17" spans="2:23" s="25" customFormat="1" x14ac:dyDescent="0.25">
      <c r="B17" s="24" t="s">
        <v>51</v>
      </c>
      <c r="C17" s="27">
        <v>380217337</v>
      </c>
      <c r="D17" s="27">
        <v>720910597.19000006</v>
      </c>
      <c r="E17" s="30">
        <v>28432094.719999999</v>
      </c>
      <c r="F17" s="30">
        <v>28544583.75</v>
      </c>
      <c r="G17" s="30">
        <v>30673122.490000002</v>
      </c>
      <c r="H17" s="30">
        <v>29022491.620000001</v>
      </c>
      <c r="I17" s="30">
        <v>31373441.32</v>
      </c>
      <c r="J17" s="30">
        <v>30881390.300000001</v>
      </c>
      <c r="K17" s="30">
        <v>31841119.48</v>
      </c>
      <c r="L17" s="30">
        <v>31795031.979999997</v>
      </c>
      <c r="M17" s="30">
        <v>85388814.140000001</v>
      </c>
      <c r="N17" s="30">
        <v>32562255.260000002</v>
      </c>
      <c r="O17" s="28">
        <v>45615856.939999998</v>
      </c>
      <c r="P17" s="28">
        <v>33371097.559999999</v>
      </c>
      <c r="Q17" s="29">
        <f t="shared" si="0"/>
        <v>439501299.56</v>
      </c>
      <c r="R17"/>
      <c r="S17"/>
      <c r="T17"/>
      <c r="U17"/>
      <c r="V17"/>
      <c r="W17" s="56"/>
    </row>
    <row r="18" spans="2:23" s="25" customFormat="1" x14ac:dyDescent="0.25">
      <c r="B18" s="24" t="s">
        <v>52</v>
      </c>
      <c r="C18" s="27">
        <v>2000000000</v>
      </c>
      <c r="D18" s="27">
        <v>2000000000</v>
      </c>
      <c r="E18" s="30">
        <v>57364930.390000001</v>
      </c>
      <c r="F18" s="30">
        <v>41729153.960000001</v>
      </c>
      <c r="G18" s="30">
        <v>57009703.840000004</v>
      </c>
      <c r="H18" s="30">
        <v>89581765.939999998</v>
      </c>
      <c r="I18" s="30">
        <v>96741838.510000005</v>
      </c>
      <c r="J18" s="30">
        <v>73214309.370000005</v>
      </c>
      <c r="K18" s="30">
        <v>73972042.560000002</v>
      </c>
      <c r="L18" s="30">
        <v>58981554.229999997</v>
      </c>
      <c r="M18" s="30">
        <v>59395395.960000001</v>
      </c>
      <c r="N18" s="30">
        <v>111878142.84999999</v>
      </c>
      <c r="O18" s="28">
        <v>75318391.420000002</v>
      </c>
      <c r="P18" s="28">
        <v>154800503.70999998</v>
      </c>
      <c r="Q18" s="29">
        <f t="shared" si="0"/>
        <v>949987732.74000001</v>
      </c>
      <c r="R18"/>
      <c r="S18"/>
      <c r="T18"/>
      <c r="U18"/>
      <c r="V18"/>
      <c r="W18" s="56"/>
    </row>
    <row r="19" spans="2:23" s="25" customFormat="1" x14ac:dyDescent="0.25">
      <c r="B19" s="24" t="s">
        <v>53</v>
      </c>
      <c r="C19" s="27">
        <v>19442445152</v>
      </c>
      <c r="D19" s="27">
        <v>20491589601.560001</v>
      </c>
      <c r="E19" s="30">
        <v>1590380347.4000001</v>
      </c>
      <c r="F19" s="30">
        <v>1642600718.4200001</v>
      </c>
      <c r="G19" s="30">
        <v>1623929344.0500002</v>
      </c>
      <c r="H19" s="30">
        <v>1616499842.6500001</v>
      </c>
      <c r="I19" s="30">
        <v>1623722757.6000001</v>
      </c>
      <c r="J19" s="30">
        <v>1624534407.0500002</v>
      </c>
      <c r="K19" s="30">
        <v>1624348671.0500002</v>
      </c>
      <c r="L19" s="30">
        <v>1622339897.97</v>
      </c>
      <c r="M19" s="30">
        <v>1626754398.9800003</v>
      </c>
      <c r="N19" s="30">
        <v>1625731522.1700003</v>
      </c>
      <c r="O19" s="28">
        <v>1626026739.23</v>
      </c>
      <c r="P19" s="28">
        <v>1625252571.54</v>
      </c>
      <c r="Q19" s="29">
        <f t="shared" si="0"/>
        <v>19472121218.110001</v>
      </c>
      <c r="R19"/>
      <c r="S19"/>
      <c r="T19"/>
      <c r="U19"/>
      <c r="V19"/>
      <c r="W19" s="56"/>
    </row>
    <row r="20" spans="2:23" x14ac:dyDescent="0.25">
      <c r="B20" s="12" t="s">
        <v>26</v>
      </c>
      <c r="C20" s="19">
        <f>SUM(C11:C19)</f>
        <v>70666521597</v>
      </c>
      <c r="D20" s="19">
        <f>SUM(D11:D19)</f>
        <v>74101325806.75</v>
      </c>
      <c r="E20" s="13">
        <f>SUM(E11:E19)</f>
        <v>1700895068.1800001</v>
      </c>
      <c r="F20" s="13">
        <f t="shared" ref="F20:P20" si="1">+SUM(F11:F19)</f>
        <v>1798191972.1400001</v>
      </c>
      <c r="G20" s="13">
        <f t="shared" si="1"/>
        <v>1771079934.7400002</v>
      </c>
      <c r="H20" s="13">
        <f t="shared" si="1"/>
        <v>1794520582.2600002</v>
      </c>
      <c r="I20" s="13">
        <f t="shared" si="1"/>
        <v>1787807048.6600001</v>
      </c>
      <c r="J20" s="13">
        <f t="shared" si="1"/>
        <v>1809974889.6400001</v>
      </c>
      <c r="K20" s="13">
        <f t="shared" si="1"/>
        <v>1796099280.5200002</v>
      </c>
      <c r="L20" s="13">
        <f t="shared" si="1"/>
        <v>1772922334.0899999</v>
      </c>
      <c r="M20" s="13">
        <f t="shared" si="1"/>
        <v>1834065241.0400002</v>
      </c>
      <c r="N20" s="13">
        <f t="shared" si="1"/>
        <v>1856358489.7000003</v>
      </c>
      <c r="O20" s="13">
        <f t="shared" si="1"/>
        <v>1814389452.24</v>
      </c>
      <c r="P20" s="13">
        <f t="shared" si="1"/>
        <v>1920396333.23</v>
      </c>
      <c r="Q20" s="13">
        <f>SUM(E20:P20)</f>
        <v>21656700626.440002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SUM(D23:D26)</f>
        <v>258590665.71000001</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24</v>
      </c>
      <c r="C23" s="27">
        <v>0</v>
      </c>
      <c r="D23" s="27">
        <v>5267741.05</v>
      </c>
      <c r="E23" s="30">
        <v>0</v>
      </c>
      <c r="F23" s="30">
        <v>0</v>
      </c>
      <c r="G23" s="30">
        <v>0</v>
      </c>
      <c r="H23" s="30">
        <v>0</v>
      </c>
      <c r="I23" s="30">
        <v>0</v>
      </c>
      <c r="J23" s="30">
        <v>0</v>
      </c>
      <c r="K23" s="30">
        <v>0</v>
      </c>
      <c r="L23" s="30">
        <v>0</v>
      </c>
      <c r="M23" s="30">
        <v>0</v>
      </c>
      <c r="N23" s="30">
        <v>0</v>
      </c>
      <c r="O23" s="30">
        <v>0</v>
      </c>
      <c r="P23" s="30">
        <v>0</v>
      </c>
      <c r="Q23" s="31">
        <f>SUM(E23:P23)</f>
        <v>0</v>
      </c>
      <c r="U23" s="56"/>
      <c r="V23" s="56"/>
      <c r="W23" s="56"/>
    </row>
    <row r="24" spans="2:23" x14ac:dyDescent="0.25">
      <c r="B24" s="24" t="s">
        <v>25</v>
      </c>
      <c r="C24" s="27">
        <v>0</v>
      </c>
      <c r="D24" s="27">
        <v>160377639.12</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85326686.709999993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53</v>
      </c>
      <c r="C26" s="27">
        <v>0</v>
      </c>
      <c r="D26" s="27">
        <v>7618598.8300000001</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1" t="s">
        <v>43</v>
      </c>
      <c r="C27" s="19">
        <f t="shared" ref="C27:Q27" si="5">C20+C22</f>
        <v>70666521597</v>
      </c>
      <c r="D27" s="19">
        <f t="shared" si="5"/>
        <v>74359916472.460007</v>
      </c>
      <c r="E27" s="13">
        <f t="shared" si="5"/>
        <v>1700895068.1800001</v>
      </c>
      <c r="F27" s="13">
        <f t="shared" si="5"/>
        <v>1798191972.1400001</v>
      </c>
      <c r="G27" s="13">
        <f t="shared" si="5"/>
        <v>1771079934.7400002</v>
      </c>
      <c r="H27" s="13">
        <f t="shared" si="5"/>
        <v>1794520582.2600002</v>
      </c>
      <c r="I27" s="13">
        <f t="shared" si="5"/>
        <v>1787807048.6600001</v>
      </c>
      <c r="J27" s="13">
        <f t="shared" si="5"/>
        <v>1809974889.6400001</v>
      </c>
      <c r="K27" s="13">
        <f t="shared" si="5"/>
        <v>1796099280.5200002</v>
      </c>
      <c r="L27" s="13">
        <f t="shared" si="5"/>
        <v>1772922334.0899999</v>
      </c>
      <c r="M27" s="13">
        <f t="shared" si="5"/>
        <v>1834065241.0400002</v>
      </c>
      <c r="N27" s="13">
        <f t="shared" si="5"/>
        <v>1856358489.7000003</v>
      </c>
      <c r="O27" s="13">
        <f t="shared" si="5"/>
        <v>1814389452.24</v>
      </c>
      <c r="P27" s="13">
        <f t="shared" si="5"/>
        <v>1920396333.23</v>
      </c>
      <c r="Q27" s="13">
        <f t="shared" si="5"/>
        <v>21656700626.440002</v>
      </c>
      <c r="U27" s="56"/>
      <c r="V27" s="56"/>
      <c r="W27" s="56"/>
    </row>
    <row r="28" spans="2:23" x14ac:dyDescent="0.25">
      <c r="B28" s="40" t="s">
        <v>54</v>
      </c>
      <c r="C28" s="39"/>
      <c r="D28" s="39"/>
      <c r="E28" s="48"/>
      <c r="F28" s="48"/>
      <c r="G28" s="48"/>
      <c r="H28" s="48"/>
      <c r="I28" s="48"/>
      <c r="J28" s="48"/>
      <c r="K28" s="48"/>
      <c r="L28" s="48"/>
      <c r="M28" s="48"/>
      <c r="N28" s="48"/>
      <c r="O28" s="48"/>
      <c r="P28" s="48"/>
      <c r="Q28" s="48"/>
      <c r="R28" s="39"/>
    </row>
    <row r="29" spans="2:23" x14ac:dyDescent="0.25">
      <c r="B29" s="41" t="s">
        <v>65</v>
      </c>
      <c r="C29" s="25"/>
      <c r="D29" s="25"/>
      <c r="E29" s="16"/>
      <c r="F29" s="16"/>
      <c r="G29" s="16"/>
      <c r="H29" s="48"/>
      <c r="I29" s="48"/>
      <c r="J29" s="48"/>
      <c r="K29" s="48"/>
      <c r="L29" s="48"/>
      <c r="M29" s="48"/>
      <c r="N29" s="48"/>
      <c r="O29" s="48"/>
      <c r="P29" s="48"/>
      <c r="Q29" s="16"/>
    </row>
    <row r="30" spans="2:23" x14ac:dyDescent="0.25">
      <c r="B30" s="41" t="s">
        <v>66</v>
      </c>
      <c r="C30" s="25"/>
      <c r="D30" s="25"/>
      <c r="E30" s="16"/>
      <c r="F30" s="16"/>
      <c r="G30" s="16"/>
      <c r="H30" s="16"/>
      <c r="I30" s="16"/>
      <c r="J30" s="16"/>
      <c r="K30" s="16"/>
      <c r="L30" s="16"/>
      <c r="M30" s="16"/>
      <c r="N30" s="16"/>
      <c r="O30" s="16"/>
      <c r="P30" s="16"/>
      <c r="Q30" s="16"/>
    </row>
    <row r="31" spans="2:23" ht="24" x14ac:dyDescent="0.25">
      <c r="B31" s="43" t="s">
        <v>28</v>
      </c>
      <c r="C31" s="38"/>
      <c r="D31" s="38"/>
      <c r="E31" s="38"/>
      <c r="F31" s="38"/>
      <c r="G31" s="38"/>
      <c r="H31" s="38"/>
      <c r="I31" s="38"/>
      <c r="J31" s="38"/>
      <c r="K31" s="38"/>
      <c r="L31" s="38"/>
      <c r="M31" s="38"/>
      <c r="N31" s="38"/>
      <c r="O31" s="38"/>
      <c r="P31" s="38"/>
      <c r="Q31" s="38"/>
    </row>
    <row r="32" spans="2:23" x14ac:dyDescent="0.25">
      <c r="B32" s="42" t="s">
        <v>27</v>
      </c>
      <c r="F32" s="36"/>
      <c r="G32" s="36"/>
      <c r="H32" s="36"/>
      <c r="I32" s="36"/>
      <c r="J32" s="36"/>
      <c r="K32" s="36"/>
      <c r="L32" s="36"/>
      <c r="M32" s="36"/>
      <c r="N32" s="36"/>
      <c r="O32" s="36"/>
      <c r="P32" s="36"/>
      <c r="Q32" s="36"/>
    </row>
    <row r="33" spans="3:18" x14ac:dyDescent="0.25">
      <c r="C33" s="18"/>
      <c r="D33" s="18"/>
      <c r="E33" s="18"/>
      <c r="F33" s="18"/>
      <c r="G33" s="18"/>
      <c r="H33" s="18"/>
      <c r="I33" s="18"/>
      <c r="J33" s="18"/>
      <c r="K33" s="18"/>
      <c r="L33" s="18"/>
      <c r="M33" s="18"/>
      <c r="N33" s="18"/>
      <c r="O33" s="18"/>
      <c r="P33" s="18"/>
      <c r="Q33" s="18"/>
      <c r="R33" s="18"/>
    </row>
    <row r="34" spans="3:18" x14ac:dyDescent="0.25">
      <c r="F34" s="37"/>
      <c r="G34" s="37"/>
      <c r="H34" s="37"/>
      <c r="I34" s="37"/>
      <c r="J34" s="37"/>
      <c r="K34" s="37"/>
      <c r="L34" s="37"/>
      <c r="M34" s="37"/>
      <c r="N34" s="37"/>
      <c r="O34" s="37"/>
      <c r="P34" s="37"/>
      <c r="Q34" s="37"/>
    </row>
    <row r="35" spans="3:18" x14ac:dyDescent="0.25">
      <c r="E35"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BC41-4B10-4F11-9A6A-19317EE5D14A}">
  <dimension ref="A2:W34"/>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2.7109375" bestFit="1" customWidth="1"/>
    <col min="16" max="16" width="11.7109375" customWidth="1"/>
    <col min="17" max="17" width="12.140625" customWidth="1"/>
    <col min="19" max="19" width="17" bestFit="1" customWidth="1"/>
    <col min="20" max="20" width="17.5703125" bestFit="1" customWidth="1"/>
  </cols>
  <sheetData>
    <row r="2" spans="1:23" ht="26.25" x14ac:dyDescent="0.25">
      <c r="B2" s="58" t="s">
        <v>0</v>
      </c>
      <c r="C2" s="58"/>
      <c r="D2" s="58"/>
      <c r="E2" s="58"/>
      <c r="F2" s="58"/>
      <c r="G2" s="58"/>
      <c r="H2" s="58"/>
      <c r="I2" s="58"/>
      <c r="J2" s="58"/>
      <c r="K2" s="58"/>
      <c r="L2" s="58"/>
      <c r="M2" s="58"/>
      <c r="N2" s="58"/>
      <c r="O2" s="58"/>
      <c r="P2" s="58"/>
      <c r="Q2" s="58"/>
    </row>
    <row r="3" spans="1:23" ht="21" x14ac:dyDescent="0.25">
      <c r="B3" s="59" t="s">
        <v>1</v>
      </c>
      <c r="C3" s="59"/>
      <c r="D3" s="59"/>
      <c r="E3" s="59"/>
      <c r="F3" s="59"/>
      <c r="G3" s="59"/>
      <c r="H3" s="59"/>
      <c r="I3" s="59"/>
      <c r="J3" s="59"/>
      <c r="K3" s="59"/>
      <c r="L3" s="59"/>
      <c r="M3" s="59"/>
      <c r="N3" s="59"/>
      <c r="O3" s="59"/>
      <c r="P3" s="59"/>
      <c r="Q3" s="59"/>
    </row>
    <row r="4" spans="1:23" ht="21" customHeight="1" x14ac:dyDescent="0.25">
      <c r="A4" s="22"/>
      <c r="B4" s="60" t="s">
        <v>2</v>
      </c>
      <c r="C4" s="60"/>
      <c r="D4" s="60"/>
      <c r="E4" s="60"/>
      <c r="F4" s="60"/>
      <c r="G4" s="60"/>
      <c r="H4" s="60"/>
      <c r="I4" s="60"/>
      <c r="J4" s="60"/>
      <c r="K4" s="60"/>
      <c r="L4" s="60"/>
      <c r="M4" s="60"/>
      <c r="N4" s="60"/>
      <c r="O4" s="60"/>
      <c r="P4" s="60"/>
      <c r="Q4" s="60"/>
      <c r="R4" s="23"/>
    </row>
    <row r="5" spans="1:23" ht="15.75" x14ac:dyDescent="0.25">
      <c r="B5" s="61" t="s">
        <v>3</v>
      </c>
      <c r="C5" s="61"/>
      <c r="D5" s="61"/>
      <c r="E5" s="61"/>
      <c r="F5" s="61"/>
      <c r="G5" s="61"/>
      <c r="H5" s="61"/>
      <c r="I5" s="61"/>
      <c r="J5" s="61"/>
      <c r="K5" s="61"/>
      <c r="L5" s="61"/>
      <c r="M5" s="61"/>
      <c r="N5" s="61"/>
      <c r="O5" s="61"/>
      <c r="P5" s="61"/>
      <c r="Q5" s="61"/>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69</v>
      </c>
      <c r="C8" s="5"/>
      <c r="D8" s="5"/>
      <c r="E8" s="5"/>
      <c r="F8" s="5"/>
      <c r="G8" s="5"/>
      <c r="H8" s="5"/>
      <c r="I8" s="5"/>
      <c r="J8" s="5"/>
      <c r="K8" s="5"/>
      <c r="L8" s="5"/>
      <c r="M8" s="5"/>
      <c r="N8" s="5"/>
      <c r="O8" s="5"/>
      <c r="P8" s="5"/>
      <c r="Q8" s="6" t="s">
        <v>5</v>
      </c>
    </row>
    <row r="9" spans="1:23" ht="15" customHeight="1" x14ac:dyDescent="0.25">
      <c r="B9" s="62" t="s">
        <v>6</v>
      </c>
      <c r="C9" s="33" t="s">
        <v>47</v>
      </c>
      <c r="D9" s="64" t="s">
        <v>57</v>
      </c>
      <c r="E9" s="66" t="s">
        <v>9</v>
      </c>
      <c r="F9" s="67"/>
      <c r="G9" s="67"/>
      <c r="H9" s="67"/>
      <c r="I9" s="67"/>
      <c r="J9" s="67"/>
      <c r="K9" s="67"/>
      <c r="L9" s="67"/>
      <c r="M9" s="67"/>
      <c r="N9" s="67"/>
      <c r="O9" s="67"/>
      <c r="P9" s="67"/>
      <c r="Q9" s="67"/>
    </row>
    <row r="10" spans="1:23" x14ac:dyDescent="0.25">
      <c r="B10" s="63"/>
      <c r="C10" s="49" t="s">
        <v>67</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70</v>
      </c>
      <c r="C11" s="27">
        <v>465040841</v>
      </c>
      <c r="D11" s="27">
        <v>465040841</v>
      </c>
      <c r="E11" s="30">
        <v>36343614.079999998</v>
      </c>
      <c r="F11" s="30">
        <v>32082046.879999999</v>
      </c>
      <c r="G11" s="30">
        <v>32603507.379999999</v>
      </c>
      <c r="H11" s="30">
        <v>35095161.079999998</v>
      </c>
      <c r="I11" s="30">
        <v>33282444.75</v>
      </c>
      <c r="J11" s="30">
        <v>10306152.32</v>
      </c>
      <c r="K11" s="30">
        <v>53953134.559999995</v>
      </c>
      <c r="L11" s="30">
        <v>31479231.580000002</v>
      </c>
      <c r="M11" s="30">
        <v>32977718.09</v>
      </c>
      <c r="N11" s="30">
        <v>36068980.969999999</v>
      </c>
      <c r="O11" s="28">
        <v>32592560.82</v>
      </c>
      <c r="P11" s="28">
        <v>55569958.910000004</v>
      </c>
      <c r="Q11" s="29">
        <f>SUM(E11:P11)</f>
        <v>422354511.41999996</v>
      </c>
      <c r="R11"/>
      <c r="S11" s="18"/>
      <c r="T11"/>
      <c r="U11"/>
      <c r="V11"/>
      <c r="W11" s="56"/>
    </row>
    <row r="12" spans="1:23" s="25" customFormat="1" x14ac:dyDescent="0.25">
      <c r="B12" s="24" t="s">
        <v>36</v>
      </c>
      <c r="C12" s="27">
        <v>632521775</v>
      </c>
      <c r="D12" s="27">
        <v>632521775</v>
      </c>
      <c r="E12" s="30">
        <v>0</v>
      </c>
      <c r="F12" s="30"/>
      <c r="G12" s="30"/>
      <c r="H12" s="30"/>
      <c r="I12" s="30"/>
      <c r="J12" s="30"/>
      <c r="K12" s="30"/>
      <c r="L12" s="30"/>
      <c r="M12" s="30"/>
      <c r="N12" s="30"/>
      <c r="O12" s="28"/>
      <c r="P12" s="28"/>
      <c r="Q12" s="29">
        <f t="shared" ref="Q12:Q18" si="0">SUM(E12:P12)</f>
        <v>0</v>
      </c>
      <c r="R12"/>
      <c r="S12" s="18"/>
      <c r="T12"/>
      <c r="U12"/>
      <c r="V12"/>
      <c r="W12" s="56"/>
    </row>
    <row r="13" spans="1:23" s="25" customFormat="1" x14ac:dyDescent="0.25">
      <c r="B13" s="24" t="s">
        <v>30</v>
      </c>
      <c r="C13" s="27">
        <v>1098818112</v>
      </c>
      <c r="D13" s="27">
        <v>1098818112</v>
      </c>
      <c r="E13" s="30">
        <v>0</v>
      </c>
      <c r="F13" s="30"/>
      <c r="G13" s="30"/>
      <c r="H13" s="30">
        <v>87066.93</v>
      </c>
      <c r="I13" s="30"/>
      <c r="J13" s="30"/>
      <c r="K13" s="30"/>
      <c r="L13" s="30"/>
      <c r="M13" s="30"/>
      <c r="N13" s="30"/>
      <c r="O13" s="28"/>
      <c r="P13" s="28"/>
      <c r="Q13" s="29">
        <f t="shared" si="0"/>
        <v>87066.93</v>
      </c>
      <c r="R13"/>
      <c r="S13" s="18"/>
      <c r="T13"/>
      <c r="U13"/>
      <c r="V13"/>
      <c r="W13" s="56"/>
    </row>
    <row r="14" spans="1:23" s="25" customFormat="1" x14ac:dyDescent="0.25">
      <c r="B14" s="24" t="s">
        <v>25</v>
      </c>
      <c r="C14" s="27">
        <v>340000000</v>
      </c>
      <c r="D14" s="27">
        <v>418023461.38</v>
      </c>
      <c r="E14" s="30">
        <v>68002497.870000005</v>
      </c>
      <c r="F14" s="30">
        <v>29831842.409999996</v>
      </c>
      <c r="G14" s="30">
        <v>35074049.5</v>
      </c>
      <c r="H14" s="30">
        <v>28810133.52</v>
      </c>
      <c r="I14" s="30">
        <v>29458118.170000002</v>
      </c>
      <c r="J14" s="30">
        <v>28146522.259999998</v>
      </c>
      <c r="K14" s="30">
        <v>34148714.370000005</v>
      </c>
      <c r="L14" s="30">
        <v>36310302.020000003</v>
      </c>
      <c r="M14" s="30">
        <v>53458830.119999997</v>
      </c>
      <c r="N14" s="30">
        <v>34782455.5</v>
      </c>
      <c r="O14" s="28">
        <v>33212524.379999999</v>
      </c>
      <c r="P14" s="28">
        <v>65568148.75</v>
      </c>
      <c r="Q14" s="29">
        <f t="shared" si="0"/>
        <v>476804138.87</v>
      </c>
      <c r="R14"/>
      <c r="S14" s="18"/>
      <c r="T14"/>
      <c r="U14"/>
      <c r="V14"/>
      <c r="W14" s="56"/>
    </row>
    <row r="15" spans="1:23" s="25" customFormat="1" x14ac:dyDescent="0.25">
      <c r="B15" s="24" t="s">
        <v>37</v>
      </c>
      <c r="C15" s="27">
        <v>54880376662</v>
      </c>
      <c r="D15" s="27">
        <v>56695674738.050003</v>
      </c>
      <c r="E15" s="30">
        <v>0</v>
      </c>
      <c r="F15" s="30"/>
      <c r="G15" s="30"/>
      <c r="H15" s="30"/>
      <c r="I15" s="30"/>
      <c r="J15" s="30"/>
      <c r="K15" s="30"/>
      <c r="L15" s="30">
        <v>0</v>
      </c>
      <c r="M15" s="30"/>
      <c r="N15" s="30"/>
      <c r="O15" s="28"/>
      <c r="P15" s="28">
        <v>0</v>
      </c>
      <c r="Q15" s="29">
        <f t="shared" si="0"/>
        <v>0</v>
      </c>
      <c r="R15"/>
      <c r="S15" s="18"/>
      <c r="T15"/>
      <c r="U15"/>
      <c r="V15"/>
      <c r="W15" s="56"/>
    </row>
    <row r="16" spans="1:23" s="25" customFormat="1" x14ac:dyDescent="0.25">
      <c r="B16" s="24" t="s">
        <v>51</v>
      </c>
      <c r="C16" s="27">
        <v>440214337</v>
      </c>
      <c r="D16" s="27">
        <v>517214337</v>
      </c>
      <c r="E16" s="30">
        <v>32918327.170000002</v>
      </c>
      <c r="F16" s="30">
        <v>32828758.900000002</v>
      </c>
      <c r="G16" s="30">
        <v>34107177.68</v>
      </c>
      <c r="H16" s="30">
        <v>43599629.289999999</v>
      </c>
      <c r="I16" s="30">
        <v>44951236.009999998</v>
      </c>
      <c r="J16" s="30">
        <v>34374634.57</v>
      </c>
      <c r="K16" s="30">
        <v>35078740.049999997</v>
      </c>
      <c r="L16" s="30">
        <v>57787753.879999995</v>
      </c>
      <c r="M16" s="30">
        <v>41559659.339999996</v>
      </c>
      <c r="N16" s="30">
        <v>35817834.149999999</v>
      </c>
      <c r="O16" s="28">
        <v>34983339.890000001</v>
      </c>
      <c r="P16" s="28">
        <v>54396004.030000001</v>
      </c>
      <c r="Q16" s="29">
        <f t="shared" si="0"/>
        <v>482403094.95999992</v>
      </c>
      <c r="R16"/>
      <c r="S16" s="18"/>
      <c r="T16"/>
      <c r="U16"/>
      <c r="V16"/>
      <c r="W16" s="56"/>
    </row>
    <row r="17" spans="2:23" s="25" customFormat="1" x14ac:dyDescent="0.25">
      <c r="B17" s="24" t="s">
        <v>52</v>
      </c>
      <c r="C17" s="27">
        <v>2005000000</v>
      </c>
      <c r="D17" s="27">
        <v>2005000000</v>
      </c>
      <c r="E17" s="30">
        <v>75196234.840000004</v>
      </c>
      <c r="F17" s="30">
        <v>90246202.789999992</v>
      </c>
      <c r="G17" s="30">
        <v>86238345.50999999</v>
      </c>
      <c r="H17" s="30">
        <v>66316354.799999997</v>
      </c>
      <c r="I17" s="30">
        <v>114120417.49000001</v>
      </c>
      <c r="J17" s="30">
        <v>76595401.180000007</v>
      </c>
      <c r="K17" s="30">
        <v>91995037.379999995</v>
      </c>
      <c r="L17" s="30">
        <v>47611054.390000001</v>
      </c>
      <c r="M17" s="30">
        <v>77591698.140000001</v>
      </c>
      <c r="N17" s="30">
        <v>88298674.179999992</v>
      </c>
      <c r="O17" s="28">
        <v>98708187.289999992</v>
      </c>
      <c r="P17" s="28">
        <v>175997166.56</v>
      </c>
      <c r="Q17" s="29">
        <f t="shared" si="0"/>
        <v>1088914774.55</v>
      </c>
      <c r="R17"/>
      <c r="S17" s="18"/>
      <c r="T17"/>
      <c r="U17"/>
      <c r="V17"/>
      <c r="W17" s="56"/>
    </row>
    <row r="18" spans="2:23" s="25" customFormat="1" x14ac:dyDescent="0.25">
      <c r="B18" s="24" t="s">
        <v>53</v>
      </c>
      <c r="C18" s="27">
        <v>21400400819</v>
      </c>
      <c r="D18" s="27">
        <v>21106449304.310001</v>
      </c>
      <c r="E18" s="30">
        <v>1684572343.51</v>
      </c>
      <c r="F18" s="30">
        <v>1734618099.23</v>
      </c>
      <c r="G18" s="30">
        <v>1687274036.7</v>
      </c>
      <c r="H18" s="30">
        <v>70047518.409999996</v>
      </c>
      <c r="I18" s="30">
        <v>76143116.840000004</v>
      </c>
      <c r="J18" s="30">
        <v>69504698.75</v>
      </c>
      <c r="K18" s="30">
        <v>133057187.29000001</v>
      </c>
      <c r="L18" s="30">
        <v>71703119.909999996</v>
      </c>
      <c r="M18" s="30">
        <v>70337596.789999992</v>
      </c>
      <c r="N18" s="30">
        <v>136891222.91</v>
      </c>
      <c r="O18" s="28">
        <v>72757383.409999996</v>
      </c>
      <c r="P18" s="28">
        <v>14827418579.609999</v>
      </c>
      <c r="Q18" s="29">
        <f t="shared" si="0"/>
        <v>20634324903.359997</v>
      </c>
      <c r="R18"/>
      <c r="S18" s="18"/>
      <c r="T18"/>
      <c r="U18"/>
      <c r="V18"/>
      <c r="W18" s="56"/>
    </row>
    <row r="19" spans="2:23" x14ac:dyDescent="0.25">
      <c r="B19" s="12" t="s">
        <v>26</v>
      </c>
      <c r="C19" s="19">
        <f>SUM(C11:C18)</f>
        <v>81262372546</v>
      </c>
      <c r="D19" s="19">
        <f>SUM(D11:D18)</f>
        <v>82938742568.740005</v>
      </c>
      <c r="E19" s="13">
        <f>SUM(E11:E18)</f>
        <v>1897033017.47</v>
      </c>
      <c r="F19" s="13">
        <f t="shared" ref="F19:P19" si="1">+SUM(F11:F18)</f>
        <v>1919606950.21</v>
      </c>
      <c r="G19" s="13">
        <f t="shared" si="1"/>
        <v>1875297116.77</v>
      </c>
      <c r="H19" s="13">
        <f t="shared" si="1"/>
        <v>243955864.03</v>
      </c>
      <c r="I19" s="13">
        <f t="shared" si="1"/>
        <v>297955333.25999999</v>
      </c>
      <c r="J19" s="13">
        <f t="shared" si="1"/>
        <v>218927409.08000001</v>
      </c>
      <c r="K19" s="13">
        <f t="shared" si="1"/>
        <v>348232813.65000004</v>
      </c>
      <c r="L19" s="13">
        <f t="shared" si="1"/>
        <v>244891461.78</v>
      </c>
      <c r="M19" s="13">
        <f t="shared" si="1"/>
        <v>275925502.48000002</v>
      </c>
      <c r="N19" s="13">
        <f t="shared" si="1"/>
        <v>331859167.71000004</v>
      </c>
      <c r="O19" s="13">
        <f t="shared" si="1"/>
        <v>272253995.78999996</v>
      </c>
      <c r="P19" s="13">
        <f t="shared" si="1"/>
        <v>15178949857.859999</v>
      </c>
      <c r="Q19" s="13">
        <f>SUM(E19:P19)</f>
        <v>23104888490.089996</v>
      </c>
      <c r="S19" s="18"/>
      <c r="W19" s="56"/>
    </row>
    <row r="20" spans="2:23" x14ac:dyDescent="0.25">
      <c r="C20" s="6"/>
      <c r="D20" s="6"/>
      <c r="E20" s="6"/>
      <c r="F20" s="6"/>
      <c r="G20" s="6"/>
      <c r="H20" s="6"/>
      <c r="I20" s="6"/>
      <c r="J20" s="6"/>
      <c r="K20" s="6"/>
      <c r="L20" s="6"/>
      <c r="M20" s="6"/>
      <c r="N20" s="6"/>
      <c r="O20" s="6"/>
      <c r="P20" s="6"/>
      <c r="Q20" s="6"/>
      <c r="U20" s="56"/>
      <c r="V20" s="56"/>
      <c r="W20" s="56"/>
    </row>
    <row r="21" spans="2:23" x14ac:dyDescent="0.25">
      <c r="B21" s="21" t="s">
        <v>31</v>
      </c>
      <c r="C21" s="19">
        <f>SUM(C22:C25)</f>
        <v>0</v>
      </c>
      <c r="D21" s="19">
        <f>SUM(D22:D25)</f>
        <v>121966479.66</v>
      </c>
      <c r="E21" s="13">
        <f t="shared" ref="E21:P21" si="2">SUM(E22:E23)</f>
        <v>0</v>
      </c>
      <c r="F21" s="13">
        <f t="shared" si="2"/>
        <v>0</v>
      </c>
      <c r="G21" s="13">
        <f t="shared" si="2"/>
        <v>2185</v>
      </c>
      <c r="H21" s="13">
        <f t="shared" si="2"/>
        <v>0</v>
      </c>
      <c r="I21" s="13">
        <f t="shared" si="2"/>
        <v>17480</v>
      </c>
      <c r="J21" s="13">
        <f t="shared" si="2"/>
        <v>0</v>
      </c>
      <c r="K21" s="13">
        <f t="shared" si="2"/>
        <v>0</v>
      </c>
      <c r="L21" s="13">
        <f t="shared" si="2"/>
        <v>0</v>
      </c>
      <c r="M21" s="13">
        <f>SUM(M22:M23)</f>
        <v>0</v>
      </c>
      <c r="N21" s="13">
        <f>SUM(N22:N23)</f>
        <v>0</v>
      </c>
      <c r="O21" s="13">
        <f t="shared" si="2"/>
        <v>0</v>
      </c>
      <c r="P21" s="13">
        <f t="shared" si="2"/>
        <v>0</v>
      </c>
      <c r="Q21" s="13">
        <f>SUM(E21:P21)</f>
        <v>19665</v>
      </c>
      <c r="U21" s="56"/>
      <c r="V21" s="56"/>
      <c r="W21" s="56"/>
    </row>
    <row r="22" spans="2:23" x14ac:dyDescent="0.25">
      <c r="B22" s="24" t="s">
        <v>24</v>
      </c>
      <c r="C22" s="27">
        <v>0</v>
      </c>
      <c r="D22" s="27">
        <v>39871859.519999996</v>
      </c>
      <c r="E22" s="30">
        <v>0</v>
      </c>
      <c r="F22" s="30">
        <v>0</v>
      </c>
      <c r="G22" s="30">
        <v>2185</v>
      </c>
      <c r="H22" s="30">
        <v>0</v>
      </c>
      <c r="I22" s="30">
        <v>17480</v>
      </c>
      <c r="J22" s="30">
        <v>0</v>
      </c>
      <c r="K22" s="30">
        <v>0</v>
      </c>
      <c r="L22" s="30">
        <v>0</v>
      </c>
      <c r="M22" s="30">
        <v>0</v>
      </c>
      <c r="N22" s="30">
        <v>0</v>
      </c>
      <c r="O22" s="30">
        <v>0</v>
      </c>
      <c r="P22" s="30">
        <v>0</v>
      </c>
      <c r="Q22" s="31">
        <f>SUM(E22:P22)</f>
        <v>19665</v>
      </c>
      <c r="U22" s="56"/>
      <c r="V22" s="56"/>
      <c r="W22" s="56"/>
    </row>
    <row r="23" spans="2:23" x14ac:dyDescent="0.25">
      <c r="B23" s="24" t="s">
        <v>25</v>
      </c>
      <c r="C23" s="27">
        <v>0</v>
      </c>
      <c r="D23" s="27">
        <v>82094620.140000001</v>
      </c>
      <c r="E23" s="30">
        <v>0</v>
      </c>
      <c r="F23" s="30">
        <v>0</v>
      </c>
      <c r="G23" s="30">
        <v>0</v>
      </c>
      <c r="H23" s="30">
        <v>0</v>
      </c>
      <c r="I23" s="30">
        <v>0</v>
      </c>
      <c r="J23" s="30">
        <v>0</v>
      </c>
      <c r="K23" s="30">
        <v>0</v>
      </c>
      <c r="L23" s="30">
        <v>0</v>
      </c>
      <c r="M23" s="30">
        <v>0</v>
      </c>
      <c r="N23" s="30">
        <v>0</v>
      </c>
      <c r="O23" s="30">
        <v>0</v>
      </c>
      <c r="P23" s="30">
        <v>0</v>
      </c>
      <c r="Q23" s="31">
        <f t="shared" ref="Q23" si="3">SUM(E23:P23)</f>
        <v>0</v>
      </c>
      <c r="U23" s="56"/>
      <c r="V23" s="56"/>
      <c r="W23" s="56"/>
    </row>
    <row r="24" spans="2:23" x14ac:dyDescent="0.25">
      <c r="B24" s="24" t="s">
        <v>51</v>
      </c>
      <c r="C24" s="27">
        <v>0</v>
      </c>
      <c r="D24" s="27"/>
      <c r="E24" s="30">
        <v>0</v>
      </c>
      <c r="F24" s="30">
        <v>0</v>
      </c>
      <c r="G24" s="30">
        <v>0</v>
      </c>
      <c r="H24" s="30">
        <v>0</v>
      </c>
      <c r="I24" s="30">
        <v>0</v>
      </c>
      <c r="J24" s="30">
        <v>0</v>
      </c>
      <c r="K24" s="30">
        <v>0</v>
      </c>
      <c r="L24" s="30">
        <v>0</v>
      </c>
      <c r="M24" s="30">
        <v>0</v>
      </c>
      <c r="N24" s="30">
        <v>0</v>
      </c>
      <c r="O24" s="30">
        <v>0</v>
      </c>
      <c r="P24" s="30">
        <v>0</v>
      </c>
      <c r="Q24" s="31">
        <f>SUM(E24:P24)</f>
        <v>0</v>
      </c>
      <c r="U24" s="56"/>
      <c r="V24" s="56"/>
      <c r="W24" s="56"/>
    </row>
    <row r="25" spans="2:23" x14ac:dyDescent="0.25">
      <c r="B25" s="24" t="s">
        <v>53</v>
      </c>
      <c r="C25" s="27">
        <v>0</v>
      </c>
      <c r="D25" s="27"/>
      <c r="E25" s="30">
        <v>0</v>
      </c>
      <c r="F25" s="30">
        <v>0</v>
      </c>
      <c r="G25" s="30">
        <v>0</v>
      </c>
      <c r="H25" s="30">
        <v>0</v>
      </c>
      <c r="I25" s="30">
        <v>0</v>
      </c>
      <c r="J25" s="30">
        <v>0</v>
      </c>
      <c r="K25" s="30">
        <v>0</v>
      </c>
      <c r="L25" s="30">
        <v>0</v>
      </c>
      <c r="M25" s="30">
        <v>0</v>
      </c>
      <c r="N25" s="30">
        <v>0</v>
      </c>
      <c r="O25" s="30">
        <v>0</v>
      </c>
      <c r="P25" s="30">
        <v>0</v>
      </c>
      <c r="Q25" s="31">
        <f t="shared" ref="Q25" si="4">SUM(E25:P25)</f>
        <v>0</v>
      </c>
      <c r="U25" s="56"/>
      <c r="V25" s="56"/>
      <c r="W25" s="56"/>
    </row>
    <row r="26" spans="2:23" x14ac:dyDescent="0.25">
      <c r="B26" s="21" t="s">
        <v>43</v>
      </c>
      <c r="C26" s="19">
        <f t="shared" ref="C26:Q26" si="5">C19+C21</f>
        <v>81262372546</v>
      </c>
      <c r="D26" s="19">
        <f t="shared" si="5"/>
        <v>83060709048.400009</v>
      </c>
      <c r="E26" s="13">
        <f t="shared" si="5"/>
        <v>1897033017.47</v>
      </c>
      <c r="F26" s="13">
        <f t="shared" si="5"/>
        <v>1919606950.21</v>
      </c>
      <c r="G26" s="13">
        <f t="shared" si="5"/>
        <v>1875299301.77</v>
      </c>
      <c r="H26" s="13">
        <f t="shared" si="5"/>
        <v>243955864.03</v>
      </c>
      <c r="I26" s="13">
        <f t="shared" si="5"/>
        <v>297972813.25999999</v>
      </c>
      <c r="J26" s="13">
        <f t="shared" si="5"/>
        <v>218927409.08000001</v>
      </c>
      <c r="K26" s="13">
        <f t="shared" si="5"/>
        <v>348232813.65000004</v>
      </c>
      <c r="L26" s="13">
        <f t="shared" si="5"/>
        <v>244891461.78</v>
      </c>
      <c r="M26" s="13">
        <f t="shared" si="5"/>
        <v>275925502.48000002</v>
      </c>
      <c r="N26" s="13">
        <f t="shared" si="5"/>
        <v>331859167.71000004</v>
      </c>
      <c r="O26" s="13">
        <f t="shared" si="5"/>
        <v>272253995.78999996</v>
      </c>
      <c r="P26" s="13">
        <f t="shared" si="5"/>
        <v>15178949857.859999</v>
      </c>
      <c r="Q26" s="13">
        <f t="shared" si="5"/>
        <v>23104908155.089996</v>
      </c>
      <c r="U26" s="56"/>
      <c r="V26" s="56"/>
      <c r="W26" s="56"/>
    </row>
    <row r="27" spans="2:23" x14ac:dyDescent="0.25">
      <c r="B27" s="40" t="s">
        <v>54</v>
      </c>
      <c r="C27" s="39"/>
      <c r="D27" s="39"/>
      <c r="E27" s="48"/>
      <c r="F27" s="48"/>
      <c r="G27" s="48"/>
      <c r="H27" s="48"/>
      <c r="I27" s="48"/>
      <c r="J27" s="48"/>
      <c r="K27" s="48"/>
      <c r="L27" s="48"/>
      <c r="M27" s="48"/>
      <c r="N27" s="48"/>
      <c r="O27" s="48"/>
      <c r="P27" s="48"/>
      <c r="Q27" s="48"/>
      <c r="R27" s="39"/>
    </row>
    <row r="28" spans="2:23" x14ac:dyDescent="0.25">
      <c r="B28" s="41" t="s">
        <v>68</v>
      </c>
      <c r="C28" s="25"/>
      <c r="D28" s="25"/>
      <c r="E28" s="16"/>
      <c r="F28" s="16"/>
      <c r="G28" s="16"/>
      <c r="H28" s="16"/>
      <c r="I28" s="16"/>
      <c r="J28" s="16"/>
      <c r="K28" s="16"/>
      <c r="L28" s="16"/>
      <c r="M28" s="16"/>
      <c r="N28" s="16"/>
      <c r="O28" s="16"/>
      <c r="P28" s="16"/>
      <c r="Q28" s="16"/>
    </row>
    <row r="29" spans="2:23" x14ac:dyDescent="0.25">
      <c r="B29" s="41" t="s">
        <v>66</v>
      </c>
      <c r="C29" s="25"/>
      <c r="D29" s="25"/>
      <c r="E29" s="16"/>
      <c r="F29" s="16"/>
      <c r="G29" s="16"/>
      <c r="H29" s="16"/>
      <c r="I29" s="16"/>
      <c r="J29" s="16"/>
      <c r="K29" s="16"/>
      <c r="L29" s="16"/>
      <c r="M29" s="16"/>
      <c r="N29" s="16"/>
      <c r="O29" s="16"/>
      <c r="P29" s="16"/>
      <c r="Q29" s="16"/>
    </row>
    <row r="30" spans="2:23" ht="24" x14ac:dyDescent="0.25">
      <c r="B30" s="43" t="s">
        <v>28</v>
      </c>
      <c r="C30" s="38"/>
      <c r="D30" s="38"/>
      <c r="E30" s="38"/>
      <c r="F30" s="38"/>
      <c r="G30" s="38"/>
      <c r="H30" s="38"/>
      <c r="I30" s="38"/>
      <c r="J30" s="38"/>
      <c r="K30" s="38"/>
      <c r="L30" s="38"/>
      <c r="M30" s="38"/>
      <c r="N30" s="38"/>
      <c r="O30" s="38"/>
      <c r="P30" s="38"/>
      <c r="Q30" s="38"/>
    </row>
    <row r="31" spans="2:23" x14ac:dyDescent="0.25">
      <c r="B31" s="42" t="s">
        <v>27</v>
      </c>
      <c r="F31" s="36"/>
      <c r="G31" s="36"/>
      <c r="H31" s="36"/>
      <c r="I31" s="36"/>
      <c r="J31" s="36"/>
      <c r="K31" s="36"/>
      <c r="L31" s="36"/>
      <c r="M31" s="36"/>
      <c r="N31" s="36"/>
      <c r="O31" s="36"/>
      <c r="P31" s="36"/>
      <c r="Q31" s="36"/>
    </row>
    <row r="32" spans="2:23" x14ac:dyDescent="0.25">
      <c r="C32" s="18"/>
      <c r="D32" s="18"/>
      <c r="E32" s="18"/>
      <c r="F32" s="18"/>
      <c r="G32" s="18"/>
      <c r="H32" s="18"/>
      <c r="I32" s="18"/>
      <c r="J32" s="18"/>
      <c r="K32" s="18"/>
      <c r="L32" s="18"/>
      <c r="M32" s="18"/>
      <c r="N32" s="18"/>
      <c r="O32" s="18"/>
      <c r="P32" s="18"/>
      <c r="Q32" s="18"/>
      <c r="R32" s="18"/>
    </row>
    <row r="33" spans="5:17" x14ac:dyDescent="0.25">
      <c r="F33" s="37"/>
      <c r="G33" s="37"/>
      <c r="H33" s="37"/>
      <c r="I33" s="37"/>
      <c r="J33" s="37"/>
      <c r="K33" s="37"/>
      <c r="L33" s="37"/>
      <c r="M33" s="37"/>
      <c r="N33" s="37"/>
      <c r="O33" s="37"/>
      <c r="P33" s="37"/>
      <c r="Q33" s="37"/>
    </row>
    <row r="34" spans="5:17" x14ac:dyDescent="0.25">
      <c r="E34"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11:Q18 Q22:Q25 K21:L21 E21 F21 G21:J21 M21:P2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8BA2-1BAD-4794-8D4A-08058445D553}">
  <dimension ref="A2:W37"/>
  <sheetViews>
    <sheetView showGridLines="0" zoomScale="90" zoomScaleNormal="90" workbookViewId="0">
      <selection activeCell="C28" sqref="C28"/>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8" t="s">
        <v>74</v>
      </c>
      <c r="C2" s="58"/>
      <c r="D2" s="58"/>
      <c r="E2" s="58"/>
      <c r="F2" s="58"/>
      <c r="G2" s="58"/>
      <c r="H2" s="58"/>
      <c r="I2" s="58"/>
      <c r="J2" s="58"/>
      <c r="K2" s="58"/>
      <c r="L2" s="58"/>
      <c r="M2" s="58"/>
      <c r="N2" s="58"/>
      <c r="O2" s="58"/>
      <c r="P2" s="58"/>
      <c r="Q2" s="58"/>
    </row>
    <row r="3" spans="1:23" ht="21" x14ac:dyDescent="0.25">
      <c r="B3" s="59" t="s">
        <v>1</v>
      </c>
      <c r="C3" s="59"/>
      <c r="D3" s="59"/>
      <c r="E3" s="59"/>
      <c r="F3" s="59"/>
      <c r="G3" s="59"/>
      <c r="H3" s="59"/>
      <c r="I3" s="59"/>
      <c r="J3" s="59"/>
      <c r="K3" s="59"/>
      <c r="L3" s="59"/>
      <c r="M3" s="59"/>
      <c r="N3" s="59"/>
      <c r="O3" s="59"/>
      <c r="P3" s="59"/>
      <c r="Q3" s="59"/>
    </row>
    <row r="4" spans="1:23" ht="21" customHeight="1" x14ac:dyDescent="0.25">
      <c r="A4" s="22"/>
      <c r="B4" s="60" t="s">
        <v>2</v>
      </c>
      <c r="C4" s="60"/>
      <c r="D4" s="60"/>
      <c r="E4" s="60"/>
      <c r="F4" s="60"/>
      <c r="G4" s="60"/>
      <c r="H4" s="60"/>
      <c r="I4" s="60"/>
      <c r="J4" s="60"/>
      <c r="K4" s="60"/>
      <c r="L4" s="60"/>
      <c r="M4" s="60"/>
      <c r="N4" s="60"/>
      <c r="O4" s="60"/>
      <c r="P4" s="60"/>
      <c r="Q4" s="60"/>
      <c r="R4" s="23"/>
    </row>
    <row r="5" spans="1:23" ht="15.75" x14ac:dyDescent="0.25">
      <c r="B5" s="61" t="s">
        <v>3</v>
      </c>
      <c r="C5" s="61"/>
      <c r="D5" s="61"/>
      <c r="E5" s="61"/>
      <c r="F5" s="61"/>
      <c r="G5" s="61"/>
      <c r="H5" s="61"/>
      <c r="I5" s="61"/>
      <c r="J5" s="61"/>
      <c r="K5" s="61"/>
      <c r="L5" s="61"/>
      <c r="M5" s="61"/>
      <c r="N5" s="61"/>
      <c r="O5" s="61"/>
      <c r="P5" s="61"/>
      <c r="Q5" s="61"/>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76</v>
      </c>
      <c r="C8" s="5"/>
      <c r="D8" s="5"/>
      <c r="E8" s="5"/>
      <c r="F8" s="5"/>
      <c r="G8" s="5"/>
      <c r="H8" s="5"/>
      <c r="I8" s="5"/>
      <c r="J8" s="5"/>
      <c r="K8" s="5"/>
      <c r="L8" s="5"/>
      <c r="M8" s="5"/>
      <c r="N8" s="5"/>
      <c r="O8" s="5"/>
      <c r="P8" s="5"/>
      <c r="Q8" s="6" t="s">
        <v>5</v>
      </c>
    </row>
    <row r="9" spans="1:23" ht="15" customHeight="1" x14ac:dyDescent="0.25">
      <c r="B9" s="62" t="s">
        <v>6</v>
      </c>
      <c r="C9" s="33" t="s">
        <v>47</v>
      </c>
      <c r="D9" s="64" t="s">
        <v>57</v>
      </c>
      <c r="E9" s="66" t="s">
        <v>9</v>
      </c>
      <c r="F9" s="67"/>
      <c r="G9" s="67"/>
      <c r="H9" s="67"/>
      <c r="I9" s="67"/>
      <c r="J9" s="67"/>
      <c r="K9" s="67"/>
      <c r="L9" s="67"/>
      <c r="M9" s="67"/>
      <c r="N9" s="67"/>
      <c r="O9" s="67"/>
      <c r="P9" s="67"/>
      <c r="Q9" s="67"/>
    </row>
    <row r="10" spans="1:23" x14ac:dyDescent="0.25">
      <c r="B10" s="63"/>
      <c r="C10" s="49" t="s">
        <v>71</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0</v>
      </c>
      <c r="F11" s="30">
        <v>0</v>
      </c>
      <c r="G11" s="30">
        <v>0</v>
      </c>
      <c r="H11" s="30">
        <v>0</v>
      </c>
      <c r="I11" s="30">
        <v>0</v>
      </c>
      <c r="J11" s="30">
        <v>0</v>
      </c>
      <c r="K11" s="30">
        <v>0</v>
      </c>
      <c r="L11" s="30">
        <v>0</v>
      </c>
      <c r="M11" s="30">
        <v>0</v>
      </c>
      <c r="N11" s="30">
        <v>0</v>
      </c>
      <c r="O11" s="30">
        <v>0</v>
      </c>
      <c r="P11" s="30">
        <v>0</v>
      </c>
      <c r="Q11" s="29">
        <f>SUM(E11:P11)</f>
        <v>0</v>
      </c>
      <c r="R11"/>
      <c r="S11"/>
      <c r="T11"/>
      <c r="U11"/>
      <c r="V11"/>
      <c r="W11" s="56"/>
    </row>
    <row r="12" spans="1:23" s="25" customFormat="1" x14ac:dyDescent="0.25">
      <c r="B12" s="24" t="s">
        <v>70</v>
      </c>
      <c r="C12" s="27">
        <v>434844942</v>
      </c>
      <c r="D12" s="27">
        <v>434844942</v>
      </c>
      <c r="E12" s="30">
        <v>37250475.859999999</v>
      </c>
      <c r="F12" s="30">
        <v>32906554.100000001</v>
      </c>
      <c r="G12" s="30">
        <v>33808062.140000001</v>
      </c>
      <c r="H12" s="30">
        <v>31704433.18</v>
      </c>
      <c r="I12" s="30">
        <v>32560456.850000001</v>
      </c>
      <c r="J12" s="30">
        <v>9240853.1699999999</v>
      </c>
      <c r="K12" s="30">
        <v>37419075.580000006</v>
      </c>
      <c r="L12" s="30">
        <v>49795776.909999996</v>
      </c>
      <c r="M12" s="30">
        <v>34409348.159999996</v>
      </c>
      <c r="N12" s="30">
        <v>15410281.58</v>
      </c>
      <c r="O12" s="28">
        <v>28519949.510000002</v>
      </c>
      <c r="P12" s="28">
        <v>78989279.909999996</v>
      </c>
      <c r="Q12" s="29">
        <f t="shared" ref="Q12:Q19" si="0">SUM(E12:P12)</f>
        <v>422014546.94999993</v>
      </c>
      <c r="R12"/>
      <c r="S12"/>
      <c r="T12"/>
      <c r="U12"/>
      <c r="V12"/>
      <c r="W12" s="56"/>
    </row>
    <row r="13" spans="1:23" s="25" customFormat="1" x14ac:dyDescent="0.25">
      <c r="B13" s="24" t="s">
        <v>36</v>
      </c>
      <c r="C13" s="27">
        <v>692760000</v>
      </c>
      <c r="D13" s="27">
        <v>692760000</v>
      </c>
      <c r="E13" s="30">
        <v>0</v>
      </c>
      <c r="F13" s="30">
        <v>0</v>
      </c>
      <c r="G13" s="30">
        <v>0</v>
      </c>
      <c r="H13" s="30">
        <v>0</v>
      </c>
      <c r="I13" s="30">
        <v>0</v>
      </c>
      <c r="J13" s="30">
        <v>0</v>
      </c>
      <c r="K13" s="30">
        <v>0</v>
      </c>
      <c r="L13" s="30">
        <v>0</v>
      </c>
      <c r="M13" s="30">
        <v>0</v>
      </c>
      <c r="N13" s="30">
        <v>0</v>
      </c>
      <c r="O13" s="30">
        <v>0</v>
      </c>
      <c r="P13" s="30">
        <v>0</v>
      </c>
      <c r="Q13" s="29">
        <f t="shared" si="0"/>
        <v>0</v>
      </c>
      <c r="R13"/>
      <c r="S13"/>
      <c r="T13"/>
      <c r="U13"/>
      <c r="V13"/>
      <c r="W13" s="56"/>
    </row>
    <row r="14" spans="1:23" s="25" customFormat="1" x14ac:dyDescent="0.25">
      <c r="B14" s="24" t="s">
        <v>30</v>
      </c>
      <c r="C14" s="27">
        <v>1374246031</v>
      </c>
      <c r="D14" s="27">
        <v>1374246031</v>
      </c>
      <c r="E14" s="30">
        <v>0</v>
      </c>
      <c r="F14" s="30">
        <v>0</v>
      </c>
      <c r="G14" s="30">
        <v>0</v>
      </c>
      <c r="H14" s="30">
        <v>0</v>
      </c>
      <c r="I14" s="30">
        <v>0</v>
      </c>
      <c r="J14" s="30">
        <v>0</v>
      </c>
      <c r="K14" s="30">
        <v>0</v>
      </c>
      <c r="L14" s="30">
        <v>0</v>
      </c>
      <c r="M14" s="30">
        <v>0</v>
      </c>
      <c r="N14" s="30">
        <v>0</v>
      </c>
      <c r="O14" s="30">
        <v>0</v>
      </c>
      <c r="P14" s="30">
        <v>0</v>
      </c>
      <c r="Q14" s="29">
        <f t="shared" si="0"/>
        <v>0</v>
      </c>
      <c r="R14"/>
      <c r="S14"/>
      <c r="T14"/>
      <c r="U14"/>
      <c r="V14"/>
      <c r="W14" s="56"/>
    </row>
    <row r="15" spans="1:23" s="25" customFormat="1" x14ac:dyDescent="0.25">
      <c r="B15" s="24" t="s">
        <v>25</v>
      </c>
      <c r="C15" s="27">
        <v>340288000</v>
      </c>
      <c r="D15" s="27">
        <v>370288000</v>
      </c>
      <c r="E15" s="30">
        <v>35294912.670000002</v>
      </c>
      <c r="F15" s="30">
        <v>33845765.010000005</v>
      </c>
      <c r="G15" s="30">
        <v>4617092.08</v>
      </c>
      <c r="H15" s="30">
        <v>56841793.640000001</v>
      </c>
      <c r="I15" s="30">
        <v>34960506.340000004</v>
      </c>
      <c r="J15" s="30">
        <v>31085385.419999998</v>
      </c>
      <c r="K15" s="30">
        <v>30065596.16</v>
      </c>
      <c r="L15" s="30">
        <v>2786066.33</v>
      </c>
      <c r="M15" s="30">
        <v>58110069.149999999</v>
      </c>
      <c r="N15" s="30">
        <v>30763589.199999999</v>
      </c>
      <c r="O15" s="28">
        <v>30185228.400000002</v>
      </c>
      <c r="P15" s="28">
        <v>33794194.950000003</v>
      </c>
      <c r="Q15" s="29">
        <f t="shared" si="0"/>
        <v>382350199.34999996</v>
      </c>
      <c r="R15"/>
      <c r="S15"/>
      <c r="T15"/>
      <c r="U15"/>
      <c r="V15"/>
      <c r="W15" s="56"/>
    </row>
    <row r="16" spans="1:23" s="25" customFormat="1" x14ac:dyDescent="0.25">
      <c r="B16" s="24" t="s">
        <v>37</v>
      </c>
      <c r="C16" s="27">
        <v>60832592165</v>
      </c>
      <c r="D16" s="27">
        <v>64261571321.100006</v>
      </c>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500217337</v>
      </c>
      <c r="D17" s="27">
        <v>526255364</v>
      </c>
      <c r="E17" s="30">
        <v>36055300.310000002</v>
      </c>
      <c r="F17" s="30">
        <v>48807630.82</v>
      </c>
      <c r="G17" s="30">
        <v>43345547.730000004</v>
      </c>
      <c r="H17" s="30">
        <v>43507160.609999999</v>
      </c>
      <c r="I17" s="30">
        <v>38534188.770000003</v>
      </c>
      <c r="J17" s="30">
        <v>51529369.5</v>
      </c>
      <c r="K17" s="30">
        <v>46292466.079999998</v>
      </c>
      <c r="L17" s="30">
        <v>45202509.530000001</v>
      </c>
      <c r="M17" s="30">
        <v>46436944.869999997</v>
      </c>
      <c r="N17" s="30">
        <v>46865993.260000005</v>
      </c>
      <c r="O17" s="28">
        <v>45783365.119999997</v>
      </c>
      <c r="P17" s="28">
        <v>48176542.909999996</v>
      </c>
      <c r="Q17" s="29">
        <f t="shared" si="0"/>
        <v>540537019.50999999</v>
      </c>
      <c r="R17"/>
      <c r="S17"/>
      <c r="T17"/>
      <c r="U17"/>
      <c r="V17"/>
      <c r="W17" s="56"/>
    </row>
    <row r="18" spans="2:23" s="25" customFormat="1" x14ac:dyDescent="0.25">
      <c r="B18" s="24" t="s">
        <v>52</v>
      </c>
      <c r="C18" s="27">
        <v>2050000000</v>
      </c>
      <c r="D18" s="27">
        <v>2050000000</v>
      </c>
      <c r="E18" s="30">
        <v>64573659.039999999</v>
      </c>
      <c r="F18" s="30">
        <v>51208507.270000003</v>
      </c>
      <c r="G18" s="30">
        <v>92668567.960000008</v>
      </c>
      <c r="H18" s="30">
        <v>33552297.719999999</v>
      </c>
      <c r="I18" s="30">
        <v>121554022.80999999</v>
      </c>
      <c r="J18" s="30">
        <v>83803504.780000001</v>
      </c>
      <c r="K18" s="30">
        <v>100617247.37</v>
      </c>
      <c r="L18" s="30">
        <v>109448948.45999999</v>
      </c>
      <c r="M18" s="30">
        <v>110286951.92999999</v>
      </c>
      <c r="N18" s="30">
        <v>88529611.409999996</v>
      </c>
      <c r="O18" s="28">
        <v>92615705</v>
      </c>
      <c r="P18" s="28">
        <v>339849289.56999999</v>
      </c>
      <c r="Q18" s="29">
        <f t="shared" si="0"/>
        <v>1288708313.3199999</v>
      </c>
      <c r="R18"/>
      <c r="S18"/>
      <c r="T18"/>
      <c r="U18"/>
      <c r="V18"/>
      <c r="W18" s="56"/>
    </row>
    <row r="19" spans="2:23" s="25" customFormat="1" x14ac:dyDescent="0.25">
      <c r="B19" s="24" t="s">
        <v>53</v>
      </c>
      <c r="C19" s="27">
        <v>22467404819</v>
      </c>
      <c r="D19" s="27">
        <v>21038247444.5</v>
      </c>
      <c r="E19" s="30">
        <v>930148566.69000006</v>
      </c>
      <c r="F19" s="30">
        <v>938878803.02999997</v>
      </c>
      <c r="G19" s="30">
        <v>1054984916.22</v>
      </c>
      <c r="H19" s="30">
        <v>2486034831.4200001</v>
      </c>
      <c r="I19" s="30">
        <v>938787238.05000007</v>
      </c>
      <c r="J19" s="30">
        <v>937569050.85000002</v>
      </c>
      <c r="K19" s="30">
        <v>2093009033.97</v>
      </c>
      <c r="L19" s="30">
        <v>935789777.13</v>
      </c>
      <c r="M19" s="30">
        <v>107602375.22</v>
      </c>
      <c r="N19" s="30">
        <v>684762374.99000001</v>
      </c>
      <c r="O19" s="28">
        <v>274378185.04000002</v>
      </c>
      <c r="P19" s="28">
        <v>9515226654.2799988</v>
      </c>
      <c r="Q19" s="29">
        <f t="shared" si="0"/>
        <v>20897171806.889999</v>
      </c>
      <c r="R19"/>
      <c r="S19"/>
      <c r="T19"/>
      <c r="U19"/>
      <c r="V19"/>
      <c r="W19" s="56"/>
    </row>
    <row r="20" spans="2:23" x14ac:dyDescent="0.25">
      <c r="B20" s="12" t="s">
        <v>26</v>
      </c>
      <c r="C20" s="19">
        <f>SUM(C11:C19)</f>
        <v>88692353294</v>
      </c>
      <c r="D20" s="19">
        <f>SUM(D11:D19)</f>
        <v>90748213102.600006</v>
      </c>
      <c r="E20" s="13">
        <f>SUM(E11:E19)</f>
        <v>1103322914.5700002</v>
      </c>
      <c r="F20" s="13">
        <f t="shared" ref="F20:P20" si="1">SUM(F11:F19)</f>
        <v>1105647260.23</v>
      </c>
      <c r="G20" s="13">
        <f t="shared" si="1"/>
        <v>1229424186.1300001</v>
      </c>
      <c r="H20" s="13">
        <f t="shared" si="1"/>
        <v>2651640516.5700002</v>
      </c>
      <c r="I20" s="13">
        <f t="shared" si="1"/>
        <v>1166396412.8200002</v>
      </c>
      <c r="J20" s="13">
        <f t="shared" si="1"/>
        <v>1113228163.72</v>
      </c>
      <c r="K20" s="13">
        <f t="shared" si="1"/>
        <v>2307403419.1599998</v>
      </c>
      <c r="L20" s="13">
        <f t="shared" si="1"/>
        <v>1143023078.3599999</v>
      </c>
      <c r="M20" s="13">
        <f t="shared" si="1"/>
        <v>356845689.33000004</v>
      </c>
      <c r="N20" s="13">
        <f t="shared" si="1"/>
        <v>866331850.44000006</v>
      </c>
      <c r="O20" s="13">
        <f t="shared" si="1"/>
        <v>471482433.07000005</v>
      </c>
      <c r="P20" s="13">
        <f t="shared" si="1"/>
        <v>10016035961.619999</v>
      </c>
      <c r="Q20" s="13">
        <f>SUM(E20:P20)</f>
        <v>23530781886.02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SUM(C23:C27)</f>
        <v>0</v>
      </c>
      <c r="D22" s="19">
        <f>SUM(D23:D27)</f>
        <v>881454827.05000007</v>
      </c>
      <c r="E22" s="13">
        <f>SUM(E23:E27)</f>
        <v>0</v>
      </c>
      <c r="F22" s="13">
        <f t="shared" ref="F22:P22" si="2">SUM(F23:F27)</f>
        <v>1050</v>
      </c>
      <c r="G22" s="13">
        <f t="shared" si="2"/>
        <v>0</v>
      </c>
      <c r="H22" s="13">
        <f t="shared" si="2"/>
        <v>0</v>
      </c>
      <c r="I22" s="13">
        <f t="shared" si="2"/>
        <v>0</v>
      </c>
      <c r="J22" s="13">
        <f t="shared" si="2"/>
        <v>0</v>
      </c>
      <c r="K22" s="13">
        <f t="shared" si="2"/>
        <v>0</v>
      </c>
      <c r="L22" s="13">
        <f t="shared" si="2"/>
        <v>-500</v>
      </c>
      <c r="M22" s="13">
        <f t="shared" si="2"/>
        <v>0</v>
      </c>
      <c r="N22" s="13">
        <f t="shared" si="2"/>
        <v>0</v>
      </c>
      <c r="O22" s="13">
        <f t="shared" si="2"/>
        <v>800</v>
      </c>
      <c r="P22" s="13">
        <f t="shared" si="2"/>
        <v>0</v>
      </c>
      <c r="Q22" s="13">
        <f>SUM(E22:P22)</f>
        <v>1350</v>
      </c>
      <c r="U22" s="56"/>
      <c r="V22" s="56"/>
      <c r="W22" s="56"/>
    </row>
    <row r="23" spans="2:23" x14ac:dyDescent="0.25">
      <c r="B23" s="24" t="s">
        <v>70</v>
      </c>
      <c r="C23" s="27">
        <v>0</v>
      </c>
      <c r="D23" s="27">
        <v>26815024.84</v>
      </c>
      <c r="E23" s="30">
        <v>0</v>
      </c>
      <c r="F23" s="30">
        <v>1050</v>
      </c>
      <c r="G23" s="30">
        <v>0</v>
      </c>
      <c r="H23" s="30">
        <v>0</v>
      </c>
      <c r="I23" s="30">
        <v>0</v>
      </c>
      <c r="J23" s="30">
        <v>0</v>
      </c>
      <c r="K23" s="30">
        <v>0</v>
      </c>
      <c r="L23" s="30">
        <v>-500</v>
      </c>
      <c r="M23" s="30">
        <v>0</v>
      </c>
      <c r="N23" s="30">
        <v>0</v>
      </c>
      <c r="O23" s="30">
        <v>800</v>
      </c>
      <c r="P23" s="30">
        <v>0</v>
      </c>
      <c r="Q23" s="31">
        <f>SUM(E23:P23)</f>
        <v>1350</v>
      </c>
      <c r="U23" s="56"/>
      <c r="V23" s="56"/>
      <c r="W23" s="56"/>
    </row>
    <row r="24" spans="2:23" x14ac:dyDescent="0.25">
      <c r="B24" s="24" t="s">
        <v>25</v>
      </c>
      <c r="C24" s="27">
        <v>0</v>
      </c>
      <c r="D24" s="27">
        <v>71027827.390000001</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414170199.47000003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52</v>
      </c>
      <c r="C26" s="27">
        <v>0</v>
      </c>
      <c r="D26" s="27">
        <v>31185166.59</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4" t="s">
        <v>53</v>
      </c>
      <c r="C27" s="27">
        <v>0</v>
      </c>
      <c r="D27" s="27">
        <v>338256608.75999999</v>
      </c>
      <c r="E27" s="30"/>
      <c r="F27" s="30"/>
      <c r="G27" s="30"/>
      <c r="H27" s="30"/>
      <c r="I27" s="30"/>
      <c r="J27" s="30"/>
      <c r="K27" s="30"/>
      <c r="L27" s="30"/>
      <c r="M27" s="30"/>
      <c r="N27" s="30"/>
      <c r="O27" s="30"/>
      <c r="P27" s="30"/>
      <c r="Q27" s="31"/>
      <c r="U27" s="56"/>
      <c r="V27" s="56"/>
      <c r="W27" s="56"/>
    </row>
    <row r="28" spans="2:23" x14ac:dyDescent="0.25">
      <c r="B28" s="21" t="s">
        <v>43</v>
      </c>
      <c r="C28" s="19">
        <f t="shared" ref="C28:Q28" si="5">C20+C22</f>
        <v>88692353294</v>
      </c>
      <c r="D28" s="19">
        <f t="shared" si="5"/>
        <v>91629667929.650009</v>
      </c>
      <c r="E28" s="13">
        <f t="shared" si="5"/>
        <v>1103322914.5700002</v>
      </c>
      <c r="F28" s="13">
        <f t="shared" si="5"/>
        <v>1105648310.23</v>
      </c>
      <c r="G28" s="13">
        <f t="shared" si="5"/>
        <v>1229424186.1300001</v>
      </c>
      <c r="H28" s="13">
        <f t="shared" si="5"/>
        <v>2651640516.5700002</v>
      </c>
      <c r="I28" s="13">
        <f t="shared" si="5"/>
        <v>1166396412.8200002</v>
      </c>
      <c r="J28" s="13">
        <f t="shared" si="5"/>
        <v>1113228163.72</v>
      </c>
      <c r="K28" s="13">
        <f t="shared" si="5"/>
        <v>2307403419.1599998</v>
      </c>
      <c r="L28" s="13">
        <f t="shared" si="5"/>
        <v>1143022578.3599999</v>
      </c>
      <c r="M28" s="13">
        <f t="shared" si="5"/>
        <v>356845689.33000004</v>
      </c>
      <c r="N28" s="13">
        <f t="shared" si="5"/>
        <v>866331850.44000006</v>
      </c>
      <c r="O28" s="13">
        <f t="shared" si="5"/>
        <v>471483233.07000005</v>
      </c>
      <c r="P28" s="13">
        <f t="shared" si="5"/>
        <v>10016035961.619999</v>
      </c>
      <c r="Q28" s="13">
        <f t="shared" si="5"/>
        <v>23530783236.02</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1" t="s">
        <v>77</v>
      </c>
      <c r="C30" s="25"/>
      <c r="D30" s="25"/>
      <c r="E30" s="16"/>
      <c r="F30" s="16"/>
      <c r="G30" s="16"/>
      <c r="H30" s="48"/>
      <c r="I30" s="48"/>
      <c r="J30" s="48"/>
      <c r="K30" s="48"/>
      <c r="L30" s="48"/>
      <c r="M30" s="48"/>
      <c r="N30" s="48"/>
      <c r="O30" s="48"/>
      <c r="P30" s="48"/>
      <c r="Q30" s="16"/>
    </row>
    <row r="31" spans="2:23" x14ac:dyDescent="0.25">
      <c r="B31" s="41" t="s">
        <v>66</v>
      </c>
      <c r="C31" s="25"/>
      <c r="D31" s="25"/>
      <c r="E31" s="16"/>
      <c r="F31" s="16"/>
      <c r="G31" s="16"/>
      <c r="H31" s="16"/>
      <c r="I31" s="16"/>
      <c r="J31" s="16"/>
      <c r="K31" s="16"/>
      <c r="L31" s="16"/>
      <c r="M31" s="16"/>
      <c r="N31" s="16"/>
      <c r="O31" s="16"/>
      <c r="P31" s="16"/>
      <c r="Q31" s="16"/>
    </row>
    <row r="32" spans="2:23" ht="24" x14ac:dyDescent="0.25">
      <c r="B32" s="43" t="s">
        <v>28</v>
      </c>
      <c r="C32" s="38"/>
      <c r="D32" s="38"/>
      <c r="E32" s="38"/>
      <c r="F32" s="38"/>
      <c r="G32" s="38"/>
      <c r="H32" s="38"/>
      <c r="I32" s="38"/>
      <c r="J32" s="38"/>
      <c r="K32" s="38"/>
      <c r="L32" s="38"/>
      <c r="M32" s="38"/>
      <c r="N32" s="38"/>
      <c r="O32" s="38"/>
      <c r="P32" s="38"/>
      <c r="Q32" s="38"/>
    </row>
    <row r="33" spans="2:18" ht="22.15" customHeight="1" x14ac:dyDescent="0.25">
      <c r="B33" s="57" t="s">
        <v>73</v>
      </c>
      <c r="C33" s="57"/>
      <c r="D33" s="57"/>
      <c r="E33" s="57"/>
      <c r="F33" s="57"/>
      <c r="G33" s="57"/>
      <c r="H33" s="57"/>
      <c r="I33" s="57"/>
      <c r="J33" s="57"/>
      <c r="K33" s="57"/>
      <c r="L33" s="57"/>
      <c r="M33" s="57"/>
      <c r="N33" s="57"/>
      <c r="O33" s="57"/>
      <c r="P33" s="57"/>
      <c r="Q33" s="57"/>
    </row>
    <row r="34" spans="2:18" x14ac:dyDescent="0.25">
      <c r="B34" s="42" t="s">
        <v>27</v>
      </c>
      <c r="F34" s="36"/>
      <c r="G34" s="36"/>
      <c r="H34" s="36"/>
      <c r="I34" s="36"/>
      <c r="J34" s="36"/>
      <c r="K34" s="36"/>
      <c r="L34" s="36"/>
      <c r="M34" s="36"/>
      <c r="N34" s="36"/>
      <c r="O34" s="36"/>
      <c r="P34" s="36"/>
      <c r="Q34" s="36"/>
    </row>
    <row r="35" spans="2:18" x14ac:dyDescent="0.25">
      <c r="C35" s="18"/>
      <c r="D35" s="18"/>
      <c r="E35" s="18"/>
      <c r="F35" s="18"/>
      <c r="G35" s="18"/>
      <c r="H35" s="18"/>
      <c r="I35" s="18"/>
      <c r="J35" s="18"/>
      <c r="K35" s="18"/>
      <c r="L35" s="18"/>
      <c r="M35" s="18"/>
      <c r="N35" s="18"/>
      <c r="O35" s="18"/>
      <c r="P35" s="18"/>
      <c r="Q35" s="18"/>
      <c r="R35" s="18"/>
    </row>
    <row r="36" spans="2:18" x14ac:dyDescent="0.25">
      <c r="F36" s="37"/>
      <c r="G36" s="37"/>
      <c r="H36" s="37"/>
      <c r="I36" s="37"/>
      <c r="J36" s="37"/>
      <c r="K36" s="37"/>
      <c r="L36" s="37"/>
      <c r="M36" s="37"/>
      <c r="N36" s="37"/>
      <c r="O36" s="37"/>
      <c r="P36" s="37"/>
      <c r="Q36" s="37"/>
    </row>
    <row r="37" spans="2:18" x14ac:dyDescent="0.25">
      <c r="E37" s="18"/>
    </row>
  </sheetData>
  <mergeCells count="8">
    <mergeCell ref="B33:Q33"/>
    <mergeCell ref="B2:Q2"/>
    <mergeCell ref="B3:Q3"/>
    <mergeCell ref="B4:Q4"/>
    <mergeCell ref="B5:Q5"/>
    <mergeCell ref="B9:B10"/>
    <mergeCell ref="D9:D10"/>
    <mergeCell ref="E9:Q9"/>
  </mergeCells>
  <pageMargins left="0.7" right="0.7" top="0.75" bottom="0.75" header="0.3" footer="0.3"/>
  <pageSetup paperSize="9" orientation="portrait" r:id="rId1"/>
  <ignoredErrors>
    <ignoredError sqref="Q22 Q11:Q20 M24:Q26 M23:N23 P23:Q2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CF1A-0E4C-4B2E-A9A6-ED4C0E17618B}">
  <dimension ref="A2:W37"/>
  <sheetViews>
    <sheetView showGridLines="0" tabSelected="1"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85546875" customWidth="1"/>
    <col min="4" max="4" width="18.85546875" hidden="1" customWidth="1"/>
    <col min="5" max="5" width="14" bestFit="1" customWidth="1"/>
    <col min="6" max="6" width="11.42578125" customWidth="1"/>
    <col min="7" max="10" width="11.7109375" hidden="1" customWidth="1"/>
    <col min="11" max="11" width="11.42578125" hidden="1" customWidth="1"/>
    <col min="12" max="12" width="10.42578125" hidden="1" customWidth="1"/>
    <col min="13" max="13" width="13.28515625" hidden="1" customWidth="1"/>
    <col min="14" max="14" width="11.42578125" hidden="1" customWidth="1"/>
    <col min="15" max="15" width="13.28515625" hidden="1" customWidth="1"/>
    <col min="16" max="16" width="12.140625" hidden="1" customWidth="1"/>
    <col min="17" max="17" width="12.140625" customWidth="1"/>
    <col min="19" max="19" width="17" bestFit="1" customWidth="1"/>
    <col min="20" max="20" width="17.5703125" bestFit="1" customWidth="1"/>
  </cols>
  <sheetData>
    <row r="2" spans="1:23" ht="26.25" x14ac:dyDescent="0.25">
      <c r="B2" s="58" t="s">
        <v>74</v>
      </c>
      <c r="C2" s="58"/>
      <c r="D2" s="58"/>
      <c r="E2" s="58"/>
      <c r="F2" s="58"/>
      <c r="G2" s="58"/>
      <c r="H2" s="58"/>
      <c r="I2" s="58"/>
      <c r="J2" s="58"/>
      <c r="K2" s="58"/>
      <c r="L2" s="58"/>
      <c r="M2" s="58"/>
      <c r="N2" s="58"/>
      <c r="O2" s="58"/>
      <c r="P2" s="58"/>
      <c r="Q2" s="58"/>
    </row>
    <row r="3" spans="1:23" ht="21" x14ac:dyDescent="0.25">
      <c r="B3" s="59" t="s">
        <v>1</v>
      </c>
      <c r="C3" s="59"/>
      <c r="D3" s="59"/>
      <c r="E3" s="59"/>
      <c r="F3" s="59"/>
      <c r="G3" s="59"/>
      <c r="H3" s="59"/>
      <c r="I3" s="59"/>
      <c r="J3" s="59"/>
      <c r="K3" s="59"/>
      <c r="L3" s="59"/>
      <c r="M3" s="59"/>
      <c r="N3" s="59"/>
      <c r="O3" s="59"/>
      <c r="P3" s="59"/>
      <c r="Q3" s="59"/>
    </row>
    <row r="4" spans="1:23" ht="21" customHeight="1" x14ac:dyDescent="0.25">
      <c r="A4" s="22"/>
      <c r="B4" s="60" t="s">
        <v>2</v>
      </c>
      <c r="C4" s="60"/>
      <c r="D4" s="60"/>
      <c r="E4" s="60"/>
      <c r="F4" s="60"/>
      <c r="G4" s="60"/>
      <c r="H4" s="60"/>
      <c r="I4" s="60"/>
      <c r="J4" s="60"/>
      <c r="K4" s="60"/>
      <c r="L4" s="60"/>
      <c r="M4" s="60"/>
      <c r="N4" s="60"/>
      <c r="O4" s="60"/>
      <c r="P4" s="60"/>
      <c r="Q4" s="60"/>
      <c r="R4" s="23"/>
    </row>
    <row r="5" spans="1:23" ht="15.75" x14ac:dyDescent="0.25">
      <c r="B5" s="61" t="s">
        <v>3</v>
      </c>
      <c r="C5" s="61"/>
      <c r="D5" s="61"/>
      <c r="E5" s="61"/>
      <c r="F5" s="61"/>
      <c r="G5" s="61"/>
      <c r="H5" s="61"/>
      <c r="I5" s="61"/>
      <c r="J5" s="61"/>
      <c r="K5" s="61"/>
      <c r="L5" s="61"/>
      <c r="M5" s="61"/>
      <c r="N5" s="61"/>
      <c r="O5" s="61"/>
      <c r="P5" s="61"/>
      <c r="Q5" s="61"/>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78</v>
      </c>
      <c r="C8" s="5"/>
      <c r="D8" s="5"/>
      <c r="E8" s="5"/>
      <c r="F8" s="5"/>
      <c r="G8" s="5"/>
      <c r="H8" s="5"/>
      <c r="I8" s="5"/>
      <c r="J8" s="5"/>
      <c r="K8" s="5"/>
      <c r="L8" s="5"/>
      <c r="M8" s="5"/>
      <c r="N8" s="5"/>
      <c r="O8" s="5"/>
      <c r="P8" s="5"/>
      <c r="Q8" s="6" t="s">
        <v>5</v>
      </c>
    </row>
    <row r="9" spans="1:23" ht="15" customHeight="1" x14ac:dyDescent="0.25">
      <c r="B9" s="62" t="s">
        <v>6</v>
      </c>
      <c r="C9" s="33" t="s">
        <v>47</v>
      </c>
      <c r="D9" s="64" t="s">
        <v>57</v>
      </c>
      <c r="E9" s="66" t="s">
        <v>9</v>
      </c>
      <c r="F9" s="67"/>
      <c r="G9" s="67"/>
      <c r="H9" s="67"/>
      <c r="I9" s="67"/>
      <c r="J9" s="67"/>
      <c r="K9" s="67"/>
      <c r="L9" s="67"/>
      <c r="M9" s="67"/>
      <c r="N9" s="67"/>
      <c r="O9" s="67"/>
      <c r="P9" s="67"/>
      <c r="Q9" s="67"/>
    </row>
    <row r="10" spans="1:23" x14ac:dyDescent="0.25">
      <c r="B10" s="63"/>
      <c r="C10" s="49" t="s">
        <v>75</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c r="E11" s="30"/>
      <c r="F11" s="30"/>
      <c r="G11" s="30"/>
      <c r="H11" s="30"/>
      <c r="I11" s="30"/>
      <c r="J11" s="30"/>
      <c r="K11" s="30"/>
      <c r="L11" s="30"/>
      <c r="M11" s="30"/>
      <c r="N11" s="30"/>
      <c r="O11" s="28"/>
      <c r="P11" s="28">
        <v>0</v>
      </c>
      <c r="Q11" s="29">
        <f>SUM(E11:P11)</f>
        <v>0</v>
      </c>
      <c r="R11"/>
      <c r="S11"/>
      <c r="T11"/>
      <c r="U11"/>
      <c r="V11"/>
      <c r="W11" s="56"/>
    </row>
    <row r="12" spans="1:23" s="25" customFormat="1" x14ac:dyDescent="0.25">
      <c r="B12" s="24" t="s">
        <v>70</v>
      </c>
      <c r="C12" s="27">
        <v>447329259</v>
      </c>
      <c r="D12" s="27"/>
      <c r="E12" s="30">
        <v>14559696.390000001</v>
      </c>
      <c r="F12" s="30">
        <v>56772882.450000003</v>
      </c>
      <c r="G12" s="30"/>
      <c r="H12" s="30"/>
      <c r="I12" s="30"/>
      <c r="J12" s="30"/>
      <c r="K12" s="30"/>
      <c r="L12" s="30"/>
      <c r="M12" s="30"/>
      <c r="N12" s="30"/>
      <c r="O12" s="28"/>
      <c r="P12" s="28">
        <v>0</v>
      </c>
      <c r="Q12" s="29">
        <f>SUM(E12:P12)</f>
        <v>71332578.840000004</v>
      </c>
      <c r="R12"/>
      <c r="S12"/>
      <c r="T12"/>
      <c r="U12"/>
      <c r="V12"/>
      <c r="W12" s="56"/>
    </row>
    <row r="13" spans="1:23" s="25" customFormat="1" x14ac:dyDescent="0.25">
      <c r="B13" s="24" t="s">
        <v>36</v>
      </c>
      <c r="C13" s="27">
        <v>789960000</v>
      </c>
      <c r="D13" s="27"/>
      <c r="E13" s="30">
        <v>0</v>
      </c>
      <c r="F13" s="30"/>
      <c r="G13" s="30"/>
      <c r="H13" s="30"/>
      <c r="I13" s="30"/>
      <c r="J13" s="30"/>
      <c r="K13" s="30"/>
      <c r="L13" s="30"/>
      <c r="M13" s="30"/>
      <c r="N13" s="30"/>
      <c r="O13" s="28"/>
      <c r="P13" s="28">
        <v>0</v>
      </c>
      <c r="Q13" s="29">
        <f t="shared" ref="Q13:Q19" si="0">SUM(E13:P13)</f>
        <v>0</v>
      </c>
      <c r="R13"/>
      <c r="S13"/>
      <c r="T13"/>
      <c r="U13"/>
      <c r="V13"/>
      <c r="W13" s="56"/>
    </row>
    <row r="14" spans="1:23" s="25" customFormat="1" x14ac:dyDescent="0.25">
      <c r="B14" s="24" t="s">
        <v>30</v>
      </c>
      <c r="C14" s="27">
        <v>1358263707</v>
      </c>
      <c r="D14" s="27"/>
      <c r="E14" s="30">
        <v>0</v>
      </c>
      <c r="F14" s="30"/>
      <c r="G14" s="30"/>
      <c r="H14" s="30"/>
      <c r="I14" s="30"/>
      <c r="J14" s="30"/>
      <c r="K14" s="30"/>
      <c r="L14" s="30"/>
      <c r="M14" s="30"/>
      <c r="N14" s="30"/>
      <c r="O14" s="28"/>
      <c r="P14" s="28">
        <v>0</v>
      </c>
      <c r="Q14" s="29">
        <f t="shared" si="0"/>
        <v>0</v>
      </c>
      <c r="R14"/>
      <c r="S14"/>
      <c r="T14"/>
      <c r="U14"/>
      <c r="V14"/>
      <c r="W14" s="56"/>
    </row>
    <row r="15" spans="1:23" s="25" customFormat="1" x14ac:dyDescent="0.25">
      <c r="B15" s="24" t="s">
        <v>25</v>
      </c>
      <c r="C15" s="27">
        <v>345288000</v>
      </c>
      <c r="D15" s="27"/>
      <c r="E15" s="30">
        <v>26233766.220000003</v>
      </c>
      <c r="F15" s="30">
        <v>54697765.629999995</v>
      </c>
      <c r="G15" s="30"/>
      <c r="H15" s="30"/>
      <c r="I15" s="30"/>
      <c r="J15" s="30"/>
      <c r="K15" s="30"/>
      <c r="L15" s="30"/>
      <c r="M15" s="30"/>
      <c r="N15" s="30"/>
      <c r="O15" s="28"/>
      <c r="P15" s="28">
        <v>0</v>
      </c>
      <c r="Q15" s="29">
        <f t="shared" si="0"/>
        <v>80931531.849999994</v>
      </c>
      <c r="R15"/>
      <c r="S15"/>
      <c r="T15"/>
      <c r="U15"/>
      <c r="V15"/>
      <c r="W15" s="56"/>
    </row>
    <row r="16" spans="1:23" s="25" customFormat="1" x14ac:dyDescent="0.25">
      <c r="B16" s="24" t="s">
        <v>37</v>
      </c>
      <c r="C16" s="27">
        <v>71323813739</v>
      </c>
      <c r="D16" s="27"/>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632217337</v>
      </c>
      <c r="D17" s="27"/>
      <c r="E17" s="30">
        <v>39725542.57</v>
      </c>
      <c r="F17" s="30">
        <v>40169894.530000001</v>
      </c>
      <c r="G17" s="30"/>
      <c r="H17" s="30"/>
      <c r="I17" s="30"/>
      <c r="J17" s="30"/>
      <c r="K17" s="30"/>
      <c r="L17" s="30"/>
      <c r="M17" s="30"/>
      <c r="N17" s="30"/>
      <c r="O17" s="28"/>
      <c r="P17" s="28">
        <v>0</v>
      </c>
      <c r="Q17" s="29">
        <f t="shared" si="0"/>
        <v>79895437.099999994</v>
      </c>
      <c r="R17"/>
      <c r="S17"/>
      <c r="T17"/>
      <c r="U17"/>
      <c r="V17"/>
      <c r="W17" s="56"/>
    </row>
    <row r="18" spans="2:23" s="25" customFormat="1" x14ac:dyDescent="0.25">
      <c r="B18" s="24" t="s">
        <v>52</v>
      </c>
      <c r="C18" s="27">
        <v>3105004030</v>
      </c>
      <c r="D18" s="27"/>
      <c r="E18" s="30">
        <v>70449148.329999998</v>
      </c>
      <c r="F18" s="30">
        <v>96228751.060000002</v>
      </c>
      <c r="G18" s="30"/>
      <c r="H18" s="30"/>
      <c r="I18" s="30"/>
      <c r="J18" s="30"/>
      <c r="K18" s="30"/>
      <c r="L18" s="30"/>
      <c r="M18" s="30"/>
      <c r="N18" s="30"/>
      <c r="O18" s="28"/>
      <c r="P18" s="28">
        <v>0</v>
      </c>
      <c r="Q18" s="29">
        <f t="shared" si="0"/>
        <v>166677899.38999999</v>
      </c>
      <c r="R18"/>
      <c r="S18"/>
      <c r="T18"/>
      <c r="U18"/>
      <c r="V18"/>
      <c r="W18" s="56"/>
    </row>
    <row r="19" spans="2:23" s="25" customFormat="1" x14ac:dyDescent="0.25">
      <c r="B19" s="24" t="s">
        <v>53</v>
      </c>
      <c r="C19" s="27">
        <v>27234904559</v>
      </c>
      <c r="D19" s="27"/>
      <c r="E19" s="30">
        <v>2022500759.0599997</v>
      </c>
      <c r="F19" s="30">
        <v>2063101811.1600001</v>
      </c>
      <c r="G19" s="30"/>
      <c r="H19" s="30"/>
      <c r="I19" s="30"/>
      <c r="J19" s="30"/>
      <c r="K19" s="30"/>
      <c r="L19" s="30"/>
      <c r="M19" s="30"/>
      <c r="N19" s="30"/>
      <c r="O19" s="28"/>
      <c r="P19" s="28">
        <v>0</v>
      </c>
      <c r="Q19" s="29">
        <f t="shared" si="0"/>
        <v>4085602570.2199998</v>
      </c>
      <c r="R19"/>
      <c r="S19"/>
      <c r="T19"/>
      <c r="U19"/>
      <c r="V19"/>
      <c r="W19" s="56"/>
    </row>
    <row r="20" spans="2:23" x14ac:dyDescent="0.25">
      <c r="B20" s="12" t="s">
        <v>26</v>
      </c>
      <c r="C20" s="19">
        <f>SUM(C11:C19)</f>
        <v>105236780631</v>
      </c>
      <c r="D20" s="19">
        <f>SUM(D11:D19)</f>
        <v>0</v>
      </c>
      <c r="E20" s="13">
        <f>SUM(E11:E19)</f>
        <v>2173468912.5699997</v>
      </c>
      <c r="F20" s="13">
        <f t="shared" ref="F20:P20" si="1">+SUM(F11:F19)</f>
        <v>2310971104.8299999</v>
      </c>
      <c r="G20" s="13">
        <f t="shared" si="1"/>
        <v>0</v>
      </c>
      <c r="H20" s="13">
        <f t="shared" si="1"/>
        <v>0</v>
      </c>
      <c r="I20" s="13">
        <f t="shared" si="1"/>
        <v>0</v>
      </c>
      <c r="J20" s="13">
        <f t="shared" si="1"/>
        <v>0</v>
      </c>
      <c r="K20" s="13">
        <f t="shared" si="1"/>
        <v>0</v>
      </c>
      <c r="L20" s="13">
        <f t="shared" si="1"/>
        <v>0</v>
      </c>
      <c r="M20" s="13">
        <f t="shared" si="1"/>
        <v>0</v>
      </c>
      <c r="N20" s="13">
        <f t="shared" si="1"/>
        <v>0</v>
      </c>
      <c r="O20" s="13">
        <f t="shared" si="1"/>
        <v>0</v>
      </c>
      <c r="P20" s="13">
        <f t="shared" si="1"/>
        <v>0</v>
      </c>
      <c r="Q20" s="13">
        <f>SUM(E20:P20)</f>
        <v>4484440017.3999996</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SUM(D23:D27)</f>
        <v>0</v>
      </c>
      <c r="E22" s="13">
        <f>SUM(E23:E27)</f>
        <v>0</v>
      </c>
      <c r="F22" s="13">
        <f t="shared" ref="F22:P22" si="2">SUM(F23:F27)</f>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70</v>
      </c>
      <c r="C23" s="27">
        <v>0</v>
      </c>
      <c r="D23" s="27"/>
      <c r="E23" s="30">
        <v>0</v>
      </c>
      <c r="F23" s="30">
        <v>0</v>
      </c>
      <c r="G23" s="30"/>
      <c r="H23" s="30"/>
      <c r="I23" s="30"/>
      <c r="J23" s="30"/>
      <c r="K23" s="30"/>
      <c r="L23" s="30"/>
      <c r="M23" s="30"/>
      <c r="N23" s="30"/>
      <c r="O23" s="30"/>
      <c r="P23" s="30">
        <v>0</v>
      </c>
      <c r="Q23" s="31">
        <f>SUM(E23:P23)</f>
        <v>0</v>
      </c>
      <c r="U23" s="56"/>
      <c r="V23" s="56"/>
      <c r="W23" s="56"/>
    </row>
    <row r="24" spans="2:23" x14ac:dyDescent="0.25">
      <c r="B24" s="24" t="s">
        <v>25</v>
      </c>
      <c r="C24" s="27">
        <v>0</v>
      </c>
      <c r="D24" s="27"/>
      <c r="E24" s="30">
        <v>0</v>
      </c>
      <c r="F24" s="30">
        <v>0</v>
      </c>
      <c r="G24" s="30"/>
      <c r="H24" s="30"/>
      <c r="I24" s="30"/>
      <c r="J24" s="30"/>
      <c r="K24" s="30"/>
      <c r="L24" s="30"/>
      <c r="M24" s="30"/>
      <c r="N24" s="30"/>
      <c r="O24" s="30"/>
      <c r="P24" s="30">
        <v>0</v>
      </c>
      <c r="Q24" s="31">
        <f t="shared" ref="Q24" si="3">SUM(E24:P24)</f>
        <v>0</v>
      </c>
      <c r="U24" s="56"/>
      <c r="V24" s="56"/>
      <c r="W24" s="56"/>
    </row>
    <row r="25" spans="2:23" x14ac:dyDescent="0.25">
      <c r="B25" s="24" t="s">
        <v>51</v>
      </c>
      <c r="C25" s="27">
        <v>0</v>
      </c>
      <c r="D25" s="27"/>
      <c r="E25" s="30">
        <v>0</v>
      </c>
      <c r="F25" s="30">
        <v>0</v>
      </c>
      <c r="G25" s="30"/>
      <c r="H25" s="30"/>
      <c r="I25" s="30"/>
      <c r="J25" s="30"/>
      <c r="K25" s="30"/>
      <c r="L25" s="30"/>
      <c r="M25" s="30"/>
      <c r="N25" s="30"/>
      <c r="O25" s="30"/>
      <c r="P25" s="30">
        <v>0</v>
      </c>
      <c r="Q25" s="31">
        <f>SUM(E25:P25)</f>
        <v>0</v>
      </c>
      <c r="U25" s="56"/>
      <c r="V25" s="56"/>
      <c r="W25" s="56"/>
    </row>
    <row r="26" spans="2:23" x14ac:dyDescent="0.25">
      <c r="B26" s="24" t="s">
        <v>52</v>
      </c>
      <c r="C26" s="27">
        <v>0</v>
      </c>
      <c r="D26" s="27"/>
      <c r="E26" s="30">
        <v>0</v>
      </c>
      <c r="F26" s="30">
        <v>0</v>
      </c>
      <c r="G26" s="30"/>
      <c r="H26" s="30"/>
      <c r="I26" s="30"/>
      <c r="J26" s="30"/>
      <c r="K26" s="30"/>
      <c r="L26" s="30"/>
      <c r="M26" s="30"/>
      <c r="N26" s="30"/>
      <c r="O26" s="30"/>
      <c r="P26" s="30">
        <v>0</v>
      </c>
      <c r="Q26" s="31">
        <f t="shared" ref="Q26:Q27" si="4">SUM(E26:P26)</f>
        <v>0</v>
      </c>
      <c r="U26" s="56"/>
      <c r="V26" s="56"/>
      <c r="W26" s="56"/>
    </row>
    <row r="27" spans="2:23" x14ac:dyDescent="0.25">
      <c r="B27" s="24" t="s">
        <v>53</v>
      </c>
      <c r="C27" s="27">
        <v>0</v>
      </c>
      <c r="D27" s="27"/>
      <c r="E27" s="30">
        <v>0</v>
      </c>
      <c r="F27" s="30">
        <v>0</v>
      </c>
      <c r="G27" s="30"/>
      <c r="H27" s="30"/>
      <c r="I27" s="30"/>
      <c r="J27" s="30"/>
      <c r="K27" s="30"/>
      <c r="L27" s="30"/>
      <c r="M27" s="30"/>
      <c r="N27" s="30"/>
      <c r="O27" s="30"/>
      <c r="P27" s="30"/>
      <c r="Q27" s="31">
        <f t="shared" si="4"/>
        <v>0</v>
      </c>
      <c r="U27" s="56"/>
      <c r="V27" s="56"/>
      <c r="W27" s="56"/>
    </row>
    <row r="28" spans="2:23" x14ac:dyDescent="0.25">
      <c r="B28" s="21" t="s">
        <v>43</v>
      </c>
      <c r="C28" s="19">
        <f t="shared" ref="C28:Q28" si="5">C20+C22</f>
        <v>105236780631</v>
      </c>
      <c r="D28" s="19">
        <f t="shared" si="5"/>
        <v>0</v>
      </c>
      <c r="E28" s="13">
        <f t="shared" si="5"/>
        <v>2173468912.5699997</v>
      </c>
      <c r="F28" s="13">
        <f t="shared" si="5"/>
        <v>2310971104.8299999</v>
      </c>
      <c r="G28" s="13">
        <f t="shared" si="5"/>
        <v>0</v>
      </c>
      <c r="H28" s="13">
        <f t="shared" si="5"/>
        <v>0</v>
      </c>
      <c r="I28" s="13">
        <f t="shared" si="5"/>
        <v>0</v>
      </c>
      <c r="J28" s="13">
        <f t="shared" si="5"/>
        <v>0</v>
      </c>
      <c r="K28" s="13">
        <f t="shared" si="5"/>
        <v>0</v>
      </c>
      <c r="L28" s="13">
        <f t="shared" si="5"/>
        <v>0</v>
      </c>
      <c r="M28" s="13">
        <f t="shared" si="5"/>
        <v>0</v>
      </c>
      <c r="N28" s="13">
        <f t="shared" si="5"/>
        <v>0</v>
      </c>
      <c r="O28" s="13">
        <f t="shared" si="5"/>
        <v>0</v>
      </c>
      <c r="P28" s="13">
        <f t="shared" si="5"/>
        <v>0</v>
      </c>
      <c r="Q28" s="13">
        <f t="shared" si="5"/>
        <v>4484440017.3999996</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0" t="s">
        <v>72</v>
      </c>
      <c r="C30" s="39"/>
      <c r="D30" s="39"/>
      <c r="R30" s="39"/>
      <c r="S30" s="47"/>
    </row>
    <row r="31" spans="2:23" x14ac:dyDescent="0.25">
      <c r="B31" s="41" t="s">
        <v>79</v>
      </c>
      <c r="C31" s="25"/>
      <c r="D31" s="25"/>
      <c r="E31" s="16"/>
      <c r="F31" s="16"/>
      <c r="G31" s="16"/>
      <c r="H31" s="48"/>
      <c r="I31" s="48"/>
      <c r="J31" s="48"/>
      <c r="K31" s="48"/>
      <c r="L31" s="48"/>
      <c r="M31" s="48"/>
      <c r="N31" s="48"/>
      <c r="O31" s="48"/>
      <c r="P31" s="48"/>
      <c r="Q31" s="16"/>
    </row>
    <row r="32" spans="2:23" x14ac:dyDescent="0.25">
      <c r="B32" s="41" t="s">
        <v>66</v>
      </c>
      <c r="C32" s="25"/>
      <c r="D32" s="25"/>
      <c r="E32" s="16"/>
      <c r="F32" s="16"/>
      <c r="G32" s="16"/>
      <c r="H32" s="16"/>
      <c r="I32" s="16"/>
      <c r="J32" s="16"/>
      <c r="K32" s="16"/>
      <c r="L32" s="16"/>
      <c r="M32" s="16"/>
      <c r="N32" s="16"/>
      <c r="O32" s="16"/>
      <c r="P32" s="16"/>
      <c r="Q32" s="16"/>
    </row>
    <row r="33" spans="2:18" ht="24" x14ac:dyDescent="0.25">
      <c r="B33" s="43" t="s">
        <v>28</v>
      </c>
      <c r="C33" s="38"/>
      <c r="D33" s="38"/>
      <c r="E33" s="38"/>
      <c r="F33" s="38"/>
      <c r="G33" s="38"/>
      <c r="H33" s="38"/>
      <c r="I33" s="38"/>
      <c r="J33" s="38"/>
      <c r="K33" s="38"/>
      <c r="L33" s="38"/>
      <c r="M33" s="38"/>
      <c r="N33" s="38"/>
      <c r="O33" s="38"/>
      <c r="P33" s="38"/>
      <c r="Q33" s="38"/>
    </row>
    <row r="34" spans="2:18" x14ac:dyDescent="0.25">
      <c r="B34" s="42" t="s">
        <v>27</v>
      </c>
      <c r="F34" s="36"/>
      <c r="G34" s="36"/>
      <c r="H34" s="36"/>
      <c r="I34" s="36"/>
      <c r="J34" s="36"/>
      <c r="K34" s="36"/>
      <c r="L34" s="36"/>
      <c r="M34" s="36"/>
      <c r="N34" s="36"/>
      <c r="O34" s="36"/>
      <c r="P34" s="36"/>
      <c r="Q34" s="36"/>
    </row>
    <row r="35" spans="2:18" x14ac:dyDescent="0.25">
      <c r="C35" s="18"/>
      <c r="D35" s="18"/>
      <c r="E35" s="18"/>
      <c r="F35" s="18"/>
      <c r="G35" s="18"/>
      <c r="H35" s="18"/>
      <c r="I35" s="18"/>
      <c r="J35" s="18"/>
      <c r="K35" s="18"/>
      <c r="L35" s="18"/>
      <c r="M35" s="18"/>
      <c r="N35" s="18"/>
      <c r="O35" s="18"/>
      <c r="P35" s="18"/>
      <c r="Q35" s="18"/>
      <c r="R35" s="18"/>
    </row>
    <row r="36" spans="2:18" x14ac:dyDescent="0.25">
      <c r="F36" s="37"/>
      <c r="G36" s="37"/>
      <c r="H36" s="37"/>
      <c r="I36" s="37"/>
      <c r="J36" s="37"/>
      <c r="K36" s="37"/>
      <c r="L36" s="37"/>
      <c r="M36" s="37"/>
      <c r="N36" s="37"/>
      <c r="O36" s="37"/>
      <c r="P36" s="37"/>
      <c r="Q36" s="37"/>
    </row>
    <row r="37" spans="2:18" x14ac:dyDescent="0.25">
      <c r="E37"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29</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12018867104</v>
      </c>
      <c r="D12" s="9">
        <v>12042367102</v>
      </c>
      <c r="E12" s="10">
        <v>272602682.58999997</v>
      </c>
      <c r="F12" s="10">
        <v>274895603.26999998</v>
      </c>
      <c r="G12" s="10">
        <v>289669039.43000001</v>
      </c>
      <c r="H12" s="10">
        <v>275585358.09999996</v>
      </c>
      <c r="I12" s="10">
        <v>298227889.89999998</v>
      </c>
      <c r="J12" s="10">
        <v>272935677.5</v>
      </c>
      <c r="K12" s="10">
        <v>275245997.44</v>
      </c>
      <c r="L12" s="10">
        <v>274672937.93000001</v>
      </c>
      <c r="M12" s="10">
        <v>274030985.61000001</v>
      </c>
      <c r="N12" s="10">
        <v>275221753.26999998</v>
      </c>
      <c r="O12" s="10">
        <v>277101301.31</v>
      </c>
      <c r="P12" s="10">
        <v>277312817.71000004</v>
      </c>
      <c r="Q12" s="11">
        <f>SUM(E12:P12)</f>
        <v>3337502044.0599999</v>
      </c>
    </row>
    <row r="13" spans="1:17" x14ac:dyDescent="0.25">
      <c r="B13" s="20" t="s">
        <v>24</v>
      </c>
      <c r="C13" s="9">
        <v>358349214</v>
      </c>
      <c r="D13" s="9">
        <v>358349214</v>
      </c>
      <c r="E13" s="10">
        <v>0</v>
      </c>
      <c r="F13" s="10">
        <v>0</v>
      </c>
      <c r="G13" s="10">
        <v>0</v>
      </c>
      <c r="H13" s="10">
        <v>0</v>
      </c>
      <c r="I13" s="10">
        <v>0</v>
      </c>
      <c r="J13" s="10">
        <v>21708860.059999999</v>
      </c>
      <c r="K13" s="10">
        <v>21783409.800000004</v>
      </c>
      <c r="L13" s="10">
        <v>13949577.380000001</v>
      </c>
      <c r="M13" s="10">
        <v>14575564.720000001</v>
      </c>
      <c r="N13" s="10">
        <v>14013911.25</v>
      </c>
      <c r="O13" s="10">
        <v>18725073.210000001</v>
      </c>
      <c r="P13" s="10">
        <v>32316675.68</v>
      </c>
      <c r="Q13" s="11">
        <f t="shared" ref="Q13:Q15" si="0">SUM(E13:P13)</f>
        <v>137073072.10000002</v>
      </c>
    </row>
    <row r="14" spans="1:17" x14ac:dyDescent="0.25">
      <c r="B14" s="20" t="s">
        <v>30</v>
      </c>
      <c r="C14" s="9">
        <v>387075000</v>
      </c>
      <c r="D14" s="9">
        <v>387075000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8411808909</v>
      </c>
      <c r="D15" s="9">
        <v>8461082909</v>
      </c>
      <c r="E15" s="10">
        <v>66071978.350000001</v>
      </c>
      <c r="F15" s="10">
        <v>21784256.829999998</v>
      </c>
      <c r="G15" s="10">
        <v>1914094946.78</v>
      </c>
      <c r="H15" s="10">
        <v>37103836.089999907</v>
      </c>
      <c r="I15" s="10">
        <v>25355698.829999998</v>
      </c>
      <c r="J15" s="10">
        <v>2151458014.0699997</v>
      </c>
      <c r="K15" s="10">
        <v>53588787.740000002</v>
      </c>
      <c r="L15" s="10">
        <v>45772484.469999999</v>
      </c>
      <c r="M15" s="10">
        <v>2003379246.8800001</v>
      </c>
      <c r="N15" s="10">
        <v>46592957.210000001</v>
      </c>
      <c r="O15" s="10">
        <v>47090560</v>
      </c>
      <c r="P15" s="10">
        <v>1953783277.5899999</v>
      </c>
      <c r="Q15" s="11">
        <f t="shared" si="0"/>
        <v>8366076044.8400002</v>
      </c>
    </row>
    <row r="16" spans="1:17" x14ac:dyDescent="0.25">
      <c r="B16" s="12" t="s">
        <v>26</v>
      </c>
      <c r="C16" s="19">
        <f>SUM(C12:C15)</f>
        <v>21176100227</v>
      </c>
      <c r="D16" s="19">
        <f>SUM(D12:D15)</f>
        <v>21248874225</v>
      </c>
      <c r="E16" s="13">
        <f t="shared" ref="E16:P16" si="1">+SUM(E12:E15)</f>
        <v>338674660.94</v>
      </c>
      <c r="F16" s="13">
        <f t="shared" si="1"/>
        <v>296679860.09999996</v>
      </c>
      <c r="G16" s="13">
        <f t="shared" si="1"/>
        <v>2203763986.21</v>
      </c>
      <c r="H16" s="13">
        <f t="shared" si="1"/>
        <v>312689194.18999988</v>
      </c>
      <c r="I16" s="13">
        <f t="shared" si="1"/>
        <v>323583588.72999996</v>
      </c>
      <c r="J16" s="13">
        <f t="shared" si="1"/>
        <v>2446102551.6299996</v>
      </c>
      <c r="K16" s="13">
        <f t="shared" si="1"/>
        <v>350618194.98000002</v>
      </c>
      <c r="L16" s="13">
        <f t="shared" si="1"/>
        <v>334394999.77999997</v>
      </c>
      <c r="M16" s="13">
        <f t="shared" si="1"/>
        <v>2291985797.21</v>
      </c>
      <c r="N16" s="13">
        <f t="shared" si="1"/>
        <v>335828621.72999996</v>
      </c>
      <c r="O16" s="13">
        <f t="shared" si="1"/>
        <v>342916934.51999998</v>
      </c>
      <c r="P16" s="13">
        <f t="shared" si="1"/>
        <v>2263412770.98</v>
      </c>
      <c r="Q16" s="13">
        <f>SUM(E16:P16)</f>
        <v>11840651160.999998</v>
      </c>
    </row>
    <row r="17" spans="2:17" x14ac:dyDescent="0.25">
      <c r="B17" s="15"/>
      <c r="E17" s="14"/>
      <c r="F17" s="14"/>
      <c r="G17" s="14"/>
      <c r="H17" s="14"/>
      <c r="I17" s="14"/>
      <c r="J17" s="14"/>
    </row>
    <row r="18" spans="2:17" x14ac:dyDescent="0.25">
      <c r="B18" s="21" t="s">
        <v>31</v>
      </c>
      <c r="C18" s="19">
        <f t="shared" ref="C18:P18" si="2">SUM(C19:C20)</f>
        <v>0</v>
      </c>
      <c r="D18" s="19">
        <f t="shared" si="2"/>
        <v>58224833</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6528285</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25</v>
      </c>
      <c r="C20" s="9">
        <v>0</v>
      </c>
      <c r="D20" s="9">
        <v>51696548</v>
      </c>
      <c r="E20" s="10">
        <v>0</v>
      </c>
      <c r="F20" s="10">
        <v>0</v>
      </c>
      <c r="G20" s="10">
        <v>0</v>
      </c>
      <c r="H20" s="10">
        <v>0</v>
      </c>
      <c r="I20" s="10">
        <v>0</v>
      </c>
      <c r="J20" s="10">
        <v>0</v>
      </c>
      <c r="K20" s="10">
        <v>0</v>
      </c>
      <c r="L20" s="10">
        <v>0</v>
      </c>
      <c r="M20" s="10">
        <v>0</v>
      </c>
      <c r="N20" s="10">
        <v>0</v>
      </c>
      <c r="O20" s="10">
        <v>0</v>
      </c>
      <c r="P20" s="10">
        <v>0</v>
      </c>
      <c r="Q20" s="11">
        <f t="shared" ref="Q20" si="3">SUM(E20:P20)</f>
        <v>0</v>
      </c>
    </row>
    <row r="21" spans="2:17" x14ac:dyDescent="0.25">
      <c r="B21" s="21" t="s">
        <v>32</v>
      </c>
      <c r="C21" s="19">
        <f t="shared" ref="C21:Q21" si="4">C16+C18</f>
        <v>21176100227</v>
      </c>
      <c r="D21" s="19">
        <f t="shared" si="4"/>
        <v>21307099058</v>
      </c>
      <c r="E21" s="13">
        <f t="shared" si="4"/>
        <v>338674660.94</v>
      </c>
      <c r="F21" s="13">
        <f t="shared" si="4"/>
        <v>296679860.09999996</v>
      </c>
      <c r="G21" s="13">
        <f t="shared" si="4"/>
        <v>2203763986.21</v>
      </c>
      <c r="H21" s="13">
        <f t="shared" si="4"/>
        <v>312689194.18999988</v>
      </c>
      <c r="I21" s="13">
        <f t="shared" si="4"/>
        <v>323583588.72999996</v>
      </c>
      <c r="J21" s="13">
        <f t="shared" si="4"/>
        <v>2446102551.6299996</v>
      </c>
      <c r="K21" s="13">
        <f t="shared" si="4"/>
        <v>350618194.98000002</v>
      </c>
      <c r="L21" s="13">
        <f t="shared" si="4"/>
        <v>334394999.77999997</v>
      </c>
      <c r="M21" s="13">
        <f t="shared" si="4"/>
        <v>2291985797.21</v>
      </c>
      <c r="N21" s="13">
        <f t="shared" si="4"/>
        <v>335828621.72999996</v>
      </c>
      <c r="O21" s="13">
        <f t="shared" si="4"/>
        <v>342916934.51999998</v>
      </c>
      <c r="P21" s="13">
        <f t="shared" si="4"/>
        <v>2263412770.98</v>
      </c>
      <c r="Q21" s="13">
        <f t="shared" si="4"/>
        <v>11840651160.999998</v>
      </c>
    </row>
    <row r="22" spans="2:17" x14ac:dyDescent="0.25">
      <c r="B22" s="15" t="s">
        <v>27</v>
      </c>
      <c r="E22" s="14"/>
      <c r="F22" s="14"/>
      <c r="G22" s="14"/>
      <c r="H22" s="14"/>
      <c r="I22" s="14"/>
      <c r="J22" s="14"/>
    </row>
    <row r="23" spans="2:17" x14ac:dyDescent="0.25">
      <c r="B23" s="15" t="s">
        <v>28</v>
      </c>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0"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5"/>
  <sheetViews>
    <sheetView showGridLines="0" topLeftCell="B1" zoomScale="90" zoomScaleNormal="90" workbookViewId="0">
      <selection activeCell="B10" sqref="B10:B11"/>
    </sheetView>
  </sheetViews>
  <sheetFormatPr defaultColWidth="11.42578125" defaultRowHeight="15" x14ac:dyDescent="0.25"/>
  <cols>
    <col min="1" max="1" width="7.28515625" customWidth="1"/>
    <col min="2" max="2" width="51.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33</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11009669367</v>
      </c>
      <c r="D12" s="9">
        <v>11009669367</v>
      </c>
      <c r="E12" s="10">
        <v>272748882.54000002</v>
      </c>
      <c r="F12" s="10">
        <v>275030198.38999999</v>
      </c>
      <c r="G12" s="10">
        <v>285721267.16000003</v>
      </c>
      <c r="H12" s="10">
        <v>281562208.41000003</v>
      </c>
      <c r="I12" s="10">
        <v>280897176.58999997</v>
      </c>
      <c r="J12" s="10">
        <v>273870851.25</v>
      </c>
      <c r="K12" s="10">
        <v>275571584.31</v>
      </c>
      <c r="L12" s="10">
        <v>299834525.16000003</v>
      </c>
      <c r="M12" s="10">
        <v>272585714</v>
      </c>
      <c r="N12" s="10">
        <v>267903795.75999999</v>
      </c>
      <c r="O12" s="10">
        <v>262232655.22</v>
      </c>
      <c r="P12" s="10">
        <v>280732648.78999996</v>
      </c>
      <c r="Q12" s="11">
        <f>SUM(E12:P12)</f>
        <v>3328691507.5799994</v>
      </c>
    </row>
    <row r="13" spans="1:17" x14ac:dyDescent="0.25">
      <c r="B13" s="20" t="s">
        <v>24</v>
      </c>
      <c r="C13" s="9">
        <v>365343207</v>
      </c>
      <c r="D13" s="9">
        <v>365343207</v>
      </c>
      <c r="E13" s="10">
        <v>13672778.109999999</v>
      </c>
      <c r="F13" s="10">
        <v>13743701.359999999</v>
      </c>
      <c r="G13" s="10">
        <v>13899138.609999999</v>
      </c>
      <c r="H13" s="10">
        <v>13883294.970000001</v>
      </c>
      <c r="I13" s="10">
        <v>13758090.890000001</v>
      </c>
      <c r="J13" s="10">
        <v>13935106.189999999</v>
      </c>
      <c r="K13" s="10">
        <v>14033962.35</v>
      </c>
      <c r="L13" s="10">
        <v>13876704.23</v>
      </c>
      <c r="M13" s="10">
        <v>13652896.130000001</v>
      </c>
      <c r="N13" s="10">
        <v>13684563.029999999</v>
      </c>
      <c r="O13" s="10">
        <v>13847201.75</v>
      </c>
      <c r="P13" s="10">
        <v>27434816.109999999</v>
      </c>
      <c r="Q13" s="11">
        <f t="shared" ref="Q13:Q15" si="0">SUM(E13:P13)</f>
        <v>179422253.72999996</v>
      </c>
    </row>
    <row r="14" spans="1:17" x14ac:dyDescent="0.25">
      <c r="B14" s="20" t="s">
        <v>30</v>
      </c>
      <c r="C14" s="9">
        <v>426454000</v>
      </c>
      <c r="D14" s="9">
        <v>426454000</v>
      </c>
      <c r="E14" s="10">
        <v>0</v>
      </c>
      <c r="F14" s="10">
        <v>0</v>
      </c>
      <c r="G14" s="10">
        <v>0</v>
      </c>
      <c r="H14" s="10">
        <v>0</v>
      </c>
      <c r="I14" s="10">
        <v>0</v>
      </c>
      <c r="J14" s="10">
        <v>0</v>
      </c>
      <c r="K14" s="10">
        <v>0</v>
      </c>
      <c r="L14" s="10">
        <v>0</v>
      </c>
      <c r="M14" s="10">
        <v>0</v>
      </c>
      <c r="N14" s="10">
        <v>0</v>
      </c>
      <c r="O14" s="10">
        <v>0</v>
      </c>
      <c r="P14" s="10">
        <v>0</v>
      </c>
      <c r="Q14" s="11">
        <f>SUM(E14:P14)</f>
        <v>0</v>
      </c>
    </row>
    <row r="15" spans="1:17" x14ac:dyDescent="0.25">
      <c r="B15" s="20" t="s">
        <v>25</v>
      </c>
      <c r="C15" s="9">
        <v>9393723152</v>
      </c>
      <c r="D15" s="9">
        <v>9404723152</v>
      </c>
      <c r="E15" s="10">
        <v>11793830.66</v>
      </c>
      <c r="F15" s="10">
        <v>45880917.370000057</v>
      </c>
      <c r="G15" s="10">
        <v>2302209403.9299994</v>
      </c>
      <c r="H15" s="10">
        <v>45823663.800000004</v>
      </c>
      <c r="I15" s="10">
        <v>46515653.909999996</v>
      </c>
      <c r="J15" s="10">
        <v>2194390102.1700001</v>
      </c>
      <c r="K15" s="10">
        <v>90851691.75</v>
      </c>
      <c r="L15" s="10">
        <v>46733847.549999997</v>
      </c>
      <c r="M15" s="10">
        <v>45674917.299999997</v>
      </c>
      <c r="N15" s="10">
        <v>46513376.189999998</v>
      </c>
      <c r="O15" s="10">
        <v>3019304998.48</v>
      </c>
      <c r="P15" s="10">
        <v>1520097401.46</v>
      </c>
      <c r="Q15" s="11">
        <f t="shared" si="0"/>
        <v>9415789804.5699997</v>
      </c>
    </row>
    <row r="16" spans="1:17" x14ac:dyDescent="0.25">
      <c r="B16" s="12" t="s">
        <v>26</v>
      </c>
      <c r="C16" s="19">
        <f>SUM(C12:C15)</f>
        <v>21195189726</v>
      </c>
      <c r="D16" s="19">
        <f>SUM(D12:D15)</f>
        <v>21206189726</v>
      </c>
      <c r="E16" s="13">
        <f t="shared" ref="E16:P16" si="1">+SUM(E12:E15)</f>
        <v>298215491.31000006</v>
      </c>
      <c r="F16" s="13">
        <f t="shared" si="1"/>
        <v>334654817.12000006</v>
      </c>
      <c r="G16" s="13">
        <f t="shared" si="1"/>
        <v>2601829809.6999993</v>
      </c>
      <c r="H16" s="13">
        <f t="shared" si="1"/>
        <v>341269167.18000007</v>
      </c>
      <c r="I16" s="13">
        <f t="shared" si="1"/>
        <v>341170921.38999999</v>
      </c>
      <c r="J16" s="13">
        <f t="shared" si="1"/>
        <v>2482196059.6100001</v>
      </c>
      <c r="K16" s="13">
        <f t="shared" si="1"/>
        <v>380457238.41000003</v>
      </c>
      <c r="L16" s="13">
        <f t="shared" si="1"/>
        <v>360445076.94000006</v>
      </c>
      <c r="M16" s="13">
        <f t="shared" si="1"/>
        <v>331913527.43000001</v>
      </c>
      <c r="N16" s="13">
        <f t="shared" si="1"/>
        <v>328101734.97999996</v>
      </c>
      <c r="O16" s="13">
        <f t="shared" si="1"/>
        <v>3295384855.4499998</v>
      </c>
      <c r="P16" s="13">
        <f t="shared" si="1"/>
        <v>1828264866.3600001</v>
      </c>
      <c r="Q16" s="13">
        <f>SUM(E16:P16)</f>
        <v>12923903565.880001</v>
      </c>
    </row>
    <row r="18" spans="2:17" x14ac:dyDescent="0.25">
      <c r="B18" s="21" t="s">
        <v>31</v>
      </c>
      <c r="C18" s="19">
        <f t="shared" ref="C18:P18" si="2">SUM(C19:C21)</f>
        <v>0</v>
      </c>
      <c r="D18" s="19">
        <f t="shared" si="2"/>
        <v>95685869</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15394728</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3827979</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76463162</v>
      </c>
      <c r="E21" s="10">
        <v>0</v>
      </c>
      <c r="F21" s="10">
        <v>0</v>
      </c>
      <c r="G21" s="10">
        <v>0</v>
      </c>
      <c r="H21" s="10">
        <v>0</v>
      </c>
      <c r="I21" s="10">
        <v>0</v>
      </c>
      <c r="J21" s="10">
        <v>0</v>
      </c>
      <c r="K21" s="10">
        <v>0</v>
      </c>
      <c r="L21" s="10">
        <v>0</v>
      </c>
      <c r="M21" s="10">
        <v>0</v>
      </c>
      <c r="N21" s="10">
        <v>0</v>
      </c>
      <c r="O21" s="10">
        <v>0</v>
      </c>
      <c r="P21" s="10">
        <v>0</v>
      </c>
      <c r="Q21" s="11">
        <f t="shared" si="3"/>
        <v>0</v>
      </c>
    </row>
    <row r="22" spans="2:17" x14ac:dyDescent="0.25">
      <c r="B22" s="21" t="s">
        <v>32</v>
      </c>
      <c r="C22" s="19">
        <f t="shared" ref="C22:Q22" si="4">C16+C18</f>
        <v>21195189726</v>
      </c>
      <c r="D22" s="19">
        <f t="shared" si="4"/>
        <v>21301875595</v>
      </c>
      <c r="E22" s="13">
        <f t="shared" si="4"/>
        <v>298215491.31000006</v>
      </c>
      <c r="F22" s="13">
        <f t="shared" si="4"/>
        <v>334654817.12000006</v>
      </c>
      <c r="G22" s="13">
        <f t="shared" si="4"/>
        <v>2601829809.6999993</v>
      </c>
      <c r="H22" s="13">
        <f t="shared" si="4"/>
        <v>341269167.18000007</v>
      </c>
      <c r="I22" s="13">
        <f t="shared" si="4"/>
        <v>341170921.38999999</v>
      </c>
      <c r="J22" s="13">
        <f t="shared" si="4"/>
        <v>2482196059.6100001</v>
      </c>
      <c r="K22" s="13">
        <f t="shared" si="4"/>
        <v>380457238.41000003</v>
      </c>
      <c r="L22" s="13">
        <f t="shared" si="4"/>
        <v>360445076.94000006</v>
      </c>
      <c r="M22" s="13">
        <f t="shared" si="4"/>
        <v>331913527.43000001</v>
      </c>
      <c r="N22" s="13">
        <f t="shared" si="4"/>
        <v>328101734.97999996</v>
      </c>
      <c r="O22" s="13">
        <f t="shared" si="4"/>
        <v>3295384855.4499998</v>
      </c>
      <c r="P22" s="13">
        <f t="shared" si="4"/>
        <v>1828264866.3600001</v>
      </c>
      <c r="Q22" s="13">
        <f t="shared" si="4"/>
        <v>12923903565.880001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4 Q19:Q21 Q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34</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12111383328</v>
      </c>
      <c r="D12" s="9">
        <v>9457814234</v>
      </c>
      <c r="E12" s="10">
        <v>286320181</v>
      </c>
      <c r="F12" s="10">
        <v>34611003.07</v>
      </c>
      <c r="G12" s="10">
        <v>30700000</v>
      </c>
      <c r="H12" s="10">
        <v>36516789.710000001</v>
      </c>
      <c r="I12" s="10">
        <v>30700000</v>
      </c>
      <c r="J12" s="10">
        <v>33267416.890000001</v>
      </c>
      <c r="K12" s="10">
        <v>43611968.969999999</v>
      </c>
      <c r="L12" s="10">
        <v>11692.7</v>
      </c>
      <c r="M12" s="10">
        <v>61400000</v>
      </c>
      <c r="N12" s="10">
        <v>39468331.969999999</v>
      </c>
      <c r="O12" s="10">
        <v>30700000</v>
      </c>
      <c r="P12" s="10">
        <v>62706026.980000004</v>
      </c>
      <c r="Q12" s="11">
        <f>SUM(E12:P12)</f>
        <v>690013411.28999996</v>
      </c>
    </row>
    <row r="13" spans="1:17" x14ac:dyDescent="0.25">
      <c r="B13" s="20" t="s">
        <v>24</v>
      </c>
      <c r="C13" s="9">
        <v>413270446</v>
      </c>
      <c r="D13" s="9">
        <v>413270446</v>
      </c>
      <c r="E13" s="10">
        <v>13557578</v>
      </c>
      <c r="F13" s="10">
        <v>13810627.050000001</v>
      </c>
      <c r="G13" s="10">
        <v>14098311.029999999</v>
      </c>
      <c r="H13" s="10">
        <v>27179151.559999999</v>
      </c>
      <c r="I13" s="10">
        <v>343085.58</v>
      </c>
      <c r="J13" s="10">
        <v>13768684.960000001</v>
      </c>
      <c r="K13" s="10">
        <v>13864077.74</v>
      </c>
      <c r="L13" s="10">
        <v>13738752.52</v>
      </c>
      <c r="M13" s="10">
        <v>17235707.370000001</v>
      </c>
      <c r="N13" s="10">
        <v>13817159.5</v>
      </c>
      <c r="O13" s="10">
        <v>25296682.84</v>
      </c>
      <c r="P13" s="10">
        <v>27156321.539999999</v>
      </c>
      <c r="Q13" s="11">
        <f t="shared" ref="Q13:Q15" si="0">SUM(E13:P13)</f>
        <v>193866139.69</v>
      </c>
    </row>
    <row r="14" spans="1:17" x14ac:dyDescent="0.25">
      <c r="B14" s="20" t="s">
        <v>30</v>
      </c>
      <c r="C14" s="9">
        <v>488222850</v>
      </c>
      <c r="D14" s="9">
        <v>488222850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9754183152</v>
      </c>
      <c r="D15" s="9">
        <v>9789688329</v>
      </c>
      <c r="E15" s="10">
        <v>81668131.530000001</v>
      </c>
      <c r="F15" s="10">
        <v>46403825.349999994</v>
      </c>
      <c r="G15" s="10">
        <v>2319213550.4200001</v>
      </c>
      <c r="H15" s="10">
        <v>45224082.5</v>
      </c>
      <c r="I15" s="10">
        <v>48415938.469999999</v>
      </c>
      <c r="J15" s="10">
        <v>45602893.75</v>
      </c>
      <c r="K15" s="10">
        <v>45618547.75</v>
      </c>
      <c r="L15" s="10">
        <v>49765065.920000002</v>
      </c>
      <c r="M15" s="10">
        <v>4540996903.3400002</v>
      </c>
      <c r="N15" s="10">
        <v>47224030</v>
      </c>
      <c r="O15" s="10">
        <v>55772436.749999993</v>
      </c>
      <c r="P15" s="10">
        <v>2431544809.5900002</v>
      </c>
      <c r="Q15" s="11">
        <f t="shared" si="0"/>
        <v>9757450215.3700008</v>
      </c>
    </row>
    <row r="16" spans="1:17" x14ac:dyDescent="0.25">
      <c r="B16" s="12" t="s">
        <v>26</v>
      </c>
      <c r="C16" s="19">
        <f>SUM(C12:C15)</f>
        <v>22767059776</v>
      </c>
      <c r="D16" s="19">
        <f>SUM(D12:D15)</f>
        <v>20148995859</v>
      </c>
      <c r="E16" s="13">
        <f t="shared" ref="E16:P16" si="1">+SUM(E12:E15)</f>
        <v>381545890.52999997</v>
      </c>
      <c r="F16" s="13">
        <f t="shared" si="1"/>
        <v>94825455.469999999</v>
      </c>
      <c r="G16" s="13">
        <f t="shared" si="1"/>
        <v>2364011861.4500003</v>
      </c>
      <c r="H16" s="13">
        <f t="shared" si="1"/>
        <v>108920023.77</v>
      </c>
      <c r="I16" s="13">
        <f t="shared" si="1"/>
        <v>79459024.049999997</v>
      </c>
      <c r="J16" s="13">
        <f t="shared" si="1"/>
        <v>92638995.599999994</v>
      </c>
      <c r="K16" s="13">
        <f t="shared" si="1"/>
        <v>103094594.46000001</v>
      </c>
      <c r="L16" s="13">
        <f t="shared" si="1"/>
        <v>63515511.140000001</v>
      </c>
      <c r="M16" s="13">
        <f t="shared" si="1"/>
        <v>4619632610.71</v>
      </c>
      <c r="N16" s="13">
        <f t="shared" si="1"/>
        <v>100509521.47</v>
      </c>
      <c r="O16" s="13">
        <f t="shared" si="1"/>
        <v>111769119.59</v>
      </c>
      <c r="P16" s="13">
        <f t="shared" si="1"/>
        <v>2521407158.1100001</v>
      </c>
      <c r="Q16" s="13">
        <f>SUM(E16:P16)</f>
        <v>10641329766.35</v>
      </c>
    </row>
    <row r="18" spans="2:17" x14ac:dyDescent="0.25">
      <c r="B18" s="21" t="s">
        <v>31</v>
      </c>
      <c r="C18" s="19">
        <f t="shared" ref="C18:P18" si="2">SUM(C19:C21)</f>
        <v>0</v>
      </c>
      <c r="D18" s="19">
        <f t="shared" si="2"/>
        <v>103460904.76000001</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18576780.699999999</v>
      </c>
      <c r="Q18" s="13">
        <f>SUM(E18:P18)</f>
        <v>18576780.699999999</v>
      </c>
    </row>
    <row r="19" spans="2:17" x14ac:dyDescent="0.25">
      <c r="B19" s="20" t="s">
        <v>23</v>
      </c>
      <c r="C19" s="9">
        <v>0</v>
      </c>
      <c r="D19" s="9">
        <v>26704171.82</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6070033.71</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70686699.230000004</v>
      </c>
      <c r="E21" s="10">
        <v>0</v>
      </c>
      <c r="F21" s="10">
        <v>0</v>
      </c>
      <c r="G21" s="10">
        <v>0</v>
      </c>
      <c r="H21" s="10">
        <v>0</v>
      </c>
      <c r="I21" s="10">
        <v>0</v>
      </c>
      <c r="J21" s="10">
        <v>0</v>
      </c>
      <c r="K21" s="10">
        <v>0</v>
      </c>
      <c r="L21" s="10">
        <v>0</v>
      </c>
      <c r="M21" s="10">
        <v>0</v>
      </c>
      <c r="N21" s="10">
        <v>0</v>
      </c>
      <c r="O21" s="10">
        <v>0</v>
      </c>
      <c r="P21" s="10">
        <v>18576780.699999999</v>
      </c>
      <c r="Q21" s="11">
        <f t="shared" si="3"/>
        <v>18576780.699999999</v>
      </c>
    </row>
    <row r="22" spans="2:17" x14ac:dyDescent="0.25">
      <c r="B22" s="21" t="s">
        <v>32</v>
      </c>
      <c r="C22" s="19">
        <f t="shared" ref="C22:Q22" si="4">C16+C18</f>
        <v>22767059776</v>
      </c>
      <c r="D22" s="19">
        <f t="shared" si="4"/>
        <v>20252456763.759998</v>
      </c>
      <c r="E22" s="13">
        <f t="shared" si="4"/>
        <v>381545890.52999997</v>
      </c>
      <c r="F22" s="13">
        <f t="shared" si="4"/>
        <v>94825455.469999999</v>
      </c>
      <c r="G22" s="13">
        <f t="shared" si="4"/>
        <v>2364011861.4500003</v>
      </c>
      <c r="H22" s="13">
        <f t="shared" si="4"/>
        <v>108920023.77</v>
      </c>
      <c r="I22" s="13">
        <f t="shared" si="4"/>
        <v>79459024.049999997</v>
      </c>
      <c r="J22" s="13">
        <f t="shared" si="4"/>
        <v>92638995.599999994</v>
      </c>
      <c r="K22" s="13">
        <f t="shared" si="4"/>
        <v>103094594.46000001</v>
      </c>
      <c r="L22" s="13">
        <f t="shared" si="4"/>
        <v>63515511.140000001</v>
      </c>
      <c r="M22" s="13">
        <f t="shared" si="4"/>
        <v>4619632610.71</v>
      </c>
      <c r="N22" s="13">
        <f t="shared" si="4"/>
        <v>100509521.47</v>
      </c>
      <c r="O22" s="13">
        <f t="shared" si="4"/>
        <v>111769119.59</v>
      </c>
      <c r="P22" s="13">
        <f t="shared" si="4"/>
        <v>2539983938.8099999</v>
      </c>
      <c r="Q22" s="13">
        <f t="shared" si="4"/>
        <v>10659906547.050001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1"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4.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35</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10590507881</v>
      </c>
      <c r="D12" s="9">
        <v>10625172222.949999</v>
      </c>
      <c r="E12" s="10">
        <v>45684738.32</v>
      </c>
      <c r="F12" s="10">
        <v>36588965.380000003</v>
      </c>
      <c r="G12" s="10">
        <v>34615202.200000003</v>
      </c>
      <c r="H12" s="10">
        <v>32783333</v>
      </c>
      <c r="I12" s="10">
        <v>33893872.5</v>
      </c>
      <c r="J12" s="10">
        <v>32783333</v>
      </c>
      <c r="K12" s="10">
        <v>38039542.769999996</v>
      </c>
      <c r="L12" s="10">
        <v>40135703.780000001</v>
      </c>
      <c r="M12" s="10">
        <v>36163801.019999996</v>
      </c>
      <c r="N12" s="10">
        <v>43120912.57</v>
      </c>
      <c r="O12" s="10">
        <v>32783333</v>
      </c>
      <c r="P12" s="10">
        <v>52040629.580000006</v>
      </c>
      <c r="Q12" s="11">
        <f>SUM(E12:P12)</f>
        <v>458633367.12</v>
      </c>
    </row>
    <row r="13" spans="1:17" x14ac:dyDescent="0.25">
      <c r="B13" s="20" t="s">
        <v>24</v>
      </c>
      <c r="C13" s="9">
        <v>448270446</v>
      </c>
      <c r="D13" s="9">
        <v>448270446</v>
      </c>
      <c r="E13" s="10">
        <v>18699189.5</v>
      </c>
      <c r="F13" s="10">
        <v>28854982.59</v>
      </c>
      <c r="G13" s="10">
        <v>13928197.73</v>
      </c>
      <c r="H13" s="10">
        <v>13788621.85</v>
      </c>
      <c r="I13" s="10">
        <v>63698246.439999998</v>
      </c>
      <c r="J13" s="10">
        <v>13892379.960000001</v>
      </c>
      <c r="K13" s="10">
        <v>13838732.09</v>
      </c>
      <c r="L13" s="10">
        <v>13702931.9</v>
      </c>
      <c r="M13" s="10">
        <v>13894869.57</v>
      </c>
      <c r="N13" s="10">
        <v>13879160.24</v>
      </c>
      <c r="O13" s="10">
        <v>13871697.09</v>
      </c>
      <c r="P13" s="10">
        <v>27496605.52</v>
      </c>
      <c r="Q13" s="11">
        <f t="shared" ref="Q13:Q18" si="0">SUM(E13:P13)</f>
        <v>249545614.48000005</v>
      </c>
    </row>
    <row r="14" spans="1:17" x14ac:dyDescent="0.25">
      <c r="B14" s="20" t="s">
        <v>36</v>
      </c>
      <c r="C14" s="9">
        <v>352856608</v>
      </c>
      <c r="D14" s="9">
        <v>352856608</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550000000</v>
      </c>
      <c r="D15" s="9">
        <v>550000000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10271720752</v>
      </c>
      <c r="D16" s="9">
        <v>10412303883.82</v>
      </c>
      <c r="E16" s="10">
        <v>42599618.659999996</v>
      </c>
      <c r="F16" s="10">
        <v>67099223.150000051</v>
      </c>
      <c r="G16" s="10">
        <v>49071403.450000055</v>
      </c>
      <c r="H16" s="10">
        <v>47229918.370000057</v>
      </c>
      <c r="I16" s="10">
        <v>83277580.069999993</v>
      </c>
      <c r="J16" s="10">
        <v>47228375.920000002</v>
      </c>
      <c r="K16" s="10">
        <v>4870451216.2200003</v>
      </c>
      <c r="L16" s="10">
        <v>51869413.829999998</v>
      </c>
      <c r="M16" s="10">
        <v>2452119301.3499994</v>
      </c>
      <c r="N16" s="10">
        <v>54911744.730000019</v>
      </c>
      <c r="O16" s="10">
        <v>49263152.620000005</v>
      </c>
      <c r="P16" s="10">
        <v>2563578914.3199997</v>
      </c>
      <c r="Q16" s="11">
        <f t="shared" si="0"/>
        <v>10378699862.689999</v>
      </c>
    </row>
    <row r="17" spans="2:17" x14ac:dyDescent="0.25">
      <c r="B17" s="20" t="s">
        <v>37</v>
      </c>
      <c r="C17" s="9">
        <v>20475065730</v>
      </c>
      <c r="D17" s="9">
        <v>20475065730</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20" t="s">
        <v>38</v>
      </c>
      <c r="C18" s="9">
        <v>106336570</v>
      </c>
      <c r="D18" s="9">
        <v>106336570</v>
      </c>
      <c r="E18" s="10">
        <v>0</v>
      </c>
      <c r="F18" s="10">
        <v>0</v>
      </c>
      <c r="G18" s="10">
        <v>0</v>
      </c>
      <c r="H18" s="10">
        <v>0</v>
      </c>
      <c r="I18" s="10">
        <v>0</v>
      </c>
      <c r="J18" s="10">
        <v>0</v>
      </c>
      <c r="K18" s="10">
        <v>0</v>
      </c>
      <c r="L18" s="10">
        <v>0</v>
      </c>
      <c r="M18" s="10">
        <v>0</v>
      </c>
      <c r="N18" s="10">
        <v>0</v>
      </c>
      <c r="O18" s="10">
        <v>0</v>
      </c>
      <c r="P18" s="10">
        <v>0</v>
      </c>
      <c r="Q18" s="11">
        <f t="shared" si="0"/>
        <v>0</v>
      </c>
    </row>
    <row r="19" spans="2:17" x14ac:dyDescent="0.25">
      <c r="B19" s="12" t="s">
        <v>26</v>
      </c>
      <c r="C19" s="19">
        <f>SUM(C12:C18)</f>
        <v>42794757987</v>
      </c>
      <c r="D19" s="19">
        <f>SUM(D12:D18)</f>
        <v>42970005460.769997</v>
      </c>
      <c r="E19" s="13">
        <f t="shared" ref="E19:P19" si="1">+SUM(E12:E18)</f>
        <v>106983546.47999999</v>
      </c>
      <c r="F19" s="13">
        <f t="shared" si="1"/>
        <v>132543171.12000005</v>
      </c>
      <c r="G19" s="13">
        <f t="shared" si="1"/>
        <v>97614803.380000055</v>
      </c>
      <c r="H19" s="13">
        <f t="shared" si="1"/>
        <v>93801873.220000058</v>
      </c>
      <c r="I19" s="13">
        <f t="shared" si="1"/>
        <v>180869699.00999999</v>
      </c>
      <c r="J19" s="13">
        <f t="shared" si="1"/>
        <v>93904088.879999995</v>
      </c>
      <c r="K19" s="13">
        <f t="shared" si="1"/>
        <v>4922329491.0799999</v>
      </c>
      <c r="L19" s="13">
        <f t="shared" si="1"/>
        <v>105708049.50999999</v>
      </c>
      <c r="M19" s="13">
        <f t="shared" si="1"/>
        <v>2502177971.9399996</v>
      </c>
      <c r="N19" s="13">
        <f t="shared" si="1"/>
        <v>111911817.54000002</v>
      </c>
      <c r="O19" s="13">
        <f t="shared" si="1"/>
        <v>95918182.710000008</v>
      </c>
      <c r="P19" s="13">
        <f t="shared" si="1"/>
        <v>2643116149.4199996</v>
      </c>
      <c r="Q19" s="13">
        <f>SUM(E19:P19)</f>
        <v>11086878844.289999</v>
      </c>
    </row>
    <row r="21" spans="2:17" x14ac:dyDescent="0.25">
      <c r="B21" s="21" t="s">
        <v>31</v>
      </c>
      <c r="C21" s="19">
        <f t="shared" ref="C21:P21" si="2">SUM(C22:C24)</f>
        <v>0</v>
      </c>
      <c r="D21" s="19">
        <f t="shared" si="2"/>
        <v>99754365.239999995</v>
      </c>
      <c r="E21" s="13">
        <f t="shared" si="2"/>
        <v>0</v>
      </c>
      <c r="F21" s="13">
        <f t="shared" si="2"/>
        <v>0</v>
      </c>
      <c r="G21" s="13">
        <f t="shared" si="2"/>
        <v>0</v>
      </c>
      <c r="H21" s="13">
        <f t="shared" si="2"/>
        <v>0</v>
      </c>
      <c r="I21" s="13">
        <f t="shared" si="2"/>
        <v>0</v>
      </c>
      <c r="J21" s="13">
        <f t="shared" si="2"/>
        <v>0</v>
      </c>
      <c r="K21" s="13">
        <f t="shared" si="2"/>
        <v>0</v>
      </c>
      <c r="L21" s="13">
        <f t="shared" si="2"/>
        <v>0</v>
      </c>
      <c r="M21" s="13">
        <f t="shared" si="2"/>
        <v>0</v>
      </c>
      <c r="N21" s="13">
        <f t="shared" si="2"/>
        <v>0</v>
      </c>
      <c r="O21" s="13">
        <f t="shared" si="2"/>
        <v>0</v>
      </c>
      <c r="P21" s="13">
        <f t="shared" si="2"/>
        <v>0</v>
      </c>
      <c r="Q21" s="13">
        <f>SUM(E21:P21)</f>
        <v>0</v>
      </c>
    </row>
    <row r="22" spans="2:17" x14ac:dyDescent="0.25">
      <c r="B22" s="20" t="s">
        <v>23</v>
      </c>
      <c r="C22" s="9">
        <v>0</v>
      </c>
      <c r="D22" s="9">
        <v>63768067.539999999</v>
      </c>
      <c r="E22" s="10">
        <v>0</v>
      </c>
      <c r="F22" s="10">
        <v>0</v>
      </c>
      <c r="G22" s="10">
        <v>0</v>
      </c>
      <c r="H22" s="10">
        <v>0</v>
      </c>
      <c r="I22" s="10">
        <v>0</v>
      </c>
      <c r="J22" s="10">
        <v>0</v>
      </c>
      <c r="K22" s="10">
        <v>0</v>
      </c>
      <c r="L22" s="10">
        <v>0</v>
      </c>
      <c r="M22" s="10">
        <v>0</v>
      </c>
      <c r="N22" s="10">
        <v>0</v>
      </c>
      <c r="O22" s="10">
        <v>0</v>
      </c>
      <c r="P22" s="10">
        <v>0</v>
      </c>
      <c r="Q22" s="11">
        <f>SUM(E22:P22)</f>
        <v>0</v>
      </c>
    </row>
    <row r="23" spans="2:17" x14ac:dyDescent="0.25">
      <c r="B23" s="20" t="s">
        <v>24</v>
      </c>
      <c r="C23" s="9">
        <v>0</v>
      </c>
      <c r="D23" s="9">
        <v>15534392.279999999</v>
      </c>
      <c r="E23" s="10">
        <v>0</v>
      </c>
      <c r="F23" s="10">
        <v>0</v>
      </c>
      <c r="G23" s="10">
        <v>0</v>
      </c>
      <c r="H23" s="10">
        <v>0</v>
      </c>
      <c r="I23" s="10">
        <v>0</v>
      </c>
      <c r="J23" s="10">
        <v>0</v>
      </c>
      <c r="K23" s="10">
        <v>0</v>
      </c>
      <c r="L23" s="10">
        <v>0</v>
      </c>
      <c r="M23" s="10">
        <v>0</v>
      </c>
      <c r="N23" s="10">
        <v>0</v>
      </c>
      <c r="O23" s="10">
        <v>0</v>
      </c>
      <c r="P23" s="10">
        <v>0</v>
      </c>
      <c r="Q23" s="11">
        <f t="shared" ref="Q23:Q24" si="3">SUM(E23:P23)</f>
        <v>0</v>
      </c>
    </row>
    <row r="24" spans="2:17" x14ac:dyDescent="0.25">
      <c r="B24" s="20" t="s">
        <v>25</v>
      </c>
      <c r="C24" s="9">
        <v>0</v>
      </c>
      <c r="D24" s="9">
        <v>20451905.420000002</v>
      </c>
      <c r="E24" s="10">
        <v>0</v>
      </c>
      <c r="F24" s="10">
        <v>0</v>
      </c>
      <c r="G24" s="10">
        <v>0</v>
      </c>
      <c r="H24" s="10">
        <v>0</v>
      </c>
      <c r="I24" s="10">
        <v>0</v>
      </c>
      <c r="J24" s="10">
        <v>0</v>
      </c>
      <c r="K24" s="10">
        <v>0</v>
      </c>
      <c r="L24" s="10">
        <v>0</v>
      </c>
      <c r="M24" s="10">
        <v>0</v>
      </c>
      <c r="N24" s="10">
        <v>0</v>
      </c>
      <c r="O24" s="10">
        <v>0</v>
      </c>
      <c r="P24" s="10">
        <v>0</v>
      </c>
      <c r="Q24" s="11">
        <f t="shared" si="3"/>
        <v>0</v>
      </c>
    </row>
    <row r="25" spans="2:17" x14ac:dyDescent="0.25">
      <c r="B25" s="21" t="s">
        <v>32</v>
      </c>
      <c r="C25" s="19">
        <f t="shared" ref="C25:Q25" si="4">C19+C21</f>
        <v>42794757987</v>
      </c>
      <c r="D25" s="19">
        <f t="shared" si="4"/>
        <v>43069759826.009995</v>
      </c>
      <c r="E25" s="13">
        <f t="shared" si="4"/>
        <v>106983546.47999999</v>
      </c>
      <c r="F25" s="13">
        <f t="shared" si="4"/>
        <v>132543171.12000005</v>
      </c>
      <c r="G25" s="13">
        <f t="shared" si="4"/>
        <v>97614803.380000055</v>
      </c>
      <c r="H25" s="13">
        <f t="shared" si="4"/>
        <v>93801873.220000058</v>
      </c>
      <c r="I25" s="13">
        <f t="shared" si="4"/>
        <v>180869699.00999999</v>
      </c>
      <c r="J25" s="13">
        <f t="shared" si="4"/>
        <v>93904088.879999995</v>
      </c>
      <c r="K25" s="13">
        <f t="shared" si="4"/>
        <v>4922329491.0799999</v>
      </c>
      <c r="L25" s="13">
        <f t="shared" si="4"/>
        <v>105708049.50999999</v>
      </c>
      <c r="M25" s="13">
        <f t="shared" si="4"/>
        <v>2502177971.9399996</v>
      </c>
      <c r="N25" s="13">
        <f t="shared" si="4"/>
        <v>111911817.54000002</v>
      </c>
      <c r="O25" s="13">
        <f t="shared" si="4"/>
        <v>95918182.710000008</v>
      </c>
      <c r="P25" s="13">
        <f t="shared" si="4"/>
        <v>2643116149.4199996</v>
      </c>
      <c r="Q25" s="13">
        <f t="shared" si="4"/>
        <v>11086878844.289999</v>
      </c>
    </row>
    <row r="26" spans="2:17" x14ac:dyDescent="0.25">
      <c r="B26" s="15" t="s">
        <v>27</v>
      </c>
      <c r="E26" s="14"/>
      <c r="F26" s="14"/>
      <c r="G26" s="14"/>
      <c r="H26" s="14"/>
      <c r="I26" s="14"/>
      <c r="J26" s="14"/>
    </row>
    <row r="27" spans="2:17" x14ac:dyDescent="0.25">
      <c r="B27" s="15" t="s">
        <v>28</v>
      </c>
      <c r="E27" s="16"/>
      <c r="F27" s="16"/>
      <c r="G27" s="16"/>
      <c r="H27" s="16"/>
      <c r="I27" s="16"/>
      <c r="J27" s="16"/>
      <c r="K27" s="16"/>
      <c r="L27" s="16"/>
      <c r="M27" s="16"/>
      <c r="N27" s="16"/>
      <c r="O27" s="16"/>
      <c r="P27" s="16"/>
      <c r="Q27" s="16"/>
    </row>
    <row r="28" spans="2:17" x14ac:dyDescent="0.25">
      <c r="B28" s="5"/>
      <c r="C28" s="17"/>
      <c r="D28" s="17"/>
      <c r="E28" s="18"/>
      <c r="F28" s="18"/>
      <c r="G28" s="18"/>
      <c r="H28" s="18"/>
      <c r="I28" s="18"/>
      <c r="J28" s="18"/>
      <c r="K28" s="18"/>
      <c r="L28" s="18"/>
      <c r="M28" s="18"/>
      <c r="N28" s="18"/>
      <c r="O28" s="18"/>
      <c r="P28"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8 Q22 Q23:Q2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6"/>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3.710937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8" t="s">
        <v>0</v>
      </c>
      <c r="C2" s="58"/>
      <c r="D2" s="58"/>
      <c r="E2" s="58"/>
      <c r="F2" s="58"/>
      <c r="G2" s="58"/>
      <c r="H2" s="58"/>
      <c r="I2" s="58"/>
      <c r="J2" s="58"/>
      <c r="K2" s="58"/>
      <c r="L2" s="58"/>
      <c r="M2" s="58"/>
      <c r="N2" s="58"/>
      <c r="O2" s="58"/>
      <c r="P2" s="58"/>
      <c r="Q2" s="58"/>
    </row>
    <row r="3" spans="1:17" ht="21" x14ac:dyDescent="0.25">
      <c r="B3" s="59" t="s">
        <v>1</v>
      </c>
      <c r="C3" s="59"/>
      <c r="D3" s="59"/>
      <c r="E3" s="59"/>
      <c r="F3" s="59"/>
      <c r="G3" s="59"/>
      <c r="H3" s="59"/>
      <c r="I3" s="59"/>
      <c r="J3" s="59"/>
      <c r="K3" s="59"/>
      <c r="L3" s="59"/>
      <c r="M3" s="59"/>
      <c r="N3" s="59"/>
      <c r="O3" s="59"/>
      <c r="P3" s="59"/>
      <c r="Q3" s="59"/>
    </row>
    <row r="4" spans="1:17" ht="21" customHeight="1" x14ac:dyDescent="0.25">
      <c r="A4" s="22"/>
      <c r="B4" s="60" t="s">
        <v>2</v>
      </c>
      <c r="C4" s="60"/>
      <c r="D4" s="60"/>
      <c r="E4" s="60"/>
      <c r="F4" s="60"/>
      <c r="G4" s="60"/>
      <c r="H4" s="60"/>
      <c r="I4" s="60"/>
      <c r="J4" s="60"/>
      <c r="K4" s="60"/>
      <c r="L4" s="60"/>
      <c r="M4" s="60"/>
      <c r="N4" s="60"/>
      <c r="O4" s="60"/>
      <c r="P4" s="60"/>
      <c r="Q4" s="60"/>
    </row>
    <row r="5" spans="1:17" ht="15.75" x14ac:dyDescent="0.25">
      <c r="B5" s="61" t="s">
        <v>3</v>
      </c>
      <c r="C5" s="61"/>
      <c r="D5" s="61"/>
      <c r="E5" s="61"/>
      <c r="F5" s="61"/>
      <c r="G5" s="61"/>
      <c r="H5" s="61"/>
      <c r="I5" s="61"/>
      <c r="J5" s="61"/>
      <c r="K5" s="61"/>
      <c r="L5" s="61"/>
      <c r="M5" s="61"/>
      <c r="N5" s="61"/>
      <c r="O5" s="61"/>
      <c r="P5" s="61"/>
      <c r="Q5" s="6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39</v>
      </c>
      <c r="C8" s="5"/>
      <c r="D8" s="5"/>
      <c r="E8" s="5"/>
      <c r="F8" s="5"/>
      <c r="G8" s="5"/>
      <c r="H8" s="5"/>
      <c r="I8" s="5"/>
      <c r="J8" s="5"/>
      <c r="K8" s="5"/>
      <c r="L8" s="5"/>
      <c r="M8" s="5"/>
      <c r="N8" s="5"/>
      <c r="O8" s="5"/>
      <c r="P8" s="5"/>
      <c r="Q8" s="6" t="s">
        <v>5</v>
      </c>
    </row>
    <row r="9" spans="1:17" x14ac:dyDescent="0.25">
      <c r="B9" s="7"/>
    </row>
    <row r="10" spans="1:17" x14ac:dyDescent="0.25">
      <c r="B10" s="68" t="s">
        <v>6</v>
      </c>
      <c r="C10" s="70" t="s">
        <v>7</v>
      </c>
      <c r="D10" s="70" t="s">
        <v>8</v>
      </c>
      <c r="E10" s="72" t="s">
        <v>9</v>
      </c>
      <c r="F10" s="72"/>
      <c r="G10" s="72"/>
      <c r="H10" s="72"/>
      <c r="I10" s="72"/>
      <c r="J10" s="72"/>
      <c r="K10" s="72"/>
      <c r="L10" s="72"/>
      <c r="M10" s="72"/>
      <c r="N10" s="72"/>
      <c r="O10" s="72"/>
      <c r="P10" s="72"/>
      <c r="Q10" s="73"/>
    </row>
    <row r="11" spans="1:17" x14ac:dyDescent="0.25">
      <c r="B11" s="69"/>
      <c r="C11" s="71"/>
      <c r="D11" s="7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10976350234</v>
      </c>
      <c r="D12" s="9">
        <v>11001307630</v>
      </c>
      <c r="E12" s="10">
        <v>52397248.829999998</v>
      </c>
      <c r="F12" s="10">
        <v>33811873.509999998</v>
      </c>
      <c r="G12" s="10">
        <v>42208374.339999996</v>
      </c>
      <c r="H12" s="10">
        <v>40396453.859999999</v>
      </c>
      <c r="I12" s="10">
        <v>41707144.630000003</v>
      </c>
      <c r="J12" s="10">
        <v>42100260.379999995</v>
      </c>
      <c r="K12" s="10">
        <v>37537823.969999999</v>
      </c>
      <c r="L12" s="10">
        <v>35265420.350000001</v>
      </c>
      <c r="M12" s="10">
        <v>142794454.39999998</v>
      </c>
      <c r="N12" s="10">
        <v>221418883.41000003</v>
      </c>
      <c r="O12" s="10">
        <v>35228795.239999995</v>
      </c>
      <c r="P12" s="10">
        <v>52511447.239999995</v>
      </c>
      <c r="Q12" s="11">
        <f>SUM(E12:P12)</f>
        <v>777378180.16000009</v>
      </c>
    </row>
    <row r="13" spans="1:17" x14ac:dyDescent="0.25">
      <c r="B13" s="20" t="s">
        <v>24</v>
      </c>
      <c r="C13" s="9">
        <v>448270446</v>
      </c>
      <c r="D13" s="9">
        <v>462926295</v>
      </c>
      <c r="E13" s="10">
        <v>14007378.369999999</v>
      </c>
      <c r="F13" s="10">
        <v>13852655.140000001</v>
      </c>
      <c r="G13" s="10">
        <v>369935.1</v>
      </c>
      <c r="H13" s="10">
        <v>27851489.210000001</v>
      </c>
      <c r="I13" s="10">
        <v>63908071.659999996</v>
      </c>
      <c r="J13" s="10">
        <v>344573.2</v>
      </c>
      <c r="K13" s="10">
        <v>20796720.02</v>
      </c>
      <c r="L13" s="10">
        <v>8803049.6600000001</v>
      </c>
      <c r="M13" s="10">
        <v>33541599</v>
      </c>
      <c r="N13" s="10">
        <v>20655915.210000001</v>
      </c>
      <c r="O13" s="10">
        <v>20442971.210000001</v>
      </c>
      <c r="P13" s="10">
        <v>34131300.600000001</v>
      </c>
      <c r="Q13" s="11">
        <f t="shared" ref="Q13:Q17" si="0">SUM(E13:P13)</f>
        <v>258705658.38</v>
      </c>
    </row>
    <row r="14" spans="1:17" x14ac:dyDescent="0.25">
      <c r="B14" s="20" t="s">
        <v>36</v>
      </c>
      <c r="C14" s="9">
        <v>404286386</v>
      </c>
      <c r="D14" s="9">
        <v>404286386</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638775000</v>
      </c>
      <c r="D15" s="9">
        <v>638775000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11133551152</v>
      </c>
      <c r="D16" s="9">
        <v>11167163974</v>
      </c>
      <c r="E16" s="10">
        <v>66267405.700000003</v>
      </c>
      <c r="F16" s="10">
        <v>54881410.499999993</v>
      </c>
      <c r="G16" s="10">
        <v>2665223801.3199997</v>
      </c>
      <c r="H16" s="10">
        <v>953793045.5200001</v>
      </c>
      <c r="I16" s="10">
        <v>55825815.499999993</v>
      </c>
      <c r="J16" s="10">
        <v>1796247003.46</v>
      </c>
      <c r="K16" s="10">
        <v>69352542.659999996</v>
      </c>
      <c r="L16" s="10">
        <v>1806888921</v>
      </c>
      <c r="M16" s="10">
        <v>927223986.13</v>
      </c>
      <c r="N16" s="10">
        <v>54554491.699999996</v>
      </c>
      <c r="O16" s="10">
        <v>1802671239.6999998</v>
      </c>
      <c r="P16" s="10">
        <v>942130120.50999999</v>
      </c>
      <c r="Q16" s="11">
        <f t="shared" si="0"/>
        <v>11195059783.699999</v>
      </c>
    </row>
    <row r="17" spans="2:17" x14ac:dyDescent="0.25">
      <c r="B17" s="20" t="s">
        <v>37</v>
      </c>
      <c r="C17" s="9">
        <v>27210644785</v>
      </c>
      <c r="D17" s="9">
        <v>27210644785</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12" t="s">
        <v>26</v>
      </c>
      <c r="C18" s="19">
        <f>SUM(C12:C17)</f>
        <v>50811878003</v>
      </c>
      <c r="D18" s="19">
        <f>SUM(D12:D17)</f>
        <v>50885104070</v>
      </c>
      <c r="E18" s="13">
        <f t="shared" ref="E18:P18" si="1">+SUM(E12:E17)</f>
        <v>132672032.90000001</v>
      </c>
      <c r="F18" s="13">
        <f t="shared" si="1"/>
        <v>102545939.14999999</v>
      </c>
      <c r="G18" s="13">
        <f t="shared" si="1"/>
        <v>2707802110.7599998</v>
      </c>
      <c r="H18" s="13">
        <f t="shared" si="1"/>
        <v>1022040988.5900002</v>
      </c>
      <c r="I18" s="13">
        <f t="shared" si="1"/>
        <v>161441031.78999999</v>
      </c>
      <c r="J18" s="13">
        <f t="shared" si="1"/>
        <v>1838691837.04</v>
      </c>
      <c r="K18" s="13">
        <f t="shared" si="1"/>
        <v>127687086.64999999</v>
      </c>
      <c r="L18" s="13">
        <f t="shared" si="1"/>
        <v>1850957391.01</v>
      </c>
      <c r="M18" s="13">
        <f t="shared" si="1"/>
        <v>1103560039.53</v>
      </c>
      <c r="N18" s="13">
        <f t="shared" si="1"/>
        <v>296629290.32000005</v>
      </c>
      <c r="O18" s="13">
        <f t="shared" si="1"/>
        <v>1858343006.1499999</v>
      </c>
      <c r="P18" s="13">
        <f t="shared" si="1"/>
        <v>1028772868.35</v>
      </c>
      <c r="Q18" s="13">
        <f>SUM(E18:P18)</f>
        <v>12231143622.24</v>
      </c>
    </row>
    <row r="20" spans="2:17" x14ac:dyDescent="0.25">
      <c r="B20" s="21" t="s">
        <v>31</v>
      </c>
      <c r="C20" s="19">
        <f t="shared" ref="C20:P20" si="2">SUM(C21:C22)</f>
        <v>0</v>
      </c>
      <c r="D20" s="19">
        <f t="shared" si="2"/>
        <v>135099457.93000001</v>
      </c>
      <c r="E20" s="13">
        <f t="shared" si="2"/>
        <v>0</v>
      </c>
      <c r="F20" s="13">
        <f t="shared" si="2"/>
        <v>0</v>
      </c>
      <c r="G20" s="13">
        <f t="shared" si="2"/>
        <v>0</v>
      </c>
      <c r="H20" s="13">
        <f t="shared" si="2"/>
        <v>0</v>
      </c>
      <c r="I20" s="13">
        <f t="shared" si="2"/>
        <v>0</v>
      </c>
      <c r="J20" s="13">
        <f t="shared" si="2"/>
        <v>0</v>
      </c>
      <c r="K20" s="13">
        <f t="shared" si="2"/>
        <v>0</v>
      </c>
      <c r="L20" s="13">
        <f t="shared" si="2"/>
        <v>0</v>
      </c>
      <c r="M20" s="13">
        <f t="shared" si="2"/>
        <v>0</v>
      </c>
      <c r="N20" s="13">
        <f t="shared" si="2"/>
        <v>0</v>
      </c>
      <c r="O20" s="13">
        <f t="shared" si="2"/>
        <v>0</v>
      </c>
      <c r="P20" s="13">
        <f t="shared" si="2"/>
        <v>0</v>
      </c>
      <c r="Q20" s="13">
        <f>SUM(E20:P20)</f>
        <v>0</v>
      </c>
    </row>
    <row r="21" spans="2:17" x14ac:dyDescent="0.25">
      <c r="B21" s="20" t="s">
        <v>23</v>
      </c>
      <c r="C21" s="9">
        <v>0</v>
      </c>
      <c r="D21" s="9">
        <v>66411567.129999995</v>
      </c>
      <c r="E21" s="10">
        <v>0</v>
      </c>
      <c r="F21" s="10">
        <v>0</v>
      </c>
      <c r="G21" s="10">
        <v>0</v>
      </c>
      <c r="H21" s="10">
        <v>0</v>
      </c>
      <c r="I21" s="10">
        <v>0</v>
      </c>
      <c r="J21" s="10">
        <v>0</v>
      </c>
      <c r="K21" s="10">
        <v>0</v>
      </c>
      <c r="L21" s="10">
        <v>0</v>
      </c>
      <c r="M21" s="10">
        <v>0</v>
      </c>
      <c r="N21" s="10">
        <v>0</v>
      </c>
      <c r="O21" s="10">
        <v>0</v>
      </c>
      <c r="P21" s="10">
        <v>0</v>
      </c>
      <c r="Q21" s="11">
        <f>SUM(E21:P21)</f>
        <v>0</v>
      </c>
    </row>
    <row r="22" spans="2:17" x14ac:dyDescent="0.25">
      <c r="B22" s="20" t="s">
        <v>25</v>
      </c>
      <c r="C22" s="9">
        <v>0</v>
      </c>
      <c r="D22" s="9">
        <v>68687890.799999997</v>
      </c>
      <c r="E22" s="10">
        <v>0</v>
      </c>
      <c r="F22" s="10">
        <v>0</v>
      </c>
      <c r="G22" s="10">
        <v>0</v>
      </c>
      <c r="H22" s="10">
        <v>0</v>
      </c>
      <c r="I22" s="10">
        <v>0</v>
      </c>
      <c r="J22" s="10">
        <v>0</v>
      </c>
      <c r="K22" s="10">
        <v>0</v>
      </c>
      <c r="L22" s="10">
        <v>0</v>
      </c>
      <c r="M22" s="10">
        <v>0</v>
      </c>
      <c r="N22" s="10">
        <v>0</v>
      </c>
      <c r="O22" s="10">
        <v>0</v>
      </c>
      <c r="P22" s="10">
        <v>0</v>
      </c>
      <c r="Q22" s="11">
        <f t="shared" ref="Q22" si="3">SUM(E22:P22)</f>
        <v>0</v>
      </c>
    </row>
    <row r="23" spans="2:17" x14ac:dyDescent="0.25">
      <c r="B23" s="21" t="s">
        <v>32</v>
      </c>
      <c r="C23" s="19">
        <f t="shared" ref="C23:Q23" si="4">C18+C20</f>
        <v>50811878003</v>
      </c>
      <c r="D23" s="19">
        <f t="shared" si="4"/>
        <v>51020203527.93</v>
      </c>
      <c r="E23" s="13">
        <f t="shared" si="4"/>
        <v>132672032.90000001</v>
      </c>
      <c r="F23" s="13">
        <f t="shared" si="4"/>
        <v>102545939.14999999</v>
      </c>
      <c r="G23" s="13">
        <f t="shared" si="4"/>
        <v>2707802110.7599998</v>
      </c>
      <c r="H23" s="13">
        <f t="shared" si="4"/>
        <v>1022040988.5900002</v>
      </c>
      <c r="I23" s="13">
        <f t="shared" si="4"/>
        <v>161441031.78999999</v>
      </c>
      <c r="J23" s="13">
        <f t="shared" si="4"/>
        <v>1838691837.04</v>
      </c>
      <c r="K23" s="13">
        <f t="shared" si="4"/>
        <v>127687086.64999999</v>
      </c>
      <c r="L23" s="13">
        <f t="shared" si="4"/>
        <v>1850957391.01</v>
      </c>
      <c r="M23" s="13">
        <f t="shared" si="4"/>
        <v>1103560039.53</v>
      </c>
      <c r="N23" s="13">
        <f t="shared" si="4"/>
        <v>296629290.32000005</v>
      </c>
      <c r="O23" s="13">
        <f t="shared" si="4"/>
        <v>1858343006.1499999</v>
      </c>
      <c r="P23" s="13">
        <f t="shared" si="4"/>
        <v>1028772868.35</v>
      </c>
      <c r="Q23" s="13">
        <f t="shared" si="4"/>
        <v>12231143622.24</v>
      </c>
    </row>
    <row r="24" spans="2:17" x14ac:dyDescent="0.25">
      <c r="B24" s="15" t="s">
        <v>27</v>
      </c>
      <c r="E24" s="14"/>
      <c r="F24" s="14"/>
      <c r="G24" s="14"/>
      <c r="H24" s="14"/>
      <c r="I24" s="14"/>
      <c r="J24" s="14"/>
    </row>
    <row r="25" spans="2:17" x14ac:dyDescent="0.25">
      <c r="B25" s="15" t="s">
        <v>28</v>
      </c>
      <c r="E25" s="16"/>
      <c r="F25" s="16"/>
      <c r="G25" s="16"/>
      <c r="H25" s="16"/>
      <c r="I25" s="16"/>
      <c r="J25" s="16"/>
      <c r="K25" s="16"/>
      <c r="L25" s="16"/>
      <c r="M25" s="16"/>
      <c r="N25" s="16"/>
      <c r="O25" s="16"/>
      <c r="P25" s="16"/>
      <c r="Q25" s="16"/>
    </row>
    <row r="26" spans="2:17" x14ac:dyDescent="0.25">
      <c r="B26" s="5"/>
      <c r="C26" s="17"/>
      <c r="D26" s="17"/>
      <c r="E26" s="18"/>
      <c r="F26" s="18"/>
      <c r="G26" s="18"/>
      <c r="H26" s="18"/>
      <c r="I26" s="18"/>
      <c r="J26" s="18"/>
      <c r="K26" s="18"/>
      <c r="L26" s="18"/>
      <c r="M26" s="18"/>
      <c r="N26" s="18"/>
      <c r="O26" s="18"/>
      <c r="P26"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7 Q21:Q22"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26"/>
  <sheetViews>
    <sheetView showGridLines="0" zoomScale="90" zoomScaleNormal="90" workbookViewId="0">
      <selection activeCell="B9" sqref="B9:B10"/>
    </sheetView>
  </sheetViews>
  <sheetFormatPr defaultColWidth="11.42578125" defaultRowHeight="15" x14ac:dyDescent="0.25"/>
  <cols>
    <col min="1" max="1" width="5.28515625" customWidth="1"/>
    <col min="2" max="2" width="60.28515625" customWidth="1"/>
    <col min="3" max="4" width="14.42578125" customWidth="1"/>
    <col min="5" max="17" width="12.42578125" customWidth="1"/>
  </cols>
  <sheetData>
    <row r="2" spans="1:18" ht="26.25" x14ac:dyDescent="0.25">
      <c r="B2" s="58" t="s">
        <v>0</v>
      </c>
      <c r="C2" s="58"/>
      <c r="D2" s="58"/>
      <c r="E2" s="58"/>
      <c r="F2" s="58"/>
      <c r="G2" s="58"/>
      <c r="H2" s="58"/>
      <c r="I2" s="58"/>
      <c r="J2" s="58"/>
      <c r="K2" s="58"/>
      <c r="L2" s="58"/>
      <c r="M2" s="58"/>
      <c r="N2" s="58"/>
      <c r="O2" s="58"/>
      <c r="P2" s="58"/>
      <c r="Q2" s="58"/>
    </row>
    <row r="3" spans="1:18" ht="21" x14ac:dyDescent="0.25">
      <c r="B3" s="59" t="s">
        <v>1</v>
      </c>
      <c r="C3" s="59"/>
      <c r="D3" s="59"/>
      <c r="E3" s="59"/>
      <c r="F3" s="59"/>
      <c r="G3" s="59"/>
      <c r="H3" s="59"/>
      <c r="I3" s="59"/>
      <c r="J3" s="59"/>
      <c r="K3" s="59"/>
      <c r="L3" s="59"/>
      <c r="M3" s="59"/>
      <c r="N3" s="59"/>
      <c r="O3" s="59"/>
      <c r="P3" s="59"/>
      <c r="Q3" s="59"/>
    </row>
    <row r="4" spans="1:18" ht="21" customHeight="1" x14ac:dyDescent="0.25">
      <c r="A4" s="22"/>
      <c r="B4" s="60" t="s">
        <v>2</v>
      </c>
      <c r="C4" s="60"/>
      <c r="D4" s="60"/>
      <c r="E4" s="60"/>
      <c r="F4" s="60"/>
      <c r="G4" s="60"/>
      <c r="H4" s="60"/>
      <c r="I4" s="60"/>
      <c r="J4" s="60"/>
      <c r="K4" s="60"/>
      <c r="L4" s="60"/>
      <c r="M4" s="60"/>
      <c r="N4" s="60"/>
      <c r="O4" s="60"/>
      <c r="P4" s="60"/>
      <c r="Q4" s="60"/>
      <c r="R4" s="23"/>
    </row>
    <row r="5" spans="1:18" ht="15.75" x14ac:dyDescent="0.25">
      <c r="B5" s="61" t="s">
        <v>3</v>
      </c>
      <c r="C5" s="61"/>
      <c r="D5" s="61"/>
      <c r="E5" s="61"/>
      <c r="F5" s="61"/>
      <c r="G5" s="61"/>
      <c r="H5" s="61"/>
      <c r="I5" s="61"/>
      <c r="J5" s="61"/>
      <c r="K5" s="61"/>
      <c r="L5" s="61"/>
      <c r="M5" s="61"/>
      <c r="N5" s="61"/>
      <c r="O5" s="61"/>
      <c r="P5" s="61"/>
      <c r="Q5" s="61"/>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40</v>
      </c>
      <c r="C8" s="5"/>
      <c r="D8" s="5"/>
      <c r="E8" s="5"/>
      <c r="F8" s="5"/>
      <c r="G8" s="5"/>
      <c r="H8" s="5"/>
      <c r="I8" s="5"/>
      <c r="J8" s="5"/>
      <c r="K8" s="5"/>
      <c r="L8" s="5"/>
      <c r="M8" s="5"/>
      <c r="N8" s="5"/>
      <c r="O8" s="5"/>
      <c r="P8" s="5"/>
      <c r="Q8" s="6" t="s">
        <v>5</v>
      </c>
    </row>
    <row r="9" spans="1:18" x14ac:dyDescent="0.25">
      <c r="B9" s="68" t="s">
        <v>6</v>
      </c>
      <c r="C9" s="70" t="s">
        <v>41</v>
      </c>
      <c r="D9" s="70" t="s">
        <v>42</v>
      </c>
      <c r="E9" s="74" t="s">
        <v>9</v>
      </c>
      <c r="F9" s="74"/>
      <c r="G9" s="74"/>
      <c r="H9" s="74"/>
      <c r="I9" s="74"/>
      <c r="J9" s="74"/>
      <c r="K9" s="74"/>
      <c r="L9" s="74"/>
      <c r="M9" s="74"/>
      <c r="N9" s="74"/>
      <c r="O9" s="74"/>
      <c r="P9" s="74"/>
      <c r="Q9" s="74"/>
    </row>
    <row r="10" spans="1:18" x14ac:dyDescent="0.25">
      <c r="B10" s="69"/>
      <c r="C10" s="71"/>
      <c r="D10" s="71"/>
      <c r="E10" s="26" t="s">
        <v>10</v>
      </c>
      <c r="F10" s="26" t="s">
        <v>11</v>
      </c>
      <c r="G10" s="26" t="s">
        <v>12</v>
      </c>
      <c r="H10" s="26" t="s">
        <v>13</v>
      </c>
      <c r="I10" s="26" t="s">
        <v>14</v>
      </c>
      <c r="J10" s="26" t="s">
        <v>15</v>
      </c>
      <c r="K10" s="26" t="s">
        <v>16</v>
      </c>
      <c r="L10" s="26" t="s">
        <v>17</v>
      </c>
      <c r="M10" s="26" t="s">
        <v>18</v>
      </c>
      <c r="N10" s="26" t="s">
        <v>19</v>
      </c>
      <c r="O10" s="26" t="s">
        <v>20</v>
      </c>
      <c r="P10" s="26" t="s">
        <v>21</v>
      </c>
      <c r="Q10" s="32" t="s">
        <v>22</v>
      </c>
    </row>
    <row r="11" spans="1:18" x14ac:dyDescent="0.25">
      <c r="B11" s="20" t="s">
        <v>23</v>
      </c>
      <c r="C11" s="9">
        <v>11825459960</v>
      </c>
      <c r="D11" s="9">
        <v>11825459960</v>
      </c>
      <c r="E11" s="10">
        <v>34936981.369999997</v>
      </c>
      <c r="F11" s="10">
        <v>42295604.490000002</v>
      </c>
      <c r="G11" s="10">
        <v>35713331.57</v>
      </c>
      <c r="H11" s="10">
        <v>35279406.600000001</v>
      </c>
      <c r="I11" s="10">
        <v>3250939.75</v>
      </c>
      <c r="J11" s="10">
        <v>30509539.27</v>
      </c>
      <c r="K11" s="10">
        <v>5070299.7799999993</v>
      </c>
      <c r="L11" s="10">
        <v>6566038.9500000002</v>
      </c>
      <c r="M11" s="10">
        <v>196716.61</v>
      </c>
      <c r="N11" s="10">
        <v>101796.27</v>
      </c>
      <c r="O11" s="10">
        <v>33350</v>
      </c>
      <c r="P11" s="10">
        <v>146905.64000000001</v>
      </c>
      <c r="Q11" s="11">
        <f>SUM(E11:P11)</f>
        <v>194100910.30000001</v>
      </c>
    </row>
    <row r="12" spans="1:18" x14ac:dyDescent="0.25">
      <c r="B12" s="20" t="s">
        <v>24</v>
      </c>
      <c r="C12" s="9">
        <v>471533589</v>
      </c>
      <c r="D12" s="9">
        <v>471533589</v>
      </c>
      <c r="E12" s="10">
        <v>619197.30000000005</v>
      </c>
      <c r="F12" s="10">
        <v>46801505.369999997</v>
      </c>
      <c r="G12" s="10">
        <v>394327.42</v>
      </c>
      <c r="H12" s="10">
        <v>54710718.340000004</v>
      </c>
      <c r="I12" s="10">
        <v>153929.60000000001</v>
      </c>
      <c r="J12" s="10">
        <v>21301927.690000001</v>
      </c>
      <c r="K12" s="10">
        <v>12887737.27</v>
      </c>
      <c r="L12" s="10">
        <v>28183612.990000002</v>
      </c>
      <c r="M12" s="10">
        <v>484787.75</v>
      </c>
      <c r="N12" s="10">
        <v>20240015.120000001</v>
      </c>
      <c r="O12" s="10">
        <v>20598150.620000001</v>
      </c>
      <c r="P12" s="10">
        <v>63423649.5</v>
      </c>
      <c r="Q12" s="11">
        <f t="shared" ref="Q12:Q16" si="0">SUM(E12:P12)</f>
        <v>269799558.97000003</v>
      </c>
    </row>
    <row r="13" spans="1:18" x14ac:dyDescent="0.25">
      <c r="B13" s="20" t="s">
        <v>36</v>
      </c>
      <c r="C13" s="9">
        <v>419906600</v>
      </c>
      <c r="D13" s="9">
        <v>419906600</v>
      </c>
      <c r="E13" s="10">
        <v>0</v>
      </c>
      <c r="F13" s="10">
        <v>0</v>
      </c>
      <c r="G13" s="10">
        <v>0</v>
      </c>
      <c r="H13" s="10">
        <v>0</v>
      </c>
      <c r="I13" s="10">
        <v>0</v>
      </c>
      <c r="J13" s="10">
        <v>0</v>
      </c>
      <c r="K13" s="10">
        <v>0</v>
      </c>
      <c r="L13" s="10">
        <v>0</v>
      </c>
      <c r="M13" s="10">
        <v>0</v>
      </c>
      <c r="N13" s="10">
        <v>0</v>
      </c>
      <c r="O13" s="10">
        <v>0</v>
      </c>
      <c r="P13" s="10">
        <v>0</v>
      </c>
      <c r="Q13" s="11">
        <f t="shared" si="0"/>
        <v>0</v>
      </c>
    </row>
    <row r="14" spans="1:18" x14ac:dyDescent="0.25">
      <c r="B14" s="20" t="s">
        <v>30</v>
      </c>
      <c r="C14" s="9">
        <v>740000000</v>
      </c>
      <c r="D14" s="9">
        <v>740000000</v>
      </c>
      <c r="E14" s="10">
        <v>0</v>
      </c>
      <c r="F14" s="10">
        <v>0</v>
      </c>
      <c r="G14" s="10">
        <v>0</v>
      </c>
      <c r="H14" s="10">
        <v>0</v>
      </c>
      <c r="I14" s="10">
        <v>0</v>
      </c>
      <c r="J14" s="10">
        <v>0</v>
      </c>
      <c r="K14" s="10">
        <v>0</v>
      </c>
      <c r="L14" s="10">
        <v>0</v>
      </c>
      <c r="M14" s="10">
        <v>0</v>
      </c>
      <c r="N14" s="10">
        <v>0</v>
      </c>
      <c r="O14" s="10">
        <v>0</v>
      </c>
      <c r="P14" s="10">
        <v>0</v>
      </c>
      <c r="Q14" s="11">
        <f t="shared" si="0"/>
        <v>0</v>
      </c>
    </row>
    <row r="15" spans="1:18" x14ac:dyDescent="0.25">
      <c r="B15" s="20" t="s">
        <v>25</v>
      </c>
      <c r="C15" s="9">
        <v>11887643152</v>
      </c>
      <c r="D15" s="9">
        <v>12291268543.08</v>
      </c>
      <c r="E15" s="10">
        <v>67447142.840000004</v>
      </c>
      <c r="F15" s="10">
        <v>972712946.13999999</v>
      </c>
      <c r="G15" s="10">
        <v>1103030624.48</v>
      </c>
      <c r="H15" s="10">
        <v>90155169.919999987</v>
      </c>
      <c r="I15" s="10">
        <v>91114617.409999996</v>
      </c>
      <c r="J15" s="10">
        <v>3782377188.52</v>
      </c>
      <c r="K15" s="10">
        <v>1119347796.24</v>
      </c>
      <c r="L15" s="10">
        <v>1048401097.7</v>
      </c>
      <c r="M15" s="10">
        <v>1094280170.3399999</v>
      </c>
      <c r="N15" s="10">
        <v>133907320.77</v>
      </c>
      <c r="O15" s="10">
        <v>2889087277.6599998</v>
      </c>
      <c r="P15" s="10">
        <v>143291611.49000001</v>
      </c>
      <c r="Q15" s="11">
        <f t="shared" si="0"/>
        <v>12535152963.509998</v>
      </c>
    </row>
    <row r="16" spans="1:18" x14ac:dyDescent="0.25">
      <c r="B16" s="20" t="s">
        <v>37</v>
      </c>
      <c r="C16" s="9">
        <v>26965372905</v>
      </c>
      <c r="D16" s="9">
        <v>26965372905</v>
      </c>
      <c r="E16" s="10">
        <v>0</v>
      </c>
      <c r="F16" s="10">
        <v>0</v>
      </c>
      <c r="G16" s="10">
        <v>0</v>
      </c>
      <c r="H16" s="10">
        <v>0</v>
      </c>
      <c r="I16" s="10">
        <v>0</v>
      </c>
      <c r="J16" s="10">
        <v>0</v>
      </c>
      <c r="K16" s="10">
        <v>0</v>
      </c>
      <c r="L16" s="10">
        <v>0</v>
      </c>
      <c r="M16" s="10">
        <v>0</v>
      </c>
      <c r="N16" s="10">
        <v>0</v>
      </c>
      <c r="O16" s="10">
        <v>0</v>
      </c>
      <c r="P16" s="10">
        <v>0</v>
      </c>
      <c r="Q16" s="11">
        <f t="shared" si="0"/>
        <v>0</v>
      </c>
    </row>
    <row r="17" spans="2:17" x14ac:dyDescent="0.25">
      <c r="B17" s="12" t="s">
        <v>26</v>
      </c>
      <c r="C17" s="19">
        <f>SUM(C11:C16)</f>
        <v>52309916206</v>
      </c>
      <c r="D17" s="19">
        <f>SUM(D11:D16)</f>
        <v>52713541597.080002</v>
      </c>
      <c r="E17" s="13">
        <f t="shared" ref="E17:P17" si="1">+SUM(E11:E16)</f>
        <v>103003321.50999999</v>
      </c>
      <c r="F17" s="13">
        <f t="shared" si="1"/>
        <v>1061810056</v>
      </c>
      <c r="G17" s="13">
        <f t="shared" si="1"/>
        <v>1139138283.47</v>
      </c>
      <c r="H17" s="13">
        <f t="shared" si="1"/>
        <v>180145294.85999998</v>
      </c>
      <c r="I17" s="13">
        <f t="shared" si="1"/>
        <v>94519486.75999999</v>
      </c>
      <c r="J17" s="13">
        <f t="shared" si="1"/>
        <v>3834188655.48</v>
      </c>
      <c r="K17" s="13">
        <f t="shared" si="1"/>
        <v>1137305833.29</v>
      </c>
      <c r="L17" s="13">
        <f t="shared" si="1"/>
        <v>1083150749.6400001</v>
      </c>
      <c r="M17" s="13">
        <f t="shared" si="1"/>
        <v>1094961674.6999998</v>
      </c>
      <c r="N17" s="13">
        <f t="shared" si="1"/>
        <v>154249132.16</v>
      </c>
      <c r="O17" s="13">
        <f t="shared" si="1"/>
        <v>2909718778.2799997</v>
      </c>
      <c r="P17" s="13">
        <f t="shared" si="1"/>
        <v>206862166.63</v>
      </c>
      <c r="Q17" s="13">
        <f>SUM(E17:P17)</f>
        <v>12999053432.779997</v>
      </c>
    </row>
    <row r="19" spans="2:17" x14ac:dyDescent="0.25">
      <c r="B19" s="21" t="s">
        <v>31</v>
      </c>
      <c r="C19" s="19">
        <f>SUM(C20:C21)</f>
        <v>0</v>
      </c>
      <c r="D19" s="19">
        <f>SUM(D20:D21)</f>
        <v>129979850.44</v>
      </c>
      <c r="E19" s="13">
        <f t="shared" ref="E19:P19" si="2">SUM(E20:E21)</f>
        <v>0</v>
      </c>
      <c r="F19" s="13">
        <f t="shared" si="2"/>
        <v>0</v>
      </c>
      <c r="G19" s="13">
        <f t="shared" si="2"/>
        <v>0</v>
      </c>
      <c r="H19" s="13">
        <f t="shared" si="2"/>
        <v>0</v>
      </c>
      <c r="I19" s="13">
        <f t="shared" si="2"/>
        <v>0</v>
      </c>
      <c r="J19" s="13">
        <f t="shared" si="2"/>
        <v>0</v>
      </c>
      <c r="K19" s="13">
        <f t="shared" si="2"/>
        <v>0</v>
      </c>
      <c r="L19" s="13">
        <f t="shared" si="2"/>
        <v>0</v>
      </c>
      <c r="M19" s="13">
        <f t="shared" si="2"/>
        <v>0</v>
      </c>
      <c r="N19" s="13">
        <f t="shared" si="2"/>
        <v>0</v>
      </c>
      <c r="O19" s="13">
        <f t="shared" si="2"/>
        <v>0</v>
      </c>
      <c r="P19" s="13">
        <f t="shared" si="2"/>
        <v>0</v>
      </c>
      <c r="Q19" s="13">
        <f>SUM(E19:P19)</f>
        <v>0</v>
      </c>
    </row>
    <row r="20" spans="2:17" x14ac:dyDescent="0.25">
      <c r="B20" s="20" t="s">
        <v>24</v>
      </c>
      <c r="C20" s="9">
        <v>0</v>
      </c>
      <c r="D20" s="9">
        <v>25897285</v>
      </c>
      <c r="E20" s="10">
        <v>0</v>
      </c>
      <c r="F20" s="10">
        <v>0</v>
      </c>
      <c r="G20" s="10">
        <v>0</v>
      </c>
      <c r="H20" s="10">
        <v>0</v>
      </c>
      <c r="I20" s="10">
        <v>0</v>
      </c>
      <c r="J20" s="10">
        <v>0</v>
      </c>
      <c r="K20" s="10">
        <v>0</v>
      </c>
      <c r="L20" s="10">
        <v>0</v>
      </c>
      <c r="M20" s="10">
        <v>0</v>
      </c>
      <c r="N20" s="10">
        <v>0</v>
      </c>
      <c r="O20" s="10">
        <v>0</v>
      </c>
      <c r="P20" s="10">
        <v>0</v>
      </c>
      <c r="Q20" s="11">
        <f>SUM(E20:P20)</f>
        <v>0</v>
      </c>
    </row>
    <row r="21" spans="2:17" x14ac:dyDescent="0.25">
      <c r="B21" s="20" t="s">
        <v>25</v>
      </c>
      <c r="C21" s="9">
        <v>0</v>
      </c>
      <c r="D21" s="9">
        <v>104082565.44</v>
      </c>
      <c r="E21" s="10">
        <v>0</v>
      </c>
      <c r="F21" s="10">
        <v>0</v>
      </c>
      <c r="G21" s="10">
        <v>0</v>
      </c>
      <c r="H21" s="10">
        <v>0</v>
      </c>
      <c r="I21" s="10">
        <v>0</v>
      </c>
      <c r="J21" s="10">
        <v>0</v>
      </c>
      <c r="K21" s="10">
        <v>0</v>
      </c>
      <c r="L21" s="10">
        <v>0</v>
      </c>
      <c r="M21" s="10">
        <v>0</v>
      </c>
      <c r="N21" s="10">
        <v>0</v>
      </c>
      <c r="O21" s="10">
        <v>0</v>
      </c>
      <c r="P21" s="10">
        <v>0</v>
      </c>
      <c r="Q21" s="11">
        <f t="shared" ref="Q21" si="3">SUM(E21:P21)</f>
        <v>0</v>
      </c>
    </row>
    <row r="22" spans="2:17" x14ac:dyDescent="0.25">
      <c r="B22" s="21" t="s">
        <v>43</v>
      </c>
      <c r="C22" s="19">
        <f t="shared" ref="C22:Q22" si="4">C17+C19</f>
        <v>52309916206</v>
      </c>
      <c r="D22" s="19">
        <f>D17+D19</f>
        <v>52843521447.520004</v>
      </c>
      <c r="E22" s="13">
        <f t="shared" si="4"/>
        <v>103003321.50999999</v>
      </c>
      <c r="F22" s="13">
        <f t="shared" si="4"/>
        <v>1061810056</v>
      </c>
      <c r="G22" s="13">
        <f t="shared" si="4"/>
        <v>1139138283.47</v>
      </c>
      <c r="H22" s="13">
        <f t="shared" si="4"/>
        <v>180145294.85999998</v>
      </c>
      <c r="I22" s="13">
        <f t="shared" si="4"/>
        <v>94519486.75999999</v>
      </c>
      <c r="J22" s="13">
        <f t="shared" si="4"/>
        <v>3834188655.48</v>
      </c>
      <c r="K22" s="13">
        <f t="shared" si="4"/>
        <v>1137305833.29</v>
      </c>
      <c r="L22" s="13">
        <f t="shared" si="4"/>
        <v>1083150749.6400001</v>
      </c>
      <c r="M22" s="13">
        <f t="shared" si="4"/>
        <v>1094961674.6999998</v>
      </c>
      <c r="N22" s="13">
        <f t="shared" si="4"/>
        <v>154249132.16</v>
      </c>
      <c r="O22" s="13">
        <f t="shared" si="4"/>
        <v>2909718778.2799997</v>
      </c>
      <c r="P22" s="13">
        <f t="shared" si="4"/>
        <v>206862166.63</v>
      </c>
      <c r="Q22" s="13">
        <f t="shared" si="4"/>
        <v>12999053432.779997</v>
      </c>
    </row>
    <row r="23" spans="2:17" x14ac:dyDescent="0.25">
      <c r="B23" s="5" t="s">
        <v>44</v>
      </c>
      <c r="E23" s="14"/>
      <c r="F23" s="14"/>
      <c r="G23" s="14"/>
      <c r="H23" s="14"/>
      <c r="I23" s="14"/>
      <c r="J23" s="14"/>
    </row>
    <row r="24" spans="2:17" x14ac:dyDescent="0.25">
      <c r="B24" s="15" t="s">
        <v>27</v>
      </c>
      <c r="E24" s="16"/>
      <c r="F24" s="16"/>
      <c r="G24" s="16"/>
      <c r="H24" s="16"/>
      <c r="I24" s="16"/>
      <c r="J24" s="16"/>
      <c r="K24" s="16"/>
      <c r="L24" s="16"/>
      <c r="M24" s="16"/>
      <c r="N24" s="16"/>
      <c r="O24" s="16"/>
      <c r="P24" s="16"/>
      <c r="Q24" s="16"/>
    </row>
    <row r="25" spans="2:17" x14ac:dyDescent="0.25">
      <c r="B25" s="15" t="s">
        <v>28</v>
      </c>
      <c r="C25" s="17"/>
      <c r="D25" s="17"/>
      <c r="E25" s="18"/>
      <c r="F25" s="18"/>
      <c r="G25" s="18"/>
      <c r="H25" s="18"/>
      <c r="I25" s="18"/>
      <c r="J25" s="18"/>
      <c r="K25" s="18"/>
      <c r="L25" s="18"/>
      <c r="M25" s="18"/>
      <c r="N25" s="18"/>
      <c r="O25" s="18"/>
      <c r="P25" s="18"/>
    </row>
    <row r="26" spans="2:17" x14ac:dyDescent="0.25">
      <c r="B26" s="5" t="s">
        <v>45</v>
      </c>
    </row>
  </sheetData>
  <mergeCells count="8">
    <mergeCell ref="B2:Q2"/>
    <mergeCell ref="B3:Q3"/>
    <mergeCell ref="B4:Q4"/>
    <mergeCell ref="B5:Q5"/>
    <mergeCell ref="B9:B10"/>
    <mergeCell ref="C9:C10"/>
    <mergeCell ref="D9:D10"/>
    <mergeCell ref="E9:Q9"/>
  </mergeCells>
  <pageMargins left="0.7" right="0.7" top="0.75" bottom="0.75" header="0.3" footer="0.3"/>
  <ignoredErrors>
    <ignoredError sqref="Q11:Q2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2270-558B-460A-888D-CD89FD296BE5}">
  <dimension ref="A2:Q33"/>
  <sheetViews>
    <sheetView showGridLines="0" topLeftCell="A4" zoomScaleNormal="100" workbookViewId="0">
      <selection activeCell="B9" sqref="B9:B10"/>
    </sheetView>
  </sheetViews>
  <sheetFormatPr defaultColWidth="11.42578125" defaultRowHeight="15" x14ac:dyDescent="0.25"/>
  <cols>
    <col min="1" max="1" width="17.7109375" customWidth="1"/>
    <col min="2" max="2" width="78.28515625" customWidth="1"/>
    <col min="3" max="3" width="14.28515625" customWidth="1"/>
    <col min="4" max="4" width="14" bestFit="1" customWidth="1"/>
    <col min="5" max="5" width="11.42578125" customWidth="1"/>
    <col min="6" max="6" width="10.5703125" customWidth="1"/>
    <col min="7" max="9" width="8.85546875" customWidth="1"/>
    <col min="10" max="14" width="11.42578125" customWidth="1"/>
    <col min="15" max="15" width="11.42578125" hidden="1" customWidth="1"/>
    <col min="16" max="16" width="12.140625" customWidth="1"/>
  </cols>
  <sheetData>
    <row r="2" spans="1:17" ht="26.25" x14ac:dyDescent="0.25">
      <c r="B2" s="58" t="s">
        <v>0</v>
      </c>
      <c r="C2" s="58"/>
      <c r="D2" s="58"/>
      <c r="E2" s="58"/>
      <c r="F2" s="58"/>
      <c r="G2" s="58"/>
      <c r="H2" s="58"/>
      <c r="I2" s="58"/>
      <c r="J2" s="58"/>
      <c r="K2" s="58"/>
      <c r="L2" s="58"/>
      <c r="M2" s="58"/>
      <c r="N2" s="58"/>
      <c r="O2" s="58"/>
      <c r="P2" s="58"/>
    </row>
    <row r="3" spans="1:17" ht="21" x14ac:dyDescent="0.25">
      <c r="B3" s="59" t="s">
        <v>1</v>
      </c>
      <c r="C3" s="59"/>
      <c r="D3" s="59"/>
      <c r="E3" s="59"/>
      <c r="F3" s="59"/>
      <c r="G3" s="59"/>
      <c r="H3" s="59"/>
      <c r="I3" s="59"/>
      <c r="J3" s="59"/>
      <c r="K3" s="59"/>
      <c r="L3" s="59"/>
      <c r="M3" s="59"/>
      <c r="N3" s="59"/>
      <c r="O3" s="59"/>
      <c r="P3" s="59"/>
    </row>
    <row r="4" spans="1:17" ht="21" customHeight="1" x14ac:dyDescent="0.25">
      <c r="A4" s="22"/>
      <c r="B4" s="60" t="s">
        <v>2</v>
      </c>
      <c r="C4" s="60"/>
      <c r="D4" s="60"/>
      <c r="E4" s="60"/>
      <c r="F4" s="60"/>
      <c r="G4" s="60"/>
      <c r="H4" s="60"/>
      <c r="I4" s="60"/>
      <c r="J4" s="60"/>
      <c r="K4" s="60"/>
      <c r="L4" s="60"/>
      <c r="M4" s="60"/>
      <c r="N4" s="60"/>
      <c r="O4" s="60"/>
      <c r="P4" s="60"/>
      <c r="Q4" s="23"/>
    </row>
    <row r="5" spans="1:17" ht="15.75" x14ac:dyDescent="0.25">
      <c r="B5" s="61" t="s">
        <v>3</v>
      </c>
      <c r="C5" s="61"/>
      <c r="D5" s="61"/>
      <c r="E5" s="61"/>
      <c r="F5" s="61"/>
      <c r="G5" s="61"/>
      <c r="H5" s="61"/>
      <c r="I5" s="61"/>
      <c r="J5" s="61"/>
      <c r="K5" s="61"/>
      <c r="L5" s="61"/>
      <c r="M5" s="61"/>
      <c r="N5" s="61"/>
      <c r="O5" s="61"/>
      <c r="P5" s="61"/>
    </row>
    <row r="6" spans="1:17" x14ac:dyDescent="0.25">
      <c r="B6" s="1"/>
      <c r="C6" s="1"/>
      <c r="D6" s="1"/>
      <c r="E6" s="1"/>
      <c r="F6" s="1"/>
      <c r="G6" s="1"/>
      <c r="H6" s="1"/>
      <c r="I6" s="1"/>
      <c r="J6" s="1"/>
      <c r="K6" s="1"/>
      <c r="L6" s="1"/>
      <c r="M6" s="1"/>
      <c r="N6" s="1"/>
      <c r="O6" s="1"/>
      <c r="P6" s="2"/>
    </row>
    <row r="7" spans="1:17" x14ac:dyDescent="0.25">
      <c r="B7" s="3"/>
    </row>
    <row r="8" spans="1:17" x14ac:dyDescent="0.25">
      <c r="B8" s="4" t="s">
        <v>46</v>
      </c>
      <c r="C8" s="5"/>
      <c r="D8" s="5"/>
      <c r="E8" s="5"/>
      <c r="F8" s="5"/>
      <c r="G8" s="5"/>
      <c r="H8" s="5"/>
      <c r="I8" s="5"/>
      <c r="J8" s="5"/>
      <c r="K8" s="5"/>
      <c r="L8" s="5"/>
      <c r="M8" s="5"/>
      <c r="N8" s="5"/>
      <c r="O8" s="5"/>
      <c r="P8" s="6" t="s">
        <v>5</v>
      </c>
    </row>
    <row r="9" spans="1:17" ht="15" customHeight="1" x14ac:dyDescent="0.25">
      <c r="B9" s="62" t="s">
        <v>6</v>
      </c>
      <c r="C9" s="33" t="s">
        <v>47</v>
      </c>
      <c r="D9" s="44" t="s">
        <v>48</v>
      </c>
      <c r="E9" s="66" t="s">
        <v>9</v>
      </c>
      <c r="F9" s="67"/>
      <c r="G9" s="67"/>
      <c r="H9" s="67"/>
      <c r="I9" s="67"/>
      <c r="J9" s="67"/>
      <c r="K9" s="67"/>
      <c r="L9" s="67"/>
      <c r="M9" s="67"/>
      <c r="N9" s="67"/>
      <c r="O9" s="67"/>
      <c r="P9" s="67"/>
      <c r="Q9" s="67"/>
    </row>
    <row r="10" spans="1:17" x14ac:dyDescent="0.25">
      <c r="B10" s="63"/>
      <c r="C10" s="34" t="s">
        <v>49</v>
      </c>
      <c r="D10" s="45" t="s">
        <v>50</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7" s="25" customFormat="1" x14ac:dyDescent="0.25">
      <c r="B11" s="24" t="s">
        <v>23</v>
      </c>
      <c r="C11" s="27">
        <v>0</v>
      </c>
      <c r="D11" s="27">
        <v>0</v>
      </c>
      <c r="E11" s="35">
        <v>1400162</v>
      </c>
      <c r="F11" s="35">
        <v>34026</v>
      </c>
      <c r="G11" s="35">
        <v>417688</v>
      </c>
      <c r="H11" s="35">
        <v>0</v>
      </c>
      <c r="I11" s="35">
        <v>27963</v>
      </c>
      <c r="J11" s="35">
        <v>27445</v>
      </c>
      <c r="K11" s="35">
        <v>0</v>
      </c>
      <c r="L11" s="35">
        <v>0</v>
      </c>
      <c r="M11" s="35">
        <v>4283</v>
      </c>
      <c r="N11" s="35">
        <v>334482</v>
      </c>
      <c r="O11" s="28">
        <v>787023</v>
      </c>
      <c r="P11" s="28">
        <v>50492</v>
      </c>
      <c r="Q11" s="29">
        <f>SUM(E11:P11)</f>
        <v>3083564</v>
      </c>
    </row>
    <row r="12" spans="1:17" s="25" customFormat="1" x14ac:dyDescent="0.25">
      <c r="B12" s="24" t="s">
        <v>24</v>
      </c>
      <c r="C12" s="27">
        <v>471533590</v>
      </c>
      <c r="D12" s="27">
        <v>491533590</v>
      </c>
      <c r="E12" s="35">
        <v>324065</v>
      </c>
      <c r="F12" s="35">
        <v>40817974</v>
      </c>
      <c r="G12" s="35">
        <v>20609541</v>
      </c>
      <c r="H12" s="35">
        <v>20936151</v>
      </c>
      <c r="I12" s="35">
        <v>20568798</v>
      </c>
      <c r="J12" s="35">
        <v>20597213</v>
      </c>
      <c r="K12" s="35">
        <v>20546597</v>
      </c>
      <c r="L12" s="35">
        <v>20680837</v>
      </c>
      <c r="M12" s="35">
        <v>20648983</v>
      </c>
      <c r="N12" s="35">
        <v>20616396</v>
      </c>
      <c r="O12" s="28">
        <v>40471902</v>
      </c>
      <c r="P12" s="28">
        <v>41166906</v>
      </c>
      <c r="Q12" s="29">
        <f>SUM(E12:P12)</f>
        <v>287985363</v>
      </c>
    </row>
    <row r="13" spans="1:17" s="25" customFormat="1" x14ac:dyDescent="0.25">
      <c r="B13" s="24" t="s">
        <v>36</v>
      </c>
      <c r="C13" s="27">
        <v>440500000</v>
      </c>
      <c r="D13" s="27">
        <v>440500000</v>
      </c>
      <c r="E13" s="28">
        <v>0</v>
      </c>
      <c r="F13" s="28">
        <v>0</v>
      </c>
      <c r="G13" s="28">
        <v>0</v>
      </c>
      <c r="H13" s="28">
        <v>0</v>
      </c>
      <c r="I13" s="28">
        <v>0</v>
      </c>
      <c r="J13" s="28">
        <v>0</v>
      </c>
      <c r="K13" s="28">
        <v>0</v>
      </c>
      <c r="L13" s="28">
        <v>0</v>
      </c>
      <c r="M13" s="28">
        <v>0</v>
      </c>
      <c r="N13" s="28">
        <v>0</v>
      </c>
      <c r="O13" s="28">
        <v>0</v>
      </c>
      <c r="P13" s="28">
        <v>0</v>
      </c>
      <c r="Q13" s="29">
        <f t="shared" ref="Q13:Q19" si="0">SUM(E13:P13)</f>
        <v>0</v>
      </c>
    </row>
    <row r="14" spans="1:17" s="25" customFormat="1" x14ac:dyDescent="0.25">
      <c r="B14" s="24" t="s">
        <v>30</v>
      </c>
      <c r="C14" s="27">
        <v>670766000</v>
      </c>
      <c r="D14" s="27">
        <v>670766000</v>
      </c>
      <c r="E14" s="28">
        <v>0</v>
      </c>
      <c r="F14" s="28">
        <v>0</v>
      </c>
      <c r="G14" s="28">
        <v>0</v>
      </c>
      <c r="H14" s="28">
        <v>0</v>
      </c>
      <c r="I14" s="28">
        <v>0</v>
      </c>
      <c r="J14" s="28">
        <v>0</v>
      </c>
      <c r="K14" s="28">
        <v>0</v>
      </c>
      <c r="L14" s="28">
        <v>0</v>
      </c>
      <c r="M14" s="28">
        <v>0</v>
      </c>
      <c r="N14" s="28">
        <v>0</v>
      </c>
      <c r="O14" s="28">
        <v>0</v>
      </c>
      <c r="P14" s="28">
        <v>0</v>
      </c>
      <c r="Q14" s="29">
        <f t="shared" si="0"/>
        <v>0</v>
      </c>
    </row>
    <row r="15" spans="1:17" s="25" customFormat="1" x14ac:dyDescent="0.25">
      <c r="B15" s="24" t="s">
        <v>25</v>
      </c>
      <c r="C15" s="27">
        <v>17620580489</v>
      </c>
      <c r="D15" s="27">
        <v>17417725015</v>
      </c>
      <c r="E15" s="28">
        <v>201913284</v>
      </c>
      <c r="F15" s="28">
        <v>1430909186</v>
      </c>
      <c r="G15" s="28">
        <v>2727231117</v>
      </c>
      <c r="H15" s="28">
        <v>2857608765</v>
      </c>
      <c r="I15" s="28">
        <v>1451730384</v>
      </c>
      <c r="J15" s="28">
        <v>1452462157</v>
      </c>
      <c r="K15" s="28">
        <v>1452101317</v>
      </c>
      <c r="L15" s="28">
        <v>1451988093</v>
      </c>
      <c r="M15" s="28">
        <v>22298314</v>
      </c>
      <c r="N15" s="28">
        <v>2882627425</v>
      </c>
      <c r="O15" s="28">
        <v>43882512</v>
      </c>
      <c r="P15" s="28">
        <v>1453694258</v>
      </c>
      <c r="Q15" s="29">
        <f t="shared" si="0"/>
        <v>17428446812</v>
      </c>
    </row>
    <row r="16" spans="1:17" s="25" customFormat="1" x14ac:dyDescent="0.25">
      <c r="B16" s="24" t="s">
        <v>37</v>
      </c>
      <c r="C16" s="27">
        <v>36559806527</v>
      </c>
      <c r="D16" s="27">
        <v>36559806527</v>
      </c>
      <c r="E16" s="28">
        <v>0</v>
      </c>
      <c r="F16" s="28">
        <v>0</v>
      </c>
      <c r="G16" s="28">
        <v>0</v>
      </c>
      <c r="H16" s="28">
        <v>0</v>
      </c>
      <c r="I16" s="28">
        <v>0</v>
      </c>
      <c r="J16" s="28">
        <v>0</v>
      </c>
      <c r="K16" s="28">
        <v>0</v>
      </c>
      <c r="L16" s="28">
        <v>0</v>
      </c>
      <c r="M16" s="28">
        <v>0</v>
      </c>
      <c r="N16" s="28">
        <v>0</v>
      </c>
      <c r="O16" s="28">
        <v>0</v>
      </c>
      <c r="P16" s="28">
        <v>0</v>
      </c>
      <c r="Q16" s="29">
        <f t="shared" si="0"/>
        <v>0</v>
      </c>
    </row>
    <row r="17" spans="2:17" s="25" customFormat="1" x14ac:dyDescent="0.25">
      <c r="B17" s="24" t="s">
        <v>51</v>
      </c>
      <c r="C17" s="27">
        <v>478099657</v>
      </c>
      <c r="D17" s="27">
        <v>478099657</v>
      </c>
      <c r="E17" s="28">
        <v>19834679</v>
      </c>
      <c r="F17" s="28">
        <v>20883578</v>
      </c>
      <c r="G17" s="28">
        <v>22125060</v>
      </c>
      <c r="H17" s="28">
        <v>21443923</v>
      </c>
      <c r="I17" s="28">
        <v>22160041</v>
      </c>
      <c r="J17" s="28">
        <v>22521025</v>
      </c>
      <c r="K17" s="28">
        <v>23186067</v>
      </c>
      <c r="L17" s="28">
        <v>23690472</v>
      </c>
      <c r="M17" s="28">
        <v>24744543</v>
      </c>
      <c r="N17" s="28">
        <v>24764150</v>
      </c>
      <c r="O17" s="28">
        <v>24871228</v>
      </c>
      <c r="P17" s="28">
        <v>27357992</v>
      </c>
      <c r="Q17" s="29">
        <f t="shared" si="0"/>
        <v>277582758</v>
      </c>
    </row>
    <row r="18" spans="2:17" s="25" customFormat="1" x14ac:dyDescent="0.25">
      <c r="B18" s="24" t="s">
        <v>52</v>
      </c>
      <c r="C18" s="27">
        <v>1034743998</v>
      </c>
      <c r="D18" s="27">
        <v>1034743998</v>
      </c>
      <c r="E18" s="28">
        <v>0</v>
      </c>
      <c r="F18" s="28">
        <v>52261795</v>
      </c>
      <c r="G18" s="28">
        <v>0</v>
      </c>
      <c r="H18" s="28">
        <v>168359668</v>
      </c>
      <c r="I18" s="28">
        <v>16971494</v>
      </c>
      <c r="J18" s="28">
        <v>52590544</v>
      </c>
      <c r="K18" s="28">
        <v>16550501</v>
      </c>
      <c r="L18" s="28">
        <v>20000000</v>
      </c>
      <c r="M18" s="28">
        <v>16094782</v>
      </c>
      <c r="N18" s="28">
        <v>42410058</v>
      </c>
      <c r="O18" s="28">
        <v>3000</v>
      </c>
      <c r="P18" s="28">
        <v>41791988</v>
      </c>
      <c r="Q18" s="29">
        <f t="shared" si="0"/>
        <v>427033830</v>
      </c>
    </row>
    <row r="19" spans="2:17" s="25" customFormat="1" x14ac:dyDescent="0.25">
      <c r="B19" s="24" t="s">
        <v>53</v>
      </c>
      <c r="C19" s="27">
        <v>506472000</v>
      </c>
      <c r="D19" s="27">
        <v>506472000</v>
      </c>
      <c r="E19" s="28">
        <v>40018105</v>
      </c>
      <c r="F19" s="28">
        <v>45552594</v>
      </c>
      <c r="G19" s="28">
        <v>44510440</v>
      </c>
      <c r="H19" s="28">
        <v>46393041</v>
      </c>
      <c r="I19" s="28">
        <v>44790566</v>
      </c>
      <c r="J19" s="28">
        <v>49928912</v>
      </c>
      <c r="K19" s="28">
        <v>54362416</v>
      </c>
      <c r="L19" s="28">
        <v>50044180</v>
      </c>
      <c r="M19" s="28">
        <v>51821532</v>
      </c>
      <c r="N19" s="28">
        <v>51777585</v>
      </c>
      <c r="O19" s="28">
        <v>52190558</v>
      </c>
      <c r="P19" s="28">
        <v>57241430</v>
      </c>
      <c r="Q19" s="29">
        <f t="shared" si="0"/>
        <v>588631359</v>
      </c>
    </row>
    <row r="20" spans="2:17" x14ac:dyDescent="0.25">
      <c r="B20" s="12" t="s">
        <v>26</v>
      </c>
      <c r="C20" s="19">
        <f>SUM(C11:C19)</f>
        <v>57782502261</v>
      </c>
      <c r="D20" s="19">
        <f>SUM(D11:D19)</f>
        <v>57599646787</v>
      </c>
      <c r="E20" s="13">
        <f>E11+E12+E15+E17+E19</f>
        <v>263490295</v>
      </c>
      <c r="F20" s="13">
        <f t="shared" ref="F20:P20" si="1">+SUM(F11:F19)</f>
        <v>1590459153</v>
      </c>
      <c r="G20" s="13">
        <f t="shared" si="1"/>
        <v>2814893846</v>
      </c>
      <c r="H20" s="13">
        <f t="shared" si="1"/>
        <v>3114741548</v>
      </c>
      <c r="I20" s="13">
        <f t="shared" si="1"/>
        <v>1556249246</v>
      </c>
      <c r="J20" s="13">
        <f t="shared" si="1"/>
        <v>1598127296</v>
      </c>
      <c r="K20" s="13">
        <f t="shared" si="1"/>
        <v>1566746898</v>
      </c>
      <c r="L20" s="13">
        <f t="shared" si="1"/>
        <v>1566403582</v>
      </c>
      <c r="M20" s="13">
        <f t="shared" si="1"/>
        <v>135612437</v>
      </c>
      <c r="N20" s="13">
        <f t="shared" si="1"/>
        <v>3022530096</v>
      </c>
      <c r="O20" s="13">
        <f t="shared" si="1"/>
        <v>162206223</v>
      </c>
      <c r="P20" s="13">
        <f t="shared" si="1"/>
        <v>1621303066</v>
      </c>
      <c r="Q20" s="13">
        <f>SUM(E20:P20)</f>
        <v>19012763686</v>
      </c>
    </row>
    <row r="21" spans="2:17" x14ac:dyDescent="0.25">
      <c r="C21" s="6"/>
      <c r="D21" s="6"/>
      <c r="E21" s="6"/>
      <c r="F21" s="6"/>
      <c r="G21" s="6"/>
      <c r="H21" s="6"/>
      <c r="I21" s="6"/>
      <c r="J21" s="6"/>
      <c r="K21" s="6"/>
      <c r="L21" s="6"/>
      <c r="M21" s="6"/>
      <c r="N21" s="6"/>
      <c r="O21" s="6"/>
      <c r="P21" s="6"/>
      <c r="Q21" s="6"/>
    </row>
    <row r="22" spans="2:17" x14ac:dyDescent="0.25">
      <c r="B22" s="21" t="s">
        <v>31</v>
      </c>
      <c r="C22" s="19">
        <f>SUM(C23:C26)</f>
        <v>0</v>
      </c>
      <c r="D22" s="19">
        <f>SUM(D23:D26)</f>
        <v>763544948</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7" x14ac:dyDescent="0.25">
      <c r="B23" s="24" t="s">
        <v>24</v>
      </c>
      <c r="C23" s="27">
        <v>0</v>
      </c>
      <c r="D23" s="27">
        <v>55301604</v>
      </c>
      <c r="E23" s="30">
        <v>0</v>
      </c>
      <c r="F23" s="30">
        <v>0</v>
      </c>
      <c r="G23" s="30">
        <v>0</v>
      </c>
      <c r="H23" s="30">
        <v>0</v>
      </c>
      <c r="I23" s="30">
        <v>0</v>
      </c>
      <c r="J23" s="30">
        <v>0</v>
      </c>
      <c r="K23" s="30">
        <v>0</v>
      </c>
      <c r="L23" s="30">
        <v>0</v>
      </c>
      <c r="M23" s="30">
        <v>0</v>
      </c>
      <c r="N23" s="30">
        <v>0</v>
      </c>
      <c r="O23" s="30">
        <v>0</v>
      </c>
      <c r="P23" s="30">
        <v>0</v>
      </c>
      <c r="Q23" s="31">
        <f>SUM(E23:P23)</f>
        <v>0</v>
      </c>
    </row>
    <row r="24" spans="2:17" x14ac:dyDescent="0.25">
      <c r="B24" s="24" t="s">
        <v>25</v>
      </c>
      <c r="C24" s="27">
        <v>0</v>
      </c>
      <c r="D24" s="27">
        <v>262913425</v>
      </c>
      <c r="E24" s="30">
        <v>0</v>
      </c>
      <c r="F24" s="30">
        <v>0</v>
      </c>
      <c r="G24" s="30">
        <v>0</v>
      </c>
      <c r="H24" s="30">
        <v>0</v>
      </c>
      <c r="I24" s="30">
        <v>0</v>
      </c>
      <c r="J24" s="30">
        <v>0</v>
      </c>
      <c r="K24" s="30">
        <v>0</v>
      </c>
      <c r="L24" s="30">
        <v>0</v>
      </c>
      <c r="M24" s="30">
        <v>0</v>
      </c>
      <c r="N24" s="30">
        <v>0</v>
      </c>
      <c r="O24" s="30">
        <v>0</v>
      </c>
      <c r="P24" s="30">
        <v>0</v>
      </c>
      <c r="Q24" s="31">
        <f t="shared" ref="Q24" si="3">SUM(E24:P24)</f>
        <v>0</v>
      </c>
    </row>
    <row r="25" spans="2:17" x14ac:dyDescent="0.25">
      <c r="B25" s="24" t="s">
        <v>51</v>
      </c>
      <c r="C25" s="27">
        <v>0</v>
      </c>
      <c r="D25" s="27">
        <v>227405233</v>
      </c>
      <c r="E25" s="30">
        <v>0</v>
      </c>
      <c r="F25" s="30">
        <v>0</v>
      </c>
      <c r="G25" s="30">
        <v>0</v>
      </c>
      <c r="H25" s="30">
        <v>0</v>
      </c>
      <c r="I25" s="30">
        <v>0</v>
      </c>
      <c r="J25" s="30">
        <v>0</v>
      </c>
      <c r="K25" s="30">
        <v>0</v>
      </c>
      <c r="L25" s="30">
        <v>0</v>
      </c>
      <c r="M25" s="30">
        <v>0</v>
      </c>
      <c r="N25" s="30">
        <v>0</v>
      </c>
      <c r="O25" s="30">
        <v>0</v>
      </c>
      <c r="P25" s="30">
        <v>0</v>
      </c>
      <c r="Q25" s="31">
        <f>SUM(E25:P25)</f>
        <v>0</v>
      </c>
    </row>
    <row r="26" spans="2:17" x14ac:dyDescent="0.25">
      <c r="B26" s="24" t="s">
        <v>53</v>
      </c>
      <c r="C26" s="27">
        <v>0</v>
      </c>
      <c r="D26" s="27">
        <v>217924686</v>
      </c>
      <c r="E26" s="30">
        <v>0</v>
      </c>
      <c r="F26" s="30">
        <v>0</v>
      </c>
      <c r="G26" s="30">
        <v>0</v>
      </c>
      <c r="H26" s="30">
        <v>0</v>
      </c>
      <c r="I26" s="30">
        <v>0</v>
      </c>
      <c r="J26" s="30">
        <v>0</v>
      </c>
      <c r="K26" s="30">
        <v>0</v>
      </c>
      <c r="L26" s="30">
        <v>0</v>
      </c>
      <c r="M26" s="30">
        <v>0</v>
      </c>
      <c r="N26" s="30">
        <v>0</v>
      </c>
      <c r="O26" s="30">
        <v>0</v>
      </c>
      <c r="P26" s="30">
        <v>0</v>
      </c>
      <c r="Q26" s="31">
        <f t="shared" ref="Q26" si="4">SUM(E26:P26)</f>
        <v>0</v>
      </c>
    </row>
    <row r="27" spans="2:17" x14ac:dyDescent="0.25">
      <c r="B27" s="21" t="s">
        <v>43</v>
      </c>
      <c r="C27" s="19">
        <f t="shared" ref="C27:Q27" si="5">C20+C22</f>
        <v>57782502261</v>
      </c>
      <c r="D27" s="19">
        <f t="shared" si="5"/>
        <v>58363191735</v>
      </c>
      <c r="E27" s="13">
        <f t="shared" si="5"/>
        <v>263490295</v>
      </c>
      <c r="F27" s="13">
        <f t="shared" si="5"/>
        <v>1590459153</v>
      </c>
      <c r="G27" s="13">
        <f t="shared" si="5"/>
        <v>2814893846</v>
      </c>
      <c r="H27" s="13">
        <f t="shared" si="5"/>
        <v>3114741548</v>
      </c>
      <c r="I27" s="13">
        <f t="shared" si="5"/>
        <v>1556249246</v>
      </c>
      <c r="J27" s="13">
        <f t="shared" si="5"/>
        <v>1598127296</v>
      </c>
      <c r="K27" s="13">
        <f t="shared" si="5"/>
        <v>1566746898</v>
      </c>
      <c r="L27" s="13">
        <f t="shared" si="5"/>
        <v>1566403582</v>
      </c>
      <c r="M27" s="13">
        <f t="shared" si="5"/>
        <v>135612437</v>
      </c>
      <c r="N27" s="13">
        <f t="shared" si="5"/>
        <v>3022530096</v>
      </c>
      <c r="O27" s="13">
        <f t="shared" si="5"/>
        <v>162206223</v>
      </c>
      <c r="P27" s="13">
        <f t="shared" si="5"/>
        <v>1621303066</v>
      </c>
      <c r="Q27" s="13">
        <f t="shared" si="5"/>
        <v>19012763686</v>
      </c>
    </row>
    <row r="28" spans="2:17" x14ac:dyDescent="0.25">
      <c r="B28" s="46" t="s">
        <v>54</v>
      </c>
      <c r="C28" s="25"/>
      <c r="D28" s="16"/>
      <c r="E28" s="16"/>
      <c r="F28" s="16"/>
      <c r="G28" s="16"/>
      <c r="H28" s="16"/>
      <c r="I28" s="16"/>
      <c r="J28" s="16"/>
      <c r="K28" s="16"/>
      <c r="L28" s="16"/>
      <c r="M28" s="16"/>
      <c r="N28" s="16"/>
      <c r="O28" s="16"/>
      <c r="P28" s="16"/>
    </row>
    <row r="29" spans="2:17" x14ac:dyDescent="0.25">
      <c r="B29" s="46" t="s">
        <v>55</v>
      </c>
      <c r="C29" s="38"/>
      <c r="D29" s="38"/>
      <c r="E29" s="38"/>
      <c r="F29" s="38"/>
      <c r="G29" s="38"/>
      <c r="H29" s="38"/>
      <c r="I29" s="38"/>
      <c r="J29" s="38"/>
      <c r="K29" s="38"/>
      <c r="L29" s="38"/>
      <c r="M29" s="38"/>
      <c r="N29" s="38"/>
      <c r="O29" s="38"/>
      <c r="P29" s="38"/>
    </row>
    <row r="30" spans="2:17" x14ac:dyDescent="0.25">
      <c r="B30" s="46" t="s">
        <v>28</v>
      </c>
      <c r="E30" s="36"/>
      <c r="F30" s="36"/>
      <c r="G30" s="36"/>
      <c r="H30" s="36"/>
      <c r="I30" s="36"/>
      <c r="J30" s="36"/>
      <c r="K30" s="36"/>
      <c r="L30" s="36"/>
      <c r="M30" s="36"/>
      <c r="N30" s="36"/>
      <c r="O30" s="36"/>
      <c r="P30" s="36"/>
    </row>
    <row r="31" spans="2:17" x14ac:dyDescent="0.25">
      <c r="B31" s="46" t="s">
        <v>27</v>
      </c>
      <c r="C31" s="18"/>
      <c r="D31" s="18"/>
      <c r="E31" s="18"/>
      <c r="F31" s="18"/>
      <c r="G31" s="18"/>
      <c r="H31" s="18"/>
      <c r="I31" s="18"/>
      <c r="J31" s="18"/>
      <c r="K31" s="18"/>
      <c r="L31" s="18"/>
      <c r="M31" s="18"/>
      <c r="N31" s="18"/>
      <c r="O31" s="18"/>
      <c r="P31" s="18"/>
      <c r="Q31" s="18"/>
    </row>
    <row r="32" spans="2:17" x14ac:dyDescent="0.25">
      <c r="E32" s="37"/>
      <c r="F32" s="37"/>
      <c r="G32" s="37"/>
      <c r="H32" s="37"/>
      <c r="I32" s="37"/>
      <c r="J32" s="37"/>
      <c r="K32" s="37"/>
      <c r="L32" s="37"/>
      <c r="M32" s="37"/>
      <c r="N32" s="37"/>
      <c r="O32" s="37"/>
      <c r="P32" s="37"/>
    </row>
    <row r="33" spans="4:4" x14ac:dyDescent="0.25">
      <c r="D33" s="18"/>
    </row>
  </sheetData>
  <mergeCells count="6">
    <mergeCell ref="B2:P2"/>
    <mergeCell ref="B3:P3"/>
    <mergeCell ref="B4:P4"/>
    <mergeCell ref="B5:P5"/>
    <mergeCell ref="B9:B10"/>
    <mergeCell ref="E9:Q9"/>
  </mergeCells>
  <pageMargins left="0.7" right="0.7" top="0.75" bottom="0.75" header="0.3" footer="0.3"/>
  <pageSetup paperSize="9" orientation="portrait" r:id="rId1"/>
  <ignoredErrors>
    <ignoredError sqref="Q11:Q19 Q23:Q2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36"/>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42578125" customWidth="1"/>
    <col min="4" max="4" width="14.28515625" customWidth="1"/>
    <col min="5" max="16" width="13.28515625" bestFit="1" customWidth="1"/>
    <col min="17" max="17" width="15.42578125" bestFit="1" customWidth="1"/>
    <col min="19" max="19" width="16.85546875" bestFit="1" customWidth="1"/>
  </cols>
  <sheetData>
    <row r="2" spans="1:18" ht="26.25" x14ac:dyDescent="0.25">
      <c r="B2" s="58" t="s">
        <v>0</v>
      </c>
      <c r="C2" s="58"/>
      <c r="D2" s="58"/>
      <c r="E2" s="58"/>
      <c r="F2" s="58"/>
      <c r="G2" s="58"/>
      <c r="H2" s="58"/>
      <c r="I2" s="58"/>
      <c r="J2" s="58"/>
      <c r="K2" s="58"/>
      <c r="L2" s="58"/>
      <c r="M2" s="58"/>
      <c r="N2" s="58"/>
      <c r="O2" s="58"/>
      <c r="P2" s="58"/>
      <c r="Q2" s="58"/>
    </row>
    <row r="3" spans="1:18" ht="21" x14ac:dyDescent="0.25">
      <c r="B3" s="59" t="s">
        <v>1</v>
      </c>
      <c r="C3" s="59"/>
      <c r="D3" s="59"/>
      <c r="E3" s="59"/>
      <c r="F3" s="59"/>
      <c r="G3" s="59"/>
      <c r="H3" s="59"/>
      <c r="I3" s="59"/>
      <c r="J3" s="59"/>
      <c r="K3" s="59"/>
      <c r="L3" s="59"/>
      <c r="M3" s="59"/>
      <c r="N3" s="59"/>
      <c r="O3" s="59"/>
      <c r="P3" s="59"/>
      <c r="Q3" s="59"/>
    </row>
    <row r="4" spans="1:18" ht="21" customHeight="1" x14ac:dyDescent="0.25">
      <c r="A4" s="22"/>
      <c r="B4" s="60" t="s">
        <v>2</v>
      </c>
      <c r="C4" s="60"/>
      <c r="D4" s="60"/>
      <c r="E4" s="60"/>
      <c r="F4" s="60"/>
      <c r="G4" s="60"/>
      <c r="H4" s="60"/>
      <c r="I4" s="60"/>
      <c r="J4" s="60"/>
      <c r="K4" s="60"/>
      <c r="L4" s="60"/>
      <c r="M4" s="60"/>
      <c r="N4" s="60"/>
      <c r="O4" s="60"/>
      <c r="P4" s="60"/>
      <c r="Q4" s="60"/>
      <c r="R4" s="23"/>
    </row>
    <row r="5" spans="1:18" ht="15.75" x14ac:dyDescent="0.25">
      <c r="B5" s="61" t="s">
        <v>3</v>
      </c>
      <c r="C5" s="61"/>
      <c r="D5" s="61"/>
      <c r="E5" s="61"/>
      <c r="F5" s="61"/>
      <c r="G5" s="61"/>
      <c r="H5" s="61"/>
      <c r="I5" s="61"/>
      <c r="J5" s="61"/>
      <c r="K5" s="61"/>
      <c r="L5" s="61"/>
      <c r="M5" s="61"/>
      <c r="N5" s="61"/>
      <c r="O5" s="61"/>
      <c r="P5" s="61"/>
      <c r="Q5" s="61"/>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56</v>
      </c>
      <c r="C8" s="5"/>
      <c r="D8" s="5"/>
      <c r="E8" s="5"/>
      <c r="F8" s="5"/>
      <c r="G8" s="5"/>
      <c r="H8" s="5"/>
      <c r="I8" s="5"/>
      <c r="J8" s="5"/>
      <c r="K8" s="5"/>
      <c r="L8" s="5"/>
      <c r="M8" s="5"/>
      <c r="N8" s="5"/>
      <c r="O8" s="5"/>
      <c r="P8" s="5"/>
      <c r="Q8" s="6" t="s">
        <v>5</v>
      </c>
    </row>
    <row r="9" spans="1:18" ht="15" customHeight="1" x14ac:dyDescent="0.25">
      <c r="B9" s="62" t="s">
        <v>6</v>
      </c>
      <c r="C9" s="33" t="s">
        <v>47</v>
      </c>
      <c r="D9" s="64" t="s">
        <v>57</v>
      </c>
      <c r="E9" s="66" t="s">
        <v>9</v>
      </c>
      <c r="F9" s="67"/>
      <c r="G9" s="67"/>
      <c r="H9" s="67"/>
      <c r="I9" s="67"/>
      <c r="J9" s="67"/>
      <c r="K9" s="67"/>
      <c r="L9" s="67"/>
      <c r="M9" s="67"/>
      <c r="N9" s="67"/>
      <c r="O9" s="67"/>
      <c r="P9" s="67"/>
      <c r="Q9" s="67"/>
    </row>
    <row r="10" spans="1:18" x14ac:dyDescent="0.25">
      <c r="B10" s="63"/>
      <c r="C10" s="49" t="s">
        <v>58</v>
      </c>
      <c r="D10" s="65"/>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8" s="25" customFormat="1" x14ac:dyDescent="0.25">
      <c r="B11" s="24" t="s">
        <v>23</v>
      </c>
      <c r="C11" s="27">
        <v>0</v>
      </c>
      <c r="D11" s="27">
        <v>0</v>
      </c>
      <c r="E11" s="30">
        <v>396227.84000000003</v>
      </c>
      <c r="F11" s="30"/>
      <c r="G11" s="30"/>
      <c r="H11" s="30">
        <v>526826.25</v>
      </c>
      <c r="I11" s="30">
        <v>1006245.25</v>
      </c>
      <c r="J11" s="30">
        <v>615621.67000000004</v>
      </c>
      <c r="K11" s="30">
        <v>730422.94</v>
      </c>
      <c r="L11" s="30">
        <v>3049063.18</v>
      </c>
      <c r="M11" s="30">
        <v>1523747.2</v>
      </c>
      <c r="N11" s="30">
        <v>1080583.94</v>
      </c>
      <c r="O11" s="28">
        <v>2228692.67</v>
      </c>
      <c r="P11" s="28">
        <v>4105497.87</v>
      </c>
      <c r="Q11" s="29">
        <f>SUM(E11:P11)</f>
        <v>15262928.810000002</v>
      </c>
    </row>
    <row r="12" spans="1:18" s="25" customFormat="1" x14ac:dyDescent="0.25">
      <c r="B12" s="24" t="s">
        <v>24</v>
      </c>
      <c r="C12" s="27">
        <v>507800730</v>
      </c>
      <c r="D12" s="27">
        <v>507800730</v>
      </c>
      <c r="E12" s="30">
        <v>22941403.879999999</v>
      </c>
      <c r="F12" s="30">
        <v>22973491.879999999</v>
      </c>
      <c r="G12" s="30">
        <v>23022395.379999999</v>
      </c>
      <c r="H12" s="30">
        <v>22987539.539999999</v>
      </c>
      <c r="I12" s="30">
        <v>22985105.379999999</v>
      </c>
      <c r="J12" s="30">
        <v>23786477.669999998</v>
      </c>
      <c r="K12" s="30">
        <v>23131786.109999999</v>
      </c>
      <c r="L12" s="30">
        <v>23054122.07</v>
      </c>
      <c r="M12" s="30">
        <v>22967212.039999999</v>
      </c>
      <c r="N12" s="30">
        <v>23392761.960000001</v>
      </c>
      <c r="O12" s="28">
        <v>22790511.879999999</v>
      </c>
      <c r="P12" s="28">
        <v>46072647.740000002</v>
      </c>
      <c r="Q12" s="29">
        <f>SUM(E12:P12)</f>
        <v>300105455.52999997</v>
      </c>
    </row>
    <row r="13" spans="1:18" s="25" customFormat="1" x14ac:dyDescent="0.25">
      <c r="B13" s="24" t="s">
        <v>36</v>
      </c>
      <c r="C13" s="27">
        <v>464500000</v>
      </c>
      <c r="D13" s="27">
        <v>464500000</v>
      </c>
      <c r="E13" s="30">
        <v>0</v>
      </c>
      <c r="F13" s="30">
        <v>0</v>
      </c>
      <c r="G13" s="30">
        <v>0</v>
      </c>
      <c r="H13" s="30">
        <v>0</v>
      </c>
      <c r="I13" s="30">
        <v>0</v>
      </c>
      <c r="J13" s="30">
        <v>0</v>
      </c>
      <c r="K13" s="30">
        <v>0</v>
      </c>
      <c r="L13" s="30">
        <v>0</v>
      </c>
      <c r="M13" s="30">
        <v>0</v>
      </c>
      <c r="N13" s="30">
        <v>0</v>
      </c>
      <c r="O13" s="28">
        <v>0</v>
      </c>
      <c r="P13" s="28">
        <v>0</v>
      </c>
      <c r="Q13" s="29">
        <f t="shared" ref="Q13:Q19" si="0">SUM(E13:P13)</f>
        <v>0</v>
      </c>
    </row>
    <row r="14" spans="1:18" s="25" customFormat="1" x14ac:dyDescent="0.25">
      <c r="B14" s="24" t="s">
        <v>30</v>
      </c>
      <c r="C14" s="27">
        <v>863814605</v>
      </c>
      <c r="D14" s="27">
        <v>863814605</v>
      </c>
      <c r="E14" s="30">
        <v>0</v>
      </c>
      <c r="F14" s="30">
        <v>0</v>
      </c>
      <c r="G14" s="30">
        <v>0</v>
      </c>
      <c r="H14" s="30">
        <v>0</v>
      </c>
      <c r="I14" s="30">
        <v>0</v>
      </c>
      <c r="J14" s="30">
        <v>0</v>
      </c>
      <c r="K14" s="30">
        <v>0</v>
      </c>
      <c r="L14" s="30">
        <v>0</v>
      </c>
      <c r="M14" s="30">
        <v>0</v>
      </c>
      <c r="N14" s="30">
        <v>0</v>
      </c>
      <c r="O14" s="28">
        <v>0</v>
      </c>
      <c r="P14" s="28">
        <v>0</v>
      </c>
      <c r="Q14" s="29">
        <f t="shared" si="0"/>
        <v>0</v>
      </c>
    </row>
    <row r="15" spans="1:18" s="25" customFormat="1" x14ac:dyDescent="0.25">
      <c r="B15" s="24" t="s">
        <v>25</v>
      </c>
      <c r="C15" s="27">
        <v>329000000</v>
      </c>
      <c r="D15" s="27">
        <v>329000000</v>
      </c>
      <c r="E15" s="30">
        <v>5647602.6799999997</v>
      </c>
      <c r="F15" s="30">
        <v>1957041.17</v>
      </c>
      <c r="G15" s="30">
        <v>1390051.21</v>
      </c>
      <c r="H15" s="30">
        <v>103896986.93000001</v>
      </c>
      <c r="I15" s="30">
        <v>28149453.010000002</v>
      </c>
      <c r="J15" s="30">
        <v>29296513</v>
      </c>
      <c r="K15" s="30">
        <v>28325351.309999999</v>
      </c>
      <c r="L15" s="30">
        <v>28040236.100000001</v>
      </c>
      <c r="M15" s="30">
        <v>28953389.350000001</v>
      </c>
      <c r="N15" s="30">
        <v>28835076.449999999</v>
      </c>
      <c r="O15" s="28">
        <v>29621766.609999999</v>
      </c>
      <c r="P15" s="28">
        <v>29521792.100000001</v>
      </c>
      <c r="Q15" s="29">
        <f t="shared" si="0"/>
        <v>343635259.92000002</v>
      </c>
    </row>
    <row r="16" spans="1:18" s="25" customFormat="1" x14ac:dyDescent="0.25">
      <c r="B16" s="24" t="s">
        <v>37</v>
      </c>
      <c r="C16" s="27">
        <v>37637469549</v>
      </c>
      <c r="D16" s="27">
        <v>39172149549</v>
      </c>
      <c r="E16" s="30">
        <v>0</v>
      </c>
      <c r="F16" s="30">
        <v>0</v>
      </c>
      <c r="G16" s="30">
        <v>0</v>
      </c>
      <c r="H16" s="30">
        <v>0</v>
      </c>
      <c r="I16" s="30">
        <v>0</v>
      </c>
      <c r="J16" s="30">
        <v>0</v>
      </c>
      <c r="K16" s="30">
        <v>0</v>
      </c>
      <c r="L16" s="30">
        <v>0</v>
      </c>
      <c r="M16" s="30">
        <v>0</v>
      </c>
      <c r="N16" s="30">
        <v>0</v>
      </c>
      <c r="O16" s="28">
        <v>0</v>
      </c>
      <c r="P16" s="28">
        <v>0</v>
      </c>
      <c r="Q16" s="29">
        <f t="shared" si="0"/>
        <v>0</v>
      </c>
    </row>
    <row r="17" spans="2:19" s="25" customFormat="1" x14ac:dyDescent="0.25">
      <c r="B17" s="24" t="s">
        <v>51</v>
      </c>
      <c r="C17" s="27">
        <v>353099657</v>
      </c>
      <c r="D17" s="27">
        <v>603232865.16999996</v>
      </c>
      <c r="E17" s="30">
        <v>24551670.329999998</v>
      </c>
      <c r="F17" s="30">
        <v>26215118.560000002</v>
      </c>
      <c r="G17" s="30">
        <v>27415001.850000001</v>
      </c>
      <c r="H17" s="30">
        <v>27093133.57</v>
      </c>
      <c r="I17" s="30">
        <v>27290393.120000001</v>
      </c>
      <c r="J17" s="30">
        <v>27498871.120000001</v>
      </c>
      <c r="K17" s="30">
        <v>67572710.629999995</v>
      </c>
      <c r="L17" s="30">
        <v>53253824.460000001</v>
      </c>
      <c r="M17" s="30">
        <v>41370497.039999999</v>
      </c>
      <c r="N17" s="30">
        <v>41867671.810000002</v>
      </c>
      <c r="O17" s="28">
        <v>28336866.169999998</v>
      </c>
      <c r="P17" s="28">
        <v>43331349.210000001</v>
      </c>
      <c r="Q17" s="29">
        <f t="shared" si="0"/>
        <v>435797107.87</v>
      </c>
    </row>
    <row r="18" spans="2:19" s="25" customFormat="1" x14ac:dyDescent="0.25">
      <c r="B18" s="24" t="s">
        <v>52</v>
      </c>
      <c r="C18" s="27">
        <v>1229150456</v>
      </c>
      <c r="D18" s="27">
        <v>1229150456</v>
      </c>
      <c r="E18" s="30">
        <v>38220914.289999999</v>
      </c>
      <c r="F18" s="30">
        <v>43906833.18</v>
      </c>
      <c r="G18" s="30">
        <v>24124872.890000001</v>
      </c>
      <c r="H18" s="30">
        <v>54155358.710000001</v>
      </c>
      <c r="I18" s="30">
        <v>67424656.950000003</v>
      </c>
      <c r="J18" s="30">
        <v>61043174.769999996</v>
      </c>
      <c r="K18" s="30">
        <v>59372003.109999999</v>
      </c>
      <c r="L18" s="30">
        <v>73060181.75</v>
      </c>
      <c r="M18" s="30">
        <v>52610629.619999997</v>
      </c>
      <c r="N18" s="30">
        <v>37113887.939999998</v>
      </c>
      <c r="O18" s="28">
        <v>71972695.140000001</v>
      </c>
      <c r="P18" s="28">
        <v>39618334.789999999</v>
      </c>
      <c r="Q18" s="29">
        <f t="shared" si="0"/>
        <v>622623543.13999999</v>
      </c>
    </row>
    <row r="19" spans="2:19" s="25" customFormat="1" x14ac:dyDescent="0.25">
      <c r="B19" s="24" t="s">
        <v>53</v>
      </c>
      <c r="C19" s="27">
        <v>17747035152</v>
      </c>
      <c r="D19" s="27">
        <v>19580008129.57</v>
      </c>
      <c r="E19" s="30">
        <v>50211055.259999998</v>
      </c>
      <c r="F19" s="30">
        <v>2866583662.2799997</v>
      </c>
      <c r="G19" s="30">
        <v>1460431692.7899997</v>
      </c>
      <c r="H19" s="30">
        <v>1563991914.0899999</v>
      </c>
      <c r="I19" s="30">
        <v>1487422106.77</v>
      </c>
      <c r="J19" s="30">
        <v>1487880259.0400002</v>
      </c>
      <c r="K19" s="30">
        <v>1487648579.8499997</v>
      </c>
      <c r="L19" s="30">
        <v>1463983830.1899998</v>
      </c>
      <c r="M19" s="30">
        <v>1488833517.8199997</v>
      </c>
      <c r="N19" s="30">
        <v>1489511964.9300001</v>
      </c>
      <c r="O19" s="28">
        <v>3021945700.3099999</v>
      </c>
      <c r="P19" s="28">
        <v>1495554687.3299999</v>
      </c>
      <c r="Q19" s="29">
        <f t="shared" si="0"/>
        <v>19363998970.660004</v>
      </c>
    </row>
    <row r="20" spans="2:19" x14ac:dyDescent="0.25">
      <c r="B20" s="12" t="s">
        <v>26</v>
      </c>
      <c r="C20" s="19">
        <f>SUM(C11:C19)</f>
        <v>59131870149</v>
      </c>
      <c r="D20" s="19">
        <f>SUM(D11:D19)</f>
        <v>62749656334.739998</v>
      </c>
      <c r="E20" s="13">
        <f>SUM(E11:E19)</f>
        <v>141968874.28</v>
      </c>
      <c r="F20" s="13">
        <f t="shared" ref="F20:P20" si="1">+SUM(F11:F19)</f>
        <v>2961636147.0699997</v>
      </c>
      <c r="G20" s="13">
        <f t="shared" si="1"/>
        <v>1536384014.1199996</v>
      </c>
      <c r="H20" s="13">
        <f t="shared" si="1"/>
        <v>1772651759.0899999</v>
      </c>
      <c r="I20" s="13">
        <f t="shared" si="1"/>
        <v>1634277960.48</v>
      </c>
      <c r="J20" s="13">
        <f t="shared" si="1"/>
        <v>1630120917.2700002</v>
      </c>
      <c r="K20" s="13">
        <f t="shared" si="1"/>
        <v>1666780853.9499996</v>
      </c>
      <c r="L20" s="13">
        <f t="shared" si="1"/>
        <v>1644441257.7499998</v>
      </c>
      <c r="M20" s="13">
        <f t="shared" si="1"/>
        <v>1636258993.0699997</v>
      </c>
      <c r="N20" s="13">
        <f t="shared" si="1"/>
        <v>1621801947.03</v>
      </c>
      <c r="O20" s="13">
        <f t="shared" si="1"/>
        <v>3176896232.7799997</v>
      </c>
      <c r="P20" s="13">
        <f t="shared" si="1"/>
        <v>1658204309.04</v>
      </c>
      <c r="Q20" s="13">
        <f>SUM(E20:P20)</f>
        <v>21081423265.93</v>
      </c>
      <c r="S20" s="25"/>
    </row>
    <row r="21" spans="2:19" x14ac:dyDescent="0.25">
      <c r="C21" s="6"/>
      <c r="D21" s="6"/>
      <c r="E21" s="6"/>
      <c r="F21" s="6"/>
      <c r="G21" s="6"/>
      <c r="H21" s="6"/>
      <c r="I21" s="6"/>
      <c r="J21" s="6"/>
      <c r="K21" s="6"/>
      <c r="L21" s="6"/>
      <c r="M21" s="6"/>
      <c r="N21" s="6"/>
      <c r="O21" s="6"/>
      <c r="P21" s="6"/>
      <c r="Q21" s="6"/>
    </row>
    <row r="22" spans="2:19" x14ac:dyDescent="0.25">
      <c r="B22" s="21" t="s">
        <v>31</v>
      </c>
      <c r="C22" s="19">
        <f>SUM(C23:C27)</f>
        <v>0</v>
      </c>
      <c r="D22" s="19">
        <f>SUM(D23:D27)</f>
        <v>264708494.33999997</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9" x14ac:dyDescent="0.25">
      <c r="B23" s="24" t="s">
        <v>24</v>
      </c>
      <c r="C23" s="27">
        <v>0</v>
      </c>
      <c r="D23" s="27">
        <v>56307420.030000001</v>
      </c>
      <c r="E23" s="30">
        <v>0</v>
      </c>
      <c r="F23" s="30">
        <v>0</v>
      </c>
      <c r="G23" s="30">
        <v>0</v>
      </c>
      <c r="H23" s="30">
        <v>0</v>
      </c>
      <c r="I23" s="30">
        <v>0</v>
      </c>
      <c r="J23" s="30">
        <v>0</v>
      </c>
      <c r="K23" s="30">
        <v>0</v>
      </c>
      <c r="L23" s="30">
        <v>0</v>
      </c>
      <c r="M23" s="30">
        <v>0</v>
      </c>
      <c r="N23" s="30">
        <v>0</v>
      </c>
      <c r="O23" s="30">
        <v>0</v>
      </c>
      <c r="P23" s="30">
        <v>0</v>
      </c>
      <c r="Q23" s="31">
        <f>SUM(E23:P23)</f>
        <v>0</v>
      </c>
    </row>
    <row r="24" spans="2:19" x14ac:dyDescent="0.25">
      <c r="B24" s="24" t="s">
        <v>25</v>
      </c>
      <c r="C24" s="27">
        <v>0</v>
      </c>
      <c r="D24" s="27">
        <v>187993034.38999999</v>
      </c>
      <c r="E24" s="30">
        <v>0</v>
      </c>
      <c r="F24" s="30">
        <v>0</v>
      </c>
      <c r="G24" s="30">
        <v>0</v>
      </c>
      <c r="H24" s="30">
        <v>0</v>
      </c>
      <c r="I24" s="30">
        <v>0</v>
      </c>
      <c r="J24" s="30">
        <v>0</v>
      </c>
      <c r="K24" s="30">
        <v>0</v>
      </c>
      <c r="L24" s="30">
        <v>0</v>
      </c>
      <c r="M24" s="30">
        <v>0</v>
      </c>
      <c r="N24" s="30">
        <v>0</v>
      </c>
      <c r="O24" s="30">
        <v>0</v>
      </c>
      <c r="P24" s="30">
        <v>0</v>
      </c>
      <c r="Q24" s="31">
        <f t="shared" ref="Q24" si="3">SUM(E24:P24)</f>
        <v>0</v>
      </c>
    </row>
    <row r="25" spans="2:19" x14ac:dyDescent="0.25">
      <c r="B25" s="24" t="s">
        <v>51</v>
      </c>
      <c r="C25" s="27">
        <v>0</v>
      </c>
      <c r="D25" s="27">
        <v>4933433.0599999996</v>
      </c>
      <c r="E25" s="30">
        <v>0</v>
      </c>
      <c r="F25" s="30">
        <v>0</v>
      </c>
      <c r="G25" s="30">
        <v>0</v>
      </c>
      <c r="H25" s="30">
        <v>0</v>
      </c>
      <c r="I25" s="30">
        <v>0</v>
      </c>
      <c r="J25" s="30">
        <v>0</v>
      </c>
      <c r="K25" s="30">
        <v>0</v>
      </c>
      <c r="L25" s="30">
        <v>0</v>
      </c>
      <c r="M25" s="30">
        <v>0</v>
      </c>
      <c r="N25" s="30">
        <v>0</v>
      </c>
      <c r="O25" s="30">
        <v>0</v>
      </c>
      <c r="P25" s="30">
        <v>0</v>
      </c>
      <c r="Q25" s="31">
        <f>SUM(E25:P25)</f>
        <v>0</v>
      </c>
    </row>
    <row r="26" spans="2:19" x14ac:dyDescent="0.25">
      <c r="B26" s="24" t="s">
        <v>59</v>
      </c>
      <c r="C26" s="27">
        <v>0</v>
      </c>
      <c r="D26" s="27">
        <v>15474606.859999999</v>
      </c>
      <c r="E26" s="30">
        <v>0</v>
      </c>
      <c r="F26" s="30">
        <v>0</v>
      </c>
      <c r="G26" s="30">
        <v>0</v>
      </c>
      <c r="H26" s="30">
        <v>0</v>
      </c>
      <c r="I26" s="30">
        <v>0</v>
      </c>
      <c r="J26" s="30">
        <v>0</v>
      </c>
      <c r="K26" s="30">
        <v>0</v>
      </c>
      <c r="L26" s="30">
        <v>0</v>
      </c>
      <c r="M26" s="30">
        <v>0</v>
      </c>
      <c r="N26" s="30">
        <v>0</v>
      </c>
      <c r="O26" s="30">
        <v>0</v>
      </c>
      <c r="P26" s="30">
        <v>0</v>
      </c>
      <c r="Q26" s="31">
        <f>SUM(E26:P26)</f>
        <v>0</v>
      </c>
    </row>
    <row r="27" spans="2:19" x14ac:dyDescent="0.25">
      <c r="B27" s="24" t="s">
        <v>53</v>
      </c>
      <c r="C27" s="27">
        <v>0</v>
      </c>
      <c r="D27" s="27">
        <v>0</v>
      </c>
      <c r="E27" s="30">
        <v>0</v>
      </c>
      <c r="F27" s="30">
        <v>0</v>
      </c>
      <c r="G27" s="30">
        <v>0</v>
      </c>
      <c r="H27" s="30">
        <v>0</v>
      </c>
      <c r="I27" s="30">
        <v>0</v>
      </c>
      <c r="J27" s="30">
        <v>0</v>
      </c>
      <c r="K27" s="30">
        <v>0</v>
      </c>
      <c r="L27" s="30">
        <v>0</v>
      </c>
      <c r="M27" s="30">
        <v>0</v>
      </c>
      <c r="N27" s="30">
        <v>0</v>
      </c>
      <c r="O27" s="30">
        <v>0</v>
      </c>
      <c r="P27" s="30">
        <v>0</v>
      </c>
      <c r="Q27" s="31">
        <f t="shared" ref="Q27" si="4">SUM(E27:P27)</f>
        <v>0</v>
      </c>
    </row>
    <row r="28" spans="2:19" x14ac:dyDescent="0.25">
      <c r="B28" s="21" t="s">
        <v>43</v>
      </c>
      <c r="C28" s="19">
        <f t="shared" ref="C28:Q28" si="5">C20+C22</f>
        <v>59131870149</v>
      </c>
      <c r="D28" s="19">
        <f t="shared" si="5"/>
        <v>63014364829.079994</v>
      </c>
      <c r="E28" s="13">
        <f t="shared" si="5"/>
        <v>141968874.28</v>
      </c>
      <c r="F28" s="13">
        <f t="shared" si="5"/>
        <v>2961636147.0699997</v>
      </c>
      <c r="G28" s="13">
        <f t="shared" si="5"/>
        <v>1536384014.1199996</v>
      </c>
      <c r="H28" s="13">
        <f t="shared" si="5"/>
        <v>1772651759.0899999</v>
      </c>
      <c r="I28" s="13">
        <f t="shared" si="5"/>
        <v>1634277960.48</v>
      </c>
      <c r="J28" s="13">
        <f t="shared" si="5"/>
        <v>1630120917.2700002</v>
      </c>
      <c r="K28" s="13">
        <f t="shared" si="5"/>
        <v>1666780853.9499996</v>
      </c>
      <c r="L28" s="13">
        <f t="shared" si="5"/>
        <v>1644441257.7499998</v>
      </c>
      <c r="M28" s="13">
        <f t="shared" si="5"/>
        <v>1636258993.0699997</v>
      </c>
      <c r="N28" s="13">
        <f t="shared" si="5"/>
        <v>1621801947.03</v>
      </c>
      <c r="O28" s="13">
        <f t="shared" si="5"/>
        <v>3176896232.7799997</v>
      </c>
      <c r="P28" s="13">
        <f t="shared" si="5"/>
        <v>1658204309.04</v>
      </c>
      <c r="Q28" s="13">
        <f t="shared" si="5"/>
        <v>21081423265.93</v>
      </c>
    </row>
    <row r="29" spans="2:19" x14ac:dyDescent="0.25">
      <c r="B29" s="40" t="s">
        <v>54</v>
      </c>
      <c r="C29" s="39"/>
      <c r="D29" s="48"/>
      <c r="E29" s="48"/>
      <c r="F29" s="48"/>
      <c r="G29" s="48"/>
      <c r="H29" s="48"/>
      <c r="I29" s="48"/>
      <c r="J29" s="48"/>
      <c r="K29" s="48"/>
      <c r="L29" s="48"/>
      <c r="M29" s="48"/>
      <c r="N29" s="48"/>
      <c r="O29" s="48"/>
      <c r="P29" s="48"/>
      <c r="Q29" s="48"/>
      <c r="R29" s="39"/>
    </row>
    <row r="30" spans="2:19" x14ac:dyDescent="0.25">
      <c r="B30" s="40" t="s">
        <v>60</v>
      </c>
      <c r="C30" s="39"/>
      <c r="D30" s="48"/>
      <c r="E30" s="48"/>
      <c r="F30" s="48"/>
      <c r="G30" s="48"/>
      <c r="H30" s="48"/>
      <c r="I30" s="48"/>
      <c r="J30" s="48"/>
      <c r="K30" s="48"/>
      <c r="L30" s="48"/>
      <c r="M30" s="48"/>
      <c r="N30" s="48"/>
      <c r="O30" s="48"/>
      <c r="P30" s="48"/>
      <c r="Q30" s="48"/>
      <c r="R30" s="39"/>
      <c r="S30" s="47"/>
    </row>
    <row r="31" spans="2:19" ht="36" x14ac:dyDescent="0.25">
      <c r="B31" s="55" t="s">
        <v>61</v>
      </c>
      <c r="C31" s="25"/>
      <c r="D31" s="51"/>
      <c r="E31" s="52"/>
      <c r="F31" s="52"/>
      <c r="G31" s="52"/>
      <c r="H31" s="48"/>
      <c r="I31" s="48"/>
      <c r="J31" s="48"/>
      <c r="K31" s="48"/>
      <c r="L31" s="48"/>
      <c r="M31" s="48"/>
      <c r="N31" s="48"/>
      <c r="O31" s="48"/>
      <c r="P31" s="48"/>
      <c r="Q31" s="52"/>
    </row>
    <row r="32" spans="2:19" ht="24" x14ac:dyDescent="0.25">
      <c r="B32" s="55" t="s">
        <v>62</v>
      </c>
      <c r="C32" s="25"/>
      <c r="D32" s="51"/>
      <c r="E32" s="52"/>
      <c r="F32" s="52"/>
      <c r="G32" s="52"/>
      <c r="H32" s="52"/>
      <c r="I32" s="52"/>
      <c r="J32" s="52"/>
      <c r="K32" s="52"/>
      <c r="L32" s="52"/>
      <c r="M32" s="52"/>
      <c r="N32" s="52"/>
      <c r="O32" s="52"/>
      <c r="P32" s="52"/>
      <c r="Q32" s="52"/>
    </row>
    <row r="33" spans="2:18" x14ac:dyDescent="0.25">
      <c r="B33" s="42" t="s">
        <v>27</v>
      </c>
      <c r="D33" s="50"/>
      <c r="E33" s="50"/>
      <c r="F33" s="53"/>
      <c r="G33" s="53"/>
      <c r="H33" s="53"/>
      <c r="I33" s="53"/>
      <c r="J33" s="53"/>
      <c r="K33" s="53"/>
      <c r="L33" s="53"/>
      <c r="M33" s="53"/>
      <c r="N33" s="53"/>
      <c r="O33" s="53"/>
      <c r="P33" s="53"/>
      <c r="Q33" s="53"/>
    </row>
    <row r="34" spans="2:18" x14ac:dyDescent="0.25">
      <c r="C34" s="18"/>
      <c r="D34" s="54"/>
      <c r="E34" s="54"/>
      <c r="F34" s="54"/>
      <c r="G34" s="54"/>
      <c r="H34" s="54"/>
      <c r="I34" s="54"/>
      <c r="J34" s="54"/>
      <c r="K34" s="54"/>
      <c r="L34" s="54"/>
      <c r="M34" s="54"/>
      <c r="N34" s="54"/>
      <c r="O34" s="54"/>
      <c r="P34" s="54"/>
      <c r="Q34" s="54"/>
      <c r="R34" s="18"/>
    </row>
    <row r="35" spans="2:18" x14ac:dyDescent="0.25">
      <c r="F35" s="37"/>
      <c r="G35" s="37"/>
      <c r="H35" s="37"/>
      <c r="I35" s="37"/>
      <c r="J35" s="37"/>
      <c r="K35" s="37"/>
      <c r="L35" s="37"/>
      <c r="M35" s="37"/>
      <c r="N35" s="37"/>
      <c r="O35" s="37"/>
      <c r="P35" s="37"/>
      <c r="Q35" s="37"/>
    </row>
    <row r="36" spans="2:18" x14ac:dyDescent="0.25">
      <c r="E36"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27 E22:P22 Q11:Q2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288CCB-DE3D-4C18-B8A3-412B2664F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132D01-2E62-4372-A0BE-CC37E204EA51}">
  <ds:schemaRefs>
    <ds:schemaRef ds:uri="http://schemas.microsoft.com/sharepoint/v3/contenttype/forms"/>
  </ds:schemaRefs>
</ds:datastoreItem>
</file>

<file path=customXml/itemProps3.xml><?xml version="1.0" encoding="utf-8"?>
<ds:datastoreItem xmlns:ds="http://schemas.openxmlformats.org/officeDocument/2006/customXml" ds:itemID="{EFFBCE7A-8CFC-4402-B7F3-67B39C74CB84}">
  <ds:schemaRefs>
    <ds:schemaRef ds:uri="f7c7372e-77c9-4c4a-9e9a-3e04be05905d"/>
    <ds:schemaRef ds:uri="http://schemas.microsoft.com/office/infopath/2007/PartnerControls"/>
    <ds:schemaRef ds:uri="09100588-ee89-45b2-81d6-a67d223ce91b"/>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www.w3.org/XML/1998/namespace"/>
    <ds:schemaRef ds:uri="http://schemas.openxmlformats.org/package/2006/metadata/core-propertie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2026-03-25T17:39:02Z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