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718" documentId="13_ncr:1_{E6C08EEA-2006-4417-A1A1-414966859134}" xr6:coauthVersionLast="47" xr6:coauthVersionMax="47" xr10:uidLastSave="{012B91DD-9C48-414D-B315-CD82B9FB715D}"/>
  <bookViews>
    <workbookView xWindow="-120" yWindow="-120" windowWidth="29040" windowHeight="15720" firstSheet="8" activeTab="8"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 name="2026" sheetId="19" r:id="rId10"/>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'2025'!$B$7:$Q$165</definedName>
    <definedName name="_xlnm._FilterDatabase" localSheetId="9" hidden="1">'2026'!$B$7:$Q$129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4" i="18" l="1"/>
  <c r="Q203" i="18"/>
  <c r="Q202" i="18"/>
  <c r="Q201" i="18"/>
  <c r="Q200"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Q155" i="18"/>
  <c r="Q154" i="18"/>
  <c r="Q153" i="18"/>
  <c r="Q152" i="18"/>
  <c r="Q151" i="18"/>
  <c r="Q150" i="18"/>
  <c r="Q149" i="18"/>
  <c r="Q148" i="18"/>
  <c r="Q14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77" i="18"/>
  <c r="Q76" i="18"/>
  <c r="Q75" i="18"/>
  <c r="Q74" i="18"/>
  <c r="Q73" i="18"/>
  <c r="Q72" i="18"/>
  <c r="Q71" i="18"/>
  <c r="Q70" i="18"/>
  <c r="Q69" i="18"/>
  <c r="Q68" i="18"/>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P205" i="18"/>
  <c r="C150" i="19"/>
  <c r="P150" i="19"/>
  <c r="O150" i="19"/>
  <c r="N150" i="19"/>
  <c r="M150" i="19"/>
  <c r="L150" i="19"/>
  <c r="K150" i="19"/>
  <c r="J150" i="19"/>
  <c r="I150" i="19"/>
  <c r="H150" i="19"/>
  <c r="G150" i="19"/>
  <c r="F150" i="19"/>
  <c r="E150" i="19"/>
  <c r="Q140" i="19"/>
  <c r="O140" i="19"/>
  <c r="N140" i="19"/>
  <c r="M140" i="19"/>
  <c r="L140" i="19"/>
  <c r="K140" i="19"/>
  <c r="J140" i="19"/>
  <c r="I140" i="19"/>
  <c r="H140" i="19"/>
  <c r="G140" i="19"/>
  <c r="F140" i="19"/>
  <c r="E140" i="19"/>
  <c r="Q134" i="19"/>
  <c r="Q127" i="19"/>
  <c r="Q139" i="19"/>
  <c r="Q138" i="19"/>
  <c r="Q137" i="19"/>
  <c r="Q136" i="19"/>
  <c r="Q135" i="19"/>
  <c r="Q133" i="19"/>
  <c r="Q132" i="19"/>
  <c r="Q131" i="19"/>
  <c r="Q130" i="19"/>
  <c r="Q129" i="19"/>
  <c r="Q128" i="19"/>
  <c r="Q126" i="19"/>
  <c r="Q125" i="19"/>
  <c r="Q124" i="19"/>
  <c r="Q123" i="19"/>
  <c r="Q122" i="19"/>
  <c r="Q121" i="19"/>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7" i="19"/>
  <c r="Q86" i="19"/>
  <c r="Q85" i="19"/>
  <c r="Q84" i="19"/>
  <c r="Q83"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D150" i="19"/>
  <c r="Q149" i="19"/>
  <c r="Q148" i="19"/>
  <c r="Q147" i="19"/>
  <c r="Q150" i="19" s="1"/>
  <c r="Q146" i="19"/>
  <c r="Q145" i="19"/>
  <c r="Q144" i="19"/>
  <c r="Q143" i="19"/>
  <c r="N142" i="19"/>
  <c r="M142" i="19"/>
  <c r="L142" i="19"/>
  <c r="K142" i="19"/>
  <c r="J142" i="19"/>
  <c r="I142" i="19"/>
  <c r="H142" i="19"/>
  <c r="G142" i="19"/>
  <c r="F142" i="19"/>
  <c r="E142" i="19"/>
  <c r="P140" i="19"/>
  <c r="D140" i="19"/>
  <c r="C140" i="19"/>
  <c r="O218" i="18"/>
  <c r="N218" i="18"/>
  <c r="M218" i="18"/>
  <c r="L218" i="18"/>
  <c r="K218" i="18"/>
  <c r="J218" i="18"/>
  <c r="I218" i="18"/>
  <c r="H218" i="18"/>
  <c r="G218" i="18"/>
  <c r="F218" i="18"/>
  <c r="Q214" i="18"/>
  <c r="O205" i="18"/>
  <c r="N205" i="18"/>
  <c r="M205" i="18"/>
  <c r="L205" i="18"/>
  <c r="K205" i="18"/>
  <c r="J205" i="18"/>
  <c r="I205" i="18"/>
  <c r="H205" i="18"/>
  <c r="G205" i="18"/>
  <c r="F205" i="18"/>
  <c r="E205"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C205" i="18"/>
  <c r="D205" i="18"/>
  <c r="E207" i="18"/>
  <c r="F207" i="18"/>
  <c r="G207" i="18"/>
  <c r="H207" i="18"/>
  <c r="I207" i="18"/>
  <c r="J207" i="18"/>
  <c r="K207" i="18"/>
  <c r="L207" i="18"/>
  <c r="M207" i="18"/>
  <c r="N207" i="18"/>
  <c r="Q209" i="18"/>
  <c r="Q210" i="18"/>
  <c r="Q211" i="18"/>
  <c r="Q212" i="18"/>
  <c r="Q213" i="18"/>
  <c r="Q215" i="18"/>
  <c r="Q216" i="18"/>
  <c r="Q217" i="18"/>
  <c r="C218" i="18"/>
  <c r="D218" i="18"/>
  <c r="P218"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205" i="18" l="1"/>
  <c r="F152" i="19"/>
  <c r="N152" i="19"/>
  <c r="E152" i="19"/>
  <c r="M152" i="19"/>
  <c r="H152" i="19"/>
  <c r="P152" i="19"/>
  <c r="I152" i="19"/>
  <c r="G152" i="19"/>
  <c r="O152" i="19"/>
  <c r="J152" i="19"/>
  <c r="C152" i="19"/>
  <c r="K152" i="19"/>
  <c r="D152" i="19"/>
  <c r="L152" i="19"/>
  <c r="Q208" i="18"/>
  <c r="E218" i="18"/>
  <c r="E220" i="18" s="1"/>
  <c r="P220" i="18"/>
  <c r="H220" i="18"/>
  <c r="J220" i="18"/>
  <c r="M220" i="18"/>
  <c r="F220" i="18"/>
  <c r="N220" i="18"/>
  <c r="O220" i="18"/>
  <c r="G220" i="18"/>
  <c r="L220" i="18"/>
  <c r="D220" i="18"/>
  <c r="K220" i="18"/>
  <c r="C220" i="18"/>
  <c r="I220" i="18"/>
  <c r="O218" i="16"/>
  <c r="D218" i="16"/>
  <c r="D173" i="17"/>
  <c r="D175" i="17" s="1"/>
  <c r="L173" i="17"/>
  <c r="L175" i="17" s="1"/>
  <c r="Q161" i="17"/>
  <c r="Q173" i="17"/>
  <c r="Q164" i="17"/>
  <c r="E161" i="17"/>
  <c r="E175" i="17" s="1"/>
  <c r="Q218" i="18" l="1"/>
  <c r="Q220" i="18" s="1"/>
  <c r="Q152" i="19"/>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<sst xmlns="http://schemas.openxmlformats.org/spreadsheetml/2006/main" count="1979" uniqueCount="520">
  <si>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</si>
  <si>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</si>
  <si>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</si>
  <si>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</si>
  <si>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</si>
  <si>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</si>
  <si>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</si>
  <si>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</si>
  <si>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</si>
  <si>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</si>
  <si>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</si>
  <si>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</si>
  <si>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</si>
  <si>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</si>
  <si>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</si>
  <si>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</si>
  <si>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</si>
  <si>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</si>
  <si>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</si>
  <si>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</si>
  <si>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</si>
  <si>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</si>
  <si>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</si>
  <si>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</si>
  <si>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</si>
  <si>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</si>
  <si>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</si>
  <si>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</si>
  <si>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</si>
  <si>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</si>
  <si>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</si>
  <si>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</si>
  <si>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</si>
  <si>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</si>
  <si>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</si>
  <si>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</si>
  <si>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</si>
  <si>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</si>
  <si>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</si>
  <si>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</si>
  <si>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</si>
  <si>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</si>
  <si>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</si>
  <si>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</si>
  <si>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</si>
  <si>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</si>
  <si>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</si>
  <si>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</si>
  <si>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</si>
  <si>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</si>
  <si>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</si>
  <si>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</si>
  <si>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</si>
  <si>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</si>
  <si>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</si>
  <si>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</si>
  <si>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</si>
  <si>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</si>
  <si>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</si>
  <si>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</si>
  <si>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</si>
  <si>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</si>
  <si>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</si>
  <si>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</si>
  <si>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</si>
  <si>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</si>
  <si>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</si>
  <si>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</si>
  <si>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</si>
  <si>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</si>
  <si>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</si>
  <si>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</si>
  <si>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</si>
  <si>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</si>
  <si>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</si>
  <si>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</si>
  <si>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</si>
  <si>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</si>
  <si>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</si>
  <si>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</si>
  <si>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</si>
  <si>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</si>
  <si>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</si>
  <si>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</si>
  <si>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</si>
  <si>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</si>
  <si>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</si>
  <si>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</si>
  <si>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</si>
  <si>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</si>
  <si>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</si>
  <si>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</si>
  <si>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</si>
  <si>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</si>
  <si>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</si>
  <si>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</si>
  <si>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</si>
  <si>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</si>
  <si>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</si>
  <si>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</si>
  <si>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</si>
  <si>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</si>
  <si>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</si>
  <si>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</si>
  <si>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</si>
  <si>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</si>
  <si>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</si>
  <si>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</si>
  <si>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</si>
  <si>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</si>
  <si>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</si>
  <si>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</si>
  <si>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</si>
  <si>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</si>
  <si>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</si>
  <si>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</si>
  <si>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</si>
  <si>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</si>
  <si>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</si>
  <si>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</si>
  <si>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</si>
  <si>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</si>
  <si>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</si>
  <si>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</si>
  <si>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</si>
  <si>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</si>
  <si>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</si>
  <si>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</si>
  <si>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</si>
  <si>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</si>
  <si>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</si>
  <si>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</si>
  <si>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</si>
  <si>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</si>
  <si>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</si>
  <si>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</si>
  <si>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</si>
  <si>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</si>
  <si>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</si>
  <si>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</si>
  <si>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</si>
  <si>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</si>
  <si>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</si>
  <si>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</si>
  <si>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</si>
  <si>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</si>
  <si>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</si>
  <si>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</si>
  <si>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</si>
  <si>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</si>
  <si>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</si>
  <si>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</si>
  <si>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</si>
  <si>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</si>
  <si>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</si>
  <si>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</si>
  <si>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</si>
  <si>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</si>
  <si>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</si>
  <si>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</si>
  <si>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</si>
  <si>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</si>
  <si>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</si>
  <si>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</si>
  <si>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</si>
  <si>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</si>
  <si>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</si>
  <si>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</si>
  <si>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</si>
  <si>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</si>
  <si>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</si>
  <si>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</si>
  <si>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</si>
  <si>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</si>
  <si>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</si>
  <si>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</si>
  <si>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</si>
  <si>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</si>
  <si>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</si>
  <si>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</si>
  <si>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</si>
  <si>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</si>
  <si>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</si>
  <si>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</si>
  <si>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</si>
  <si>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</si>
  <si>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</si>
  <si>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</si>
  <si>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</si>
  <si>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</si>
  <si>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</si>
  <si>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</si>
  <si>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</si>
  <si>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</si>
  <si>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</si>
  <si>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</si>
  <si>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</si>
  <si>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</si>
  <si>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</si>
  <si>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</si>
  <si>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</si>
  <si>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</si>
  <si>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</si>
  <si>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</si>
  <si>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</si>
  <si>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</si>
  <si>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</si>
  <si>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</si>
  <si>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</si>
  <si>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</si>
  <si>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</si>
  <si>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</si>
  <si>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</si>
  <si>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</si>
  <si>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</si>
  <si>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</si>
  <si>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</si>
  <si>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</si>
  <si>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</si>
  <si>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</si>
  <si>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</si>
  <si>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</si>
  <si>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</si>
  <si>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</si>
  <si>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</si>
  <si>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</si>
  <si>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</si>
  <si>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</si>
  <si>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</si>
  <si>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</si>
  <si>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</si>
  <si>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</si>
  <si>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</si>
  <si>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</si>
  <si>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</si>
  <si>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</si>
  <si>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</si>
  <si>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</si>
  <si>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</si>
  <si>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</si>
  <si>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</si>
  <si>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</si>
  <si>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</si>
  <si>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</si>
  <si>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</si>
  <si>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</si>
  <si>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</si>
  <si>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</si>
  <si>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</si>
  <si>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</si>
  <si>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</si>
  <si>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</si>
  <si>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</si>
  <si>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</si>
  <si>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</si>
  <si>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</si>
  <si>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</si>
  <si>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</si>
  <si>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</si>
  <si>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</si>
  <si>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</si>
  <si>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</si>
  <si>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</si>
  <si>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</si>
  <si>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</si>
  <si>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</si>
  <si>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</si>
  <si>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</si>
  <si>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</si>
  <si>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</si>
  <si>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</si>
  <si>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</si>
  <si>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</si>
  <si>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</si>
  <si>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</si>
  <si>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</si>
  <si>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</si>
  <si>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</si>
  <si>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</si>
  <si>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</si>
  <si>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</si>
  <si>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</si>
  <si>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</si>
  <si>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</si>
  <si>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</si>
  <si>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</si>
  <si>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</si>
  <si>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</si>
  <si>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</si>
  <si>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</si>
  <si>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</si>
  <si>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</si>
  <si>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</si>
  <si>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</si>
  <si>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</si>
  <si>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</si>
  <si>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</si>
  <si>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</si>
  <si>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</si>
  <si>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</si>
  <si>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</si>
  <si>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</si>
  <si>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</si>
  <si>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</si>
  <si>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</si>
  <si>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</si>
  <si>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</si>
  <si>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</si>
  <si>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</si>
  <si>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</si>
  <si>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</si>
  <si>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</si>
  <si>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</si>
  <si>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</si>
  <si>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</si>
  <si>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</si>
  <si>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</si>
  <si>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</si>
  <si>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</si>
  <si>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</si>
  <si>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</si>
  <si>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</si>
  <si>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</si>
  <si>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</si>
  <si>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</si>
  <si>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</si>
  <si>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</si>
  <si>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</si>
  <si>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</si>
  <si>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</si>
  <si>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</si>
  <si>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</si>
  <si>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</si>
  <si>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</si>
  <si>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</si>
  <si>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</si>
  <si>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</si>
  <si>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</si>
  <si>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</si>
  <si>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</si>
  <si>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</si>
  <si>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</si>
  <si>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</si>
  <si>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</si>
  <si>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</si>
  <si>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</si>
  <si>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</si>
  <si>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</si>
  <si>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</si>
  <si>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</si>
  <si>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</si>
  <si>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</si>
  <si>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</si>
  <si>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</si>
  <si>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</si>
  <si>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</si>
  <si>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</si>
  <si>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</si>
  <si>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</si>
  <si>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</si>
  <si>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</si>
  <si>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</si>
  <si>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</si>
  <si>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</si>
  <si>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</si>
  <si>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</si>
  <si>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</si>
  <si>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</si>
  <si>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</si>
  <si>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</si>
  <si>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</si>
  <si>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</si>
  <si>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</si>
  <si>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</si>
  <si>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</si>
  <si>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</si>
  <si>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</si>
  <si>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</si>
  <si>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</si>
  <si>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</si>
  <si>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</si>
  <si>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</si>
  <si>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</si>
  <si>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</si>
  <si>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</si>
  <si>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</si>
  <si>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</si>
  <si>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</si>
  <si>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</si>
  <si>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</si>
  <si>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</si>
  <si>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</si>
  <si>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</si>
  <si>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</si>
  <si>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</si>
  <si>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</si>
  <si>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</si>
  <si>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</si>
  <si>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</si>
  <si>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</si>
  <si>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</si>
  <si>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</si>
  <si>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</si>
  <si>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</si>
  <si>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</si>
  <si>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</si>
  <si>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</si>
  <si>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</si>
  <si>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</si>
  <si>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</si>
  <si>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</si>
  <si>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</si>
  <si>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</si>
  <si>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</si>
  <si>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</si>
  <si>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</si>
  <si>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</si>
  <si>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</si>
  <si>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</si>
  <si>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</si>
  <si>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</si>
  <si>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</si>
  <si>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</si>
  <si>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</si>
  <si>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</si>
  <si>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</si>
  <si>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</si>
  <si>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</si>
  <si>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</si>
  <si>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</si>
  <si>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</si>
  <si>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</si>
  <si>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</si>
  <si>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</si>
  <si>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</si>
  <si>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</si>
  <si>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</si>
  <si>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</si>
  <si>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</si>
  <si>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</si>
  <si>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</si>
  <si>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</si>
  <si>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</si>
  <si>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</si>
  <si>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</si>
  <si>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</si>
  <si>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</si>
  <si>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</si>
  <si>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</si>
  <si>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</si>
  <si>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</si>
  <si>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</si>
  <si>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</si>
  <si>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</si>
  <si>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</si>
  <si>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</si>
  <si>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</si>
  <si>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</si>
  <si>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</si>
  <si>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</si>
  <si>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</si>
  <si>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</si>
  <si>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</si>
  <si>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</si>
  <si>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</si>
  <si>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</si>
  <si>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</si>
  <si>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</si>
  <si>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</si>
  <si>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</si>
  <si>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</si>
  <si>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</si>
  <si>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</si>
  <si>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Diciembre 2025</t>
  </si>
  <si>
    <t>PRESUPUESTO Ley No. 80-24</t>
  </si>
  <si>
    <t>2087 - RECURSOS DE CAPTACION DIRECTA DE LA DIRECCION GENERAL DE PASAPORTES</t>
  </si>
  <si>
    <t>2092 - RECURSOS DE CAPTACION DIRECTA DEL PROGRAMA ESCENCIALES (PROMESE CAL)</t>
  </si>
  <si>
    <t>2125 - PATRIMONIO PUBLICO RECUPERADO (DECRETO 22-21)</t>
  </si>
  <si>
    <t>2153 - FONDO ESPECIAL POR PORCENTAJES DE LEY DEL INSTITUTO NACIONAL DE BIENESTAR MAGISTERIAL (LEYES NO.66-97 Y 451-08).</t>
  </si>
  <si>
    <t>2155 - RECURSOS DE CAPTACION DIRECTA DE LA DIRECCION GENERAL DE MUSEOS (RESOL.NO.07-2024)</t>
  </si>
  <si>
    <t>6168 - PROYECTO DE INCLUSIÓN PRODUCTIVA Y RESILENCIA DE LOS JÓVENES RURALES POBRES ( PRORURAL JOVEN)</t>
  </si>
  <si>
    <t>6176 - PROGRAMA DE GESTIÓN INTEGRAL Y SOSTENIBLE DE RESIDUOS SÓLIDOS EN EL GRAN SANTO DOMINGO</t>
  </si>
  <si>
    <t>6178 - PROGRAMA DE FINANCIACION DE INVERSIONES SOSTENIBLES Y MEJORA DE LA PRODUCTIVIDAD EN EL SECTOR AGRICOLA DE REP. DOM.</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</si>
  <si>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</si>
  <si>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</si>
  <si>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</si>
  <si>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6187 - PROYECTO MONORRIEL DE SANTIAGO DE LOS CABALLEROS</t>
  </si>
  <si>
    <t>6188 - PROYECTO DE GESTIÓN COSTERA SOSTENIBLE</t>
  </si>
  <si>
    <t>6195 - PROYECTO DE MEJORAMIENTO DE LA GESTIÓN INTEGRAL DE RESIDUOS SÓLIDOS</t>
  </si>
  <si>
    <t>7326 - ASEGURAR EL DERECHO HUMANO AL AGUA REDUCIENDO LA VULNERABILIDAD EN EL D.M DE PEDRO GARCIA, PROVINCIA SANTIAGO.</t>
  </si>
  <si>
    <t>7341 - PROGRAMA INTEGRAL DE DESARROLLO TURÍSTICO Y URBANO DE LA CIUDAD COLONIAL DE SANTO DOMINGO</t>
  </si>
  <si>
    <t>7342 - PROGRAMA INTEGRAL DE GESTION AMBIENTAL Y RIESGOS SAN FRANCISCO-VICENTILLO VERDE</t>
  </si>
  <si>
    <t>7352 - PRESERVACION DE LA MEMORIA CINEMATOGRAFICA DOMINICANA.</t>
  </si>
  <si>
    <t>7359 - CAMBIANDO NORMAS DE GENERO PARA LA PREVENCION DE LA VIOLENCIA Y LAS UNIONES TEMPRANAS</t>
  </si>
  <si>
    <t>7362 - FORTALECIMIENTO DEL SISTEMA INST. PARA LA REDUCCIÓN DEL RIESGO DE DESASTRES DEL MIMARENA EN APOYO DEL PROGRAMA EUROCLIMA</t>
  </si>
  <si>
    <t>7364 - MEJORA DE LA GENERACION DE ESTADISTICAS VITALES EN REP. DOM. PARA LA PROTECCION SOCIAL FASE II</t>
  </si>
  <si>
    <t>7365 - APOYO A LOS SERVICIOS DE FORMACIÓN OCUPACIONAL DE LA ESCUELA TALLER DE SANTO DOMINGO PARA JÓVENES EN RIESGO DE EXCLUSIÓN</t>
  </si>
  <si>
    <t>7372 - TRANSICIÓN HACIA UNA ECONOMÍA MÁS VERDE E INCLUSIVA (PROTEVI)</t>
  </si>
  <si>
    <t>7376 - PROYECTO DE INSTALACIÓN DE CAMIONES COMPACTADORES DE BASURA PARA EL AYUNTAMIENTO DE SANTO DOMINGO NORTE</t>
  </si>
  <si>
    <t>7379 - APOYO A LA IMPLEMENTACIÓN DEL PROYECTO DE MANEJO COSTERO SOSTENIBLE</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</si>
  <si>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</si>
  <si>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</si>
  <si>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</si>
  <si>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</si>
  <si>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7390 - FORTALECIMIENTO DE LAS CAPACIDADES DE RESPUESTA  A DESASTRES Y A LA RESILENCIA EN LA REPUBLICA DOMINICANA</t>
  </si>
  <si>
    <t>7391 - PROYECTO DE FORTALECIMIENTO DE LA RED DE ATENCION ONCOLOGICA DE LA REPUBLICA DOMINICANA</t>
  </si>
  <si>
    <t>7395 - PROYECTO DATOS PARA UNA INCLUSION DE LA POBLACION VULNERABLE EN REPUBLICA DOMINICANA.</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</si>
  <si>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</si>
  <si>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</si>
  <si>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</si>
  <si>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PRESUPUESTO Ley Núm. 99-25</t>
  </si>
  <si>
    <t>2156 - FONDO ESPECIAL DE BIENES DECOMISADOS Y EXTINGUIDOS (FEBIDE) (LEY NO.60-23)</t>
  </si>
  <si>
    <t>2157 - RECURSOS DE CAPTACIÓN DIRECTA DEL HEMOCENTRO NACIONAL DEL MISPAS (DECRETO NO.216-20)</t>
  </si>
  <si>
    <t>2158 - RECURSOS DE CAPTACION DIRECTA DEL MINISTERIO DE AGRICULTURA (DECRETO NO.470-14 Y RESOL. NO.RES-MARD-2024-21)</t>
  </si>
  <si>
    <t>2159 - RECURSOS DE CAPTACION DIRECTA DEL MINISTERIO DE JUSTICIA (LEY NO.80-25)</t>
  </si>
  <si>
    <t>2160 - RECURSOS DE CAPTACION DIRECTA DE LA DIRECCION DE ASISTENCIA SOCIAL Y ALIMENTACION COMUNITARIA (DECRETO NO.219-25)</t>
  </si>
  <si>
    <t>6189 - FORTALECIMIENTO DEL SISTEMA DE SALUD PARA LA PREVENCIÓN Y GESTIÓN DE LAS ECNT: DIABETES Y ENFERMEDADES CARDIOVASCULARES.</t>
  </si>
  <si>
    <t>7333 - PROYECTO DE CONST.  DE CENTROS DE DESARROLLO DE CAPACIDADES TÉCNICAS EN PRODUCCIÓN EN EL MUNICIPIO DE COMENDADOR ELIAS P</t>
  </si>
  <si>
    <t>*Cifras Preliminares.</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</si>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</sst>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
      <b/>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1">
    <xf numFmtId="0" fontId="0" fillId="0" borderId="0" xfId="0"/>
    <xf numFmtId="164" fontId="0" fillId="0" borderId="0" xfId="1" applyFont="1" applyBorder="1" applyAlignment="1">
      <alignment horizontal="center"/>
    </xf>
    <xf numFmtId="164"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4" fontId="3" fillId="0" borderId="0" xfId="1" applyFont="1" applyBorder="1" applyAlignment="1">
      <alignment horizontal="center" vertical="center"/>
    </xf>
    <xf numFmtId="164" fontId="0" fillId="0" borderId="0" xfId="1" applyFont="1" applyBorder="1" applyAlignment="1">
      <alignment horizontal="right"/>
    </xf>
    <xf numFmtId="164"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164" fontId="0" fillId="2" borderId="0" xfId="1" applyFont="1" applyFill="1"/>
    <xf numFmtId="166" fontId="0" fillId="2" borderId="0" xfId="0" applyNumberFormat="1" applyFill="1" applyAlignment="1">
      <alignment horizontal="left"/>
    </xf>
    <xf numFmtId="164"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164" fontId="0" fillId="2" borderId="0" xfId="1" applyFont="1" applyFill="1" applyBorder="1" applyAlignment="1">
      <alignment horizontal="center"/>
    </xf>
    <xf numFmtId="164" fontId="0" fillId="2" borderId="0" xfId="1" applyFont="1" applyFill="1" applyBorder="1" applyAlignment="1"/>
    <xf numFmtId="164"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164" fontId="8" fillId="0" borderId="0" xfId="1" applyFont="1" applyBorder="1" applyAlignment="1"/>
    <xf numFmtId="0" fontId="9" fillId="0" borderId="0" xfId="0" applyFont="1" applyAlignment="1">
      <alignment horizontal="left" vertical="center"/>
    </xf>
    <xf numFmtId="164" fontId="10" fillId="0" borderId="0" xfId="1" applyFont="1" applyBorder="1" applyAlignment="1">
      <alignment horizontal="center"/>
    </xf>
    <xf numFmtId="0" fontId="0" fillId="0" borderId="0" xfId="0" applyAlignment="1">
      <alignment vertical="center"/>
    </xf>
    <xf numFmtId="164"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43"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164"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164"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164"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164" fontId="2" fillId="5" borderId="2" xfId="1" applyFont="1" applyFill="1" applyBorder="1" applyAlignment="1">
      <alignment horizontal="center" vertical="center"/>
    </xf>
    <xf numFmtId="166" fontId="3" fillId="0" borderId="0" xfId="0" applyNumberFormat="1" applyFont="1"/>
    <xf numFmtId="164"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43" fontId="8" fillId="0" borderId="0" xfId="2" applyFont="1" applyBorder="1" applyAlignment="1">
      <alignment vertical="top" wrapText="1"/>
    </xf>
    <xf numFmtId="0" fontId="0" fillId="0" borderId="0" xfId="0" applyAlignment="1">
      <alignment vertical="top" wrapText="1"/>
    </xf>
    <xf numFmtId="164" fontId="3" fillId="0" borderId="0" xfId="1" applyFont="1"/>
    <xf numFmtId="43" fontId="2" fillId="4" borderId="2" xfId="2" applyFont="1" applyFill="1" applyBorder="1" applyAlignment="1">
      <alignment horizontal="center" vertical="center" wrapText="1"/>
    </xf>
    <xf numFmtId="43"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73" fontId="8" fillId="0" borderId="0" xfId="0" applyNumberFormat="1" applyFont="1" applyAlignment="1">
      <alignment horizontal="left" vertical="center"/>
    </xf>
    <xf numFmtId="0" fontId="13" fillId="0" borderId="0" xfId="6" applyFont="1" applyAlignment="1">
      <alignment vertical="top" wrapText="1"/>
    </xf>
    <xf numFmtId="43"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0" fontId="8" fillId="0" borderId="0" xfId="0" applyFont="1" applyAlignment="1">
      <alignment horizontal="left" vertical="center"/>
    </xf>
    <xf numFmtId="164" fontId="2" fillId="5" borderId="2" xfId="1" applyFont="1" applyFill="1" applyBorder="1" applyAlignment="1">
      <alignment horizontal="center" vertical="center"/>
    </xf>
    <xf numFmtId="0" fontId="0" fillId="0" borderId="0" xfId="0" applyAlignment="1">
      <alignment horizontal="left" vertical="center" wrapText="1"/>
    </xf>
    <xf numFmtId="0" fontId="8" fillId="0" borderId="9" xfId="0" applyFont="1" applyBorder="1" applyAlignment="1">
      <alignment horizontal="left" vertical="center"/>
    </xf>
    <xf numFmtId="43" fontId="2" fillId="4" borderId="3" xfId="2" applyFont="1" applyFill="1" applyBorder="1" applyAlignment="1">
      <alignment horizontal="center" vertical="center" wrapText="1"/>
    </xf>
    <xf numFmtId="0" fontId="8" fillId="0" borderId="9" xfId="0" applyFont="1" applyBorder="1" applyAlignment="1">
      <alignment horizontal="left" vertical="center" wrapText="1"/>
    </xf>
    <xf numFmtId="43" fontId="2" fillId="4" borderId="1" xfId="2" applyFont="1" applyFill="1" applyBorder="1" applyAlignment="1">
      <alignment horizontal="center" vertical="center" wrapText="1"/>
    </xf>
    <xf numFmtId="43" fontId="2" fillId="4" borderId="8" xfId="2" applyFont="1" applyFill="1" applyBorder="1" applyAlignment="1">
      <alignment horizontal="center" vertical="center" wrapText="1"/>
    </xf>
  </cellXfs>
  <cellStyles count="7">
    <cellStyle name="Millares"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11">
    <dxf>
      <fill>
        <patternFill>
          <bgColor rgb="FFFFDDFB"/>
        </patternFill>
      </fill>
    </dxf>
    <dxf>
      <font>
        <color rgb="FFFF0000"/>
      </font>
      <fill>
        <patternFill>
          <bgColor rgb="FFFFCCFF"/>
        </patternFill>
      </fill>
    </dxf>
    <dxf>
      <numFmt numFmtId="175" formatCode="0;\-0;&quot;-&quot;"/>
    </dxf>
    <dxf>
      <numFmt numFmtId="175" formatCode="0;\-0;&quot;-&quot;"/>
    </dxf>
    <dxf>
      <numFmt numFmtId="175" formatCode="0;\-0;&quot;-&quot;"/>
    </dxf>
    <dxf>
      <fill>
        <patternFill>
          <bgColor rgb="FFFFDDFB"/>
        </patternFill>
      </fill>
    </dxf>
    <dxf>
      <font>
        <color rgb="FFFF0000"/>
      </font>
      <fill>
        <patternFill>
          <bgColor rgb="FFFFCCFF"/>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F8C6936-CFEE-42FC-8FE9-349D252A246B}"/>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D43B046E-EB56-49FA-9A21-D5EDDFAEA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84722C2-A321-4132-BA95-0FC3DAA25D3B}"/>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2742789" y="120384"/>
          <a:ext cx="1951368" cy="9997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defaultColWidth="11.42578125" defaultRowHeight="1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c r="E1" s="56"/>
      <c r="F1" s="56"/>
      <c r="G1" s="56"/>
      <c r="H1" s="56"/>
      <c r="I1" s="56"/>
      <c r="J1" s="56"/>
      <c r="K1" s="56"/>
      <c r="L1" s="56"/>
      <c r="M1" s="56"/>
      <c r="N1" s="56"/>
      <c r="O1" s="56"/>
      <c r="P1" s="56"/>
      <c r="Q1" s="47"/>
    </row>
    <row r="2" spans="2:17" ht="28.5">
      <c r="B2" s="148" t="s">
        <v>0</v>
      </c>
      <c r="C2" s="148"/>
      <c r="D2" s="148"/>
      <c r="E2" s="148"/>
      <c r="F2" s="148"/>
      <c r="G2" s="148"/>
      <c r="H2" s="148"/>
      <c r="I2" s="148"/>
      <c r="J2" s="148"/>
      <c r="K2" s="148"/>
      <c r="L2" s="148"/>
      <c r="M2" s="148"/>
      <c r="N2" s="148"/>
      <c r="O2" s="148"/>
      <c r="P2" s="148"/>
      <c r="Q2" s="148"/>
    </row>
    <row r="3" spans="2:17" ht="21">
      <c r="B3" s="149" t="s">
        <v>1</v>
      </c>
      <c r="C3" s="149"/>
      <c r="D3" s="149"/>
      <c r="E3" s="149"/>
      <c r="F3" s="149"/>
      <c r="G3" s="149"/>
      <c r="H3" s="149"/>
      <c r="I3" s="149"/>
      <c r="J3" s="149"/>
      <c r="K3" s="149"/>
      <c r="L3" s="149"/>
      <c r="M3" s="149"/>
      <c r="N3" s="149"/>
      <c r="O3" s="149"/>
      <c r="P3" s="149"/>
      <c r="Q3" s="149"/>
    </row>
    <row r="4" spans="2:17" ht="15.75" customHeight="1">
      <c r="B4" s="150" t="s">
        <v>2</v>
      </c>
      <c r="C4" s="150"/>
      <c r="D4" s="150"/>
      <c r="E4" s="150"/>
      <c r="F4" s="150"/>
      <c r="G4" s="150"/>
      <c r="H4" s="150"/>
      <c r="I4" s="150"/>
      <c r="J4" s="150"/>
      <c r="K4" s="150"/>
      <c r="L4" s="150"/>
      <c r="M4" s="150"/>
      <c r="N4" s="150"/>
      <c r="O4" s="150"/>
      <c r="P4" s="150"/>
      <c r="Q4" s="150"/>
    </row>
    <row r="5" spans="2:17" ht="15.75" customHeight="1">
      <c r="B5" s="150" t="s">
        <v>3</v>
      </c>
      <c r="C5" s="150"/>
      <c r="D5" s="150"/>
      <c r="E5" s="150"/>
      <c r="F5" s="150"/>
      <c r="G5" s="150"/>
      <c r="H5" s="150"/>
      <c r="I5" s="150"/>
      <c r="J5" s="150"/>
      <c r="K5" s="150"/>
      <c r="L5" s="150"/>
      <c r="M5" s="150"/>
      <c r="N5" s="150"/>
      <c r="O5" s="150"/>
      <c r="P5" s="150"/>
      <c r="Q5" s="150"/>
    </row>
    <row r="6" spans="2:17" ht="15.75" customHeight="1">
      <c r="B6" s="150"/>
      <c r="C6" s="150"/>
      <c r="D6" s="150"/>
      <c r="E6" s="150"/>
      <c r="F6" s="150"/>
      <c r="G6" s="150"/>
      <c r="H6" s="150"/>
      <c r="I6" s="150"/>
      <c r="J6" s="150"/>
      <c r="K6" s="150"/>
      <c r="L6" s="150"/>
      <c r="M6" s="150"/>
      <c r="N6" s="150"/>
      <c r="O6" s="150"/>
      <c r="P6" s="150"/>
      <c r="Q6" s="150"/>
    </row>
    <row r="7" spans="2:17">
      <c r="B7" s="4" t="s">
        <v>4</v>
      </c>
      <c r="C7" s="5"/>
      <c r="D7" s="5"/>
      <c r="E7" s="63"/>
      <c r="F7" s="63"/>
      <c r="G7" s="63"/>
      <c r="H7" s="63"/>
      <c r="I7" s="63"/>
      <c r="J7" s="63"/>
      <c r="K7" s="63"/>
      <c r="L7" s="63"/>
      <c r="M7" s="63"/>
      <c r="N7" s="63"/>
      <c r="O7" s="63"/>
      <c r="P7" s="63"/>
      <c r="Q7" s="62" t="s">
        <v>5</v>
      </c>
    </row>
    <row r="8" spans="2:17">
      <c r="B8" s="151" t="s">
        <v>6</v>
      </c>
      <c r="C8" s="145" t="s">
        <v>7</v>
      </c>
      <c r="D8" s="145" t="s">
        <v>8</v>
      </c>
      <c r="E8" s="152" t="s">
        <v>9</v>
      </c>
      <c r="F8" s="152"/>
      <c r="G8" s="152"/>
      <c r="H8" s="152"/>
      <c r="I8" s="152"/>
      <c r="J8" s="152"/>
      <c r="K8" s="152"/>
      <c r="L8" s="152"/>
      <c r="M8" s="152"/>
      <c r="N8" s="152"/>
      <c r="O8" s="152"/>
      <c r="P8" s="152"/>
      <c r="Q8" s="152"/>
    </row>
    <row r="9" spans="2:17" ht="18.75" customHeight="1">
      <c r="B9" s="151"/>
      <c r="C9" s="145"/>
      <c r="D9" s="145"/>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c r="B146" s="3"/>
      <c r="C146" s="3"/>
      <c r="D146" s="3"/>
      <c r="E146" s="58"/>
      <c r="F146" s="58"/>
      <c r="G146" s="58"/>
      <c r="H146" s="58"/>
      <c r="I146" s="58"/>
      <c r="J146" s="58"/>
      <c r="K146" s="58"/>
      <c r="L146" s="58"/>
      <c r="M146" s="58"/>
      <c r="N146" s="58"/>
      <c r="O146" s="58"/>
      <c r="P146" s="58"/>
      <c r="Q146" s="57"/>
    </row>
    <row r="147" spans="2:17">
      <c r="B147" s="65"/>
      <c r="C147" s="65"/>
      <c r="D147" s="65"/>
      <c r="E147" s="58"/>
      <c r="F147" s="58"/>
      <c r="G147" s="56"/>
      <c r="H147" s="56"/>
      <c r="I147" s="56"/>
      <c r="J147" s="56"/>
      <c r="K147" s="56"/>
      <c r="L147" s="56"/>
      <c r="M147" s="56"/>
      <c r="N147" s="56"/>
      <c r="O147" s="56"/>
      <c r="P147" s="56"/>
      <c r="Q147" s="47"/>
    </row>
    <row r="148" spans="2:17" ht="30">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c r="C182" s="24"/>
      <c r="D182" s="24"/>
      <c r="E182" s="52"/>
      <c r="F182" s="52"/>
      <c r="G182" s="52"/>
      <c r="H182" s="52"/>
      <c r="I182" s="52"/>
      <c r="J182" s="52"/>
      <c r="K182" s="52"/>
      <c r="L182" s="52"/>
      <c r="M182" s="52"/>
      <c r="N182" s="52"/>
      <c r="O182" s="52"/>
      <c r="P182" s="52"/>
      <c r="Q182" s="52"/>
    </row>
    <row r="183" spans="2:17" s="28" customFormat="1">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c r="B184" s="29" t="s">
        <v>184</v>
      </c>
      <c r="C184" s="30"/>
      <c r="D184" s="30"/>
      <c r="E184" s="30"/>
      <c r="F184" s="30"/>
      <c r="G184" s="30"/>
      <c r="H184" s="30"/>
      <c r="I184" s="30"/>
      <c r="J184" s="30"/>
      <c r="K184" s="30"/>
      <c r="L184" s="30"/>
      <c r="M184" s="30"/>
      <c r="N184" s="30"/>
      <c r="O184" s="30"/>
      <c r="P184" s="30"/>
      <c r="Q184" s="47"/>
    </row>
    <row r="185" spans="2:17">
      <c r="B185" s="31" t="s">
        <v>185</v>
      </c>
      <c r="C185" s="31"/>
      <c r="D185" s="51"/>
      <c r="E185" s="48"/>
      <c r="F185" s="48"/>
      <c r="G185" s="48"/>
      <c r="H185" s="48"/>
      <c r="I185" s="48"/>
      <c r="J185" s="48"/>
      <c r="K185" s="48"/>
      <c r="L185" s="48"/>
      <c r="M185" s="48"/>
      <c r="N185" s="48"/>
      <c r="O185" s="48"/>
      <c r="P185" s="48"/>
      <c r="Q185" s="47"/>
    </row>
    <row r="186" spans="2:17">
      <c r="B186" s="33" t="s">
        <v>186</v>
      </c>
      <c r="C186" s="33"/>
      <c r="D186" s="33"/>
      <c r="E186" s="48"/>
      <c r="F186" s="48"/>
      <c r="G186" s="48"/>
      <c r="H186" s="48"/>
      <c r="I186" s="48"/>
      <c r="J186" s="48"/>
      <c r="K186" s="48"/>
      <c r="L186" s="48"/>
      <c r="M186" s="48"/>
      <c r="N186" s="48"/>
      <c r="O186" s="48"/>
      <c r="P186" s="48"/>
      <c r="Q186" s="47"/>
    </row>
    <row r="187" spans="2:17">
      <c r="B187" s="146" t="s">
        <v>187</v>
      </c>
      <c r="C187" s="146"/>
      <c r="D187" s="146"/>
      <c r="E187" s="146"/>
      <c r="F187" s="49"/>
      <c r="G187" s="49"/>
      <c r="H187" s="49"/>
      <c r="I187" s="50"/>
      <c r="J187" s="49"/>
      <c r="K187" s="48"/>
      <c r="L187" s="48"/>
      <c r="M187" s="48"/>
      <c r="N187" s="48"/>
      <c r="O187" s="48"/>
      <c r="P187" s="48"/>
      <c r="Q187" s="47"/>
    </row>
    <row r="188" spans="2:17">
      <c r="B188" s="146" t="s">
        <v>188</v>
      </c>
      <c r="C188" s="146"/>
      <c r="D188" s="146"/>
      <c r="E188" s="146"/>
      <c r="F188" s="146"/>
      <c r="G188" s="146"/>
      <c r="H188" s="146"/>
      <c r="I188" s="146"/>
      <c r="J188" s="146"/>
      <c r="K188" s="46"/>
      <c r="L188" s="46"/>
      <c r="M188" s="46"/>
      <c r="N188" s="46"/>
      <c r="O188" s="46"/>
      <c r="P188" s="46"/>
      <c r="Q188" s="46"/>
    </row>
    <row r="189" spans="2:17" ht="14.25" customHeight="1">
      <c r="B189" s="147" t="s">
        <v>189</v>
      </c>
      <c r="C189" s="147"/>
      <c r="D189" s="147"/>
      <c r="E189" s="147"/>
      <c r="F189" s="147"/>
      <c r="G189" s="147"/>
      <c r="H189" s="147"/>
      <c r="I189" s="147"/>
    </row>
    <row r="192" spans="2:17">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0692-11A3-40D9-BFC2-CE58F49FB975}">
  <dimension ref="A1:AK220"/>
  <sheetViews>
    <sheetView showGridLines="0" zoomScale="55" zoomScaleNormal="55" zoomScaleSheetLayoutView="100" workbookViewId="0">
      <selection activeCell="V8" sqref="V8"/>
    </sheetView>
  </sheetViews>
  <sheetFormatPr defaultColWidth="11.42578125" defaultRowHeight="15"/>
  <cols>
    <col min="1" max="1" width="13.85546875" customWidth="1"/>
    <col min="2" max="2" width="121.5703125" customWidth="1"/>
    <col min="3" max="3" width="27.85546875" bestFit="1" customWidth="1"/>
    <col min="4" max="4" width="27.85546875" hidden="1" customWidth="1"/>
    <col min="5" max="5" width="16.85546875" style="17" customWidth="1"/>
    <col min="6" max="10" width="16.85546875" style="17" hidden="1" customWidth="1"/>
    <col min="11" max="11" width="19.42578125" style="17" hidden="1" customWidth="1"/>
    <col min="12" max="12" width="18.28515625" style="17" hidden="1" customWidth="1"/>
    <col min="13" max="13" width="20" style="17" hidden="1" customWidth="1"/>
    <col min="14" max="14" width="16.140625" style="17" hidden="1" customWidth="1"/>
    <col min="15" max="15" width="18.42578125" style="17" hidden="1"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c r="E1" s="1"/>
      <c r="F1" s="1"/>
      <c r="G1" s="43"/>
      <c r="H1" s="1"/>
      <c r="I1" s="1"/>
      <c r="J1" s="1"/>
      <c r="K1" s="1"/>
      <c r="L1" s="1"/>
      <c r="M1" s="1"/>
      <c r="N1" s="1"/>
      <c r="O1" s="1"/>
      <c r="P1" s="1"/>
      <c r="Q1" s="2"/>
      <c r="R1"/>
    </row>
    <row r="2" spans="1:34" ht="28.5">
      <c r="B2" s="148" t="s">
        <v>0</v>
      </c>
      <c r="C2" s="148"/>
      <c r="D2" s="148"/>
      <c r="E2" s="148"/>
      <c r="F2" s="148"/>
      <c r="G2" s="148"/>
      <c r="H2" s="148"/>
      <c r="I2" s="148"/>
      <c r="J2" s="148"/>
      <c r="K2" s="148"/>
      <c r="L2" s="148"/>
      <c r="M2" s="148"/>
      <c r="N2" s="148"/>
      <c r="O2" s="148"/>
      <c r="P2" s="148"/>
      <c r="Q2" s="148"/>
      <c r="R2"/>
    </row>
    <row r="3" spans="1:34" ht="21">
      <c r="B3" s="149" t="s">
        <v>1</v>
      </c>
      <c r="C3" s="149"/>
      <c r="D3" s="149"/>
      <c r="E3" s="149"/>
      <c r="F3" s="149"/>
      <c r="G3" s="149"/>
      <c r="H3" s="149"/>
      <c r="I3" s="149"/>
      <c r="J3" s="149"/>
      <c r="K3" s="149"/>
      <c r="L3" s="149"/>
      <c r="M3" s="149"/>
      <c r="N3" s="149"/>
      <c r="O3" s="149"/>
      <c r="P3" s="149"/>
      <c r="Q3" s="149"/>
      <c r="R3"/>
    </row>
    <row r="4" spans="1:34" ht="15.75" customHeight="1">
      <c r="B4" s="150" t="s">
        <v>2</v>
      </c>
      <c r="C4" s="150"/>
      <c r="D4" s="150"/>
      <c r="E4" s="150"/>
      <c r="F4" s="150"/>
      <c r="G4" s="150"/>
      <c r="H4" s="150"/>
      <c r="I4" s="150"/>
      <c r="J4" s="150"/>
      <c r="K4" s="150"/>
      <c r="L4" s="150"/>
      <c r="M4" s="150"/>
      <c r="N4" s="150"/>
      <c r="O4" s="150"/>
      <c r="P4" s="150"/>
      <c r="Q4" s="150"/>
      <c r="R4"/>
    </row>
    <row r="5" spans="1:34" ht="15.75" customHeight="1">
      <c r="B5" s="150" t="s">
        <v>3</v>
      </c>
      <c r="C5" s="150"/>
      <c r="D5" s="150"/>
      <c r="E5" s="150"/>
      <c r="F5" s="150"/>
      <c r="G5" s="150"/>
      <c r="H5" s="150"/>
      <c r="I5" s="150"/>
      <c r="J5" s="150"/>
      <c r="K5" s="150"/>
      <c r="L5" s="150"/>
      <c r="M5" s="150"/>
      <c r="N5" s="150"/>
      <c r="O5" s="150"/>
      <c r="P5" s="150"/>
      <c r="Q5" s="150"/>
      <c r="R5"/>
    </row>
    <row r="6" spans="1:34" ht="15.75" customHeight="1">
      <c r="B6" s="150"/>
      <c r="C6" s="150"/>
      <c r="D6" s="150"/>
      <c r="E6" s="150"/>
      <c r="F6" s="150"/>
      <c r="G6" s="150"/>
      <c r="H6" s="150"/>
      <c r="I6" s="150"/>
      <c r="J6" s="150"/>
      <c r="K6" s="150"/>
      <c r="L6" s="150"/>
      <c r="M6" s="150"/>
      <c r="N6" s="150"/>
      <c r="O6" s="150"/>
      <c r="P6" s="150"/>
      <c r="Q6" s="150"/>
      <c r="R6"/>
    </row>
    <row r="7" spans="1:34">
      <c r="B7" s="4" t="s">
        <v>509</v>
      </c>
      <c r="C7" s="5"/>
      <c r="D7" s="5"/>
      <c r="E7" s="6"/>
      <c r="F7" s="6"/>
      <c r="G7" s="6"/>
      <c r="H7" s="6"/>
      <c r="I7" s="6"/>
      <c r="J7" s="6"/>
      <c r="K7" s="6"/>
      <c r="L7" s="6"/>
      <c r="M7" s="6"/>
      <c r="N7" s="6"/>
      <c r="O7" s="6"/>
      <c r="P7" s="6"/>
      <c r="Q7" s="7" t="s">
        <v>5</v>
      </c>
      <c r="R7"/>
    </row>
    <row r="8" spans="1:34" ht="25.5" customHeight="1">
      <c r="B8" s="151" t="s">
        <v>6</v>
      </c>
      <c r="C8" s="145" t="s">
        <v>510</v>
      </c>
      <c r="D8" s="137" t="s">
        <v>417</v>
      </c>
      <c r="E8" s="154" t="s">
        <v>9</v>
      </c>
      <c r="F8" s="154"/>
      <c r="G8" s="154"/>
      <c r="H8" s="154"/>
      <c r="I8" s="154"/>
      <c r="J8" s="154"/>
      <c r="K8" s="154"/>
      <c r="L8" s="154"/>
      <c r="M8" s="154"/>
      <c r="N8" s="154"/>
      <c r="O8" s="154"/>
      <c r="P8" s="154"/>
      <c r="Q8" s="154"/>
      <c r="R8"/>
    </row>
    <row r="9" spans="1:34" ht="16.5" customHeight="1">
      <c r="B9" s="151"/>
      <c r="C9" s="15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c r="B10" s="9" t="s">
        <v>23</v>
      </c>
      <c r="C10" s="71">
        <v>1185944645319</v>
      </c>
      <c r="D10" s="71"/>
      <c r="E10" s="71">
        <v>96838968295.289993</v>
      </c>
      <c r="F10" s="71"/>
      <c r="G10" s="71"/>
      <c r="H10" s="71"/>
      <c r="I10" s="71"/>
      <c r="J10" s="71"/>
      <c r="K10" s="71"/>
      <c r="L10" s="71"/>
      <c r="M10" s="71"/>
      <c r="N10" s="71"/>
      <c r="O10" s="71"/>
      <c r="P10" s="71"/>
      <c r="Q10" s="71">
        <f>+SUM(E10)</f>
        <v>96838968295.289993</v>
      </c>
      <c r="R10" s="71"/>
      <c r="S10" s="139"/>
      <c r="T10" s="41"/>
      <c r="U10" s="41"/>
      <c r="V10" s="41"/>
      <c r="W10" s="41"/>
      <c r="AB10" s="41"/>
      <c r="AC10" s="41"/>
      <c r="AD10" s="41"/>
      <c r="AE10" s="41"/>
      <c r="AF10" s="41"/>
      <c r="AG10" s="41"/>
      <c r="AH10" s="41"/>
    </row>
    <row r="11" spans="1:34">
      <c r="B11" s="11" t="s">
        <v>24</v>
      </c>
      <c r="C11" s="87">
        <v>1185944645319</v>
      </c>
      <c r="D11" s="87"/>
      <c r="E11" s="68">
        <v>96838968295.289993</v>
      </c>
      <c r="F11" s="68"/>
      <c r="G11" s="68"/>
      <c r="H11" s="68"/>
      <c r="I11" s="68"/>
      <c r="J11" s="68"/>
      <c r="K11" s="68"/>
      <c r="L11" s="68"/>
      <c r="M11" s="68"/>
      <c r="N11" s="68"/>
      <c r="O11" s="68"/>
      <c r="P11" s="68"/>
      <c r="Q11" s="68">
        <f t="shared" ref="Q11:Q71" si="0">+SUM(E11)</f>
        <v>96838968295.289993</v>
      </c>
      <c r="R11" s="71"/>
      <c r="S11" s="139"/>
      <c r="T11" s="41"/>
      <c r="U11" s="41"/>
      <c r="V11" s="41"/>
      <c r="W11" s="41"/>
      <c r="AB11" s="41"/>
      <c r="AC11" s="41"/>
      <c r="AD11" s="41"/>
      <c r="AE11" s="41"/>
      <c r="AF11" s="41"/>
      <c r="AG11" s="41"/>
      <c r="AH11" s="41"/>
    </row>
    <row r="12" spans="1:34">
      <c r="B12" s="9" t="s">
        <v>25</v>
      </c>
      <c r="C12" s="71">
        <v>121999768271</v>
      </c>
      <c r="D12" s="71"/>
      <c r="E12" s="71">
        <v>35264688033.480003</v>
      </c>
      <c r="F12" s="71"/>
      <c r="G12" s="71"/>
      <c r="H12" s="71"/>
      <c r="I12" s="71"/>
      <c r="J12" s="71"/>
      <c r="K12" s="71"/>
      <c r="L12" s="71"/>
      <c r="M12" s="71"/>
      <c r="N12" s="71"/>
      <c r="O12" s="71"/>
      <c r="P12" s="71"/>
      <c r="Q12" s="71">
        <f t="shared" si="0"/>
        <v>35264688033.480003</v>
      </c>
      <c r="R12" s="71"/>
      <c r="S12" s="139"/>
      <c r="T12" s="41"/>
      <c r="U12" s="41"/>
      <c r="V12" s="41"/>
      <c r="W12" s="41"/>
      <c r="AB12" s="41"/>
      <c r="AC12" s="41"/>
      <c r="AD12" s="41"/>
      <c r="AE12" s="41"/>
      <c r="AF12" s="41"/>
      <c r="AG12" s="41"/>
      <c r="AH12" s="41"/>
    </row>
    <row r="13" spans="1:34">
      <c r="A13" s="44"/>
      <c r="B13" s="11" t="s">
        <v>26</v>
      </c>
      <c r="C13" s="87">
        <v>53674866227</v>
      </c>
      <c r="D13" s="87"/>
      <c r="E13" s="68">
        <v>31671311716.349998</v>
      </c>
      <c r="F13" s="68"/>
      <c r="G13" s="68"/>
      <c r="H13" s="68"/>
      <c r="I13" s="68"/>
      <c r="J13" s="68"/>
      <c r="K13" s="68"/>
      <c r="L13" s="68"/>
      <c r="M13" s="68"/>
      <c r="N13" s="68"/>
      <c r="O13" s="68"/>
      <c r="P13" s="68"/>
      <c r="Q13" s="68">
        <f t="shared" si="0"/>
        <v>31671311716.349998</v>
      </c>
      <c r="R13" s="71"/>
      <c r="S13" s="139"/>
      <c r="T13" s="41"/>
      <c r="U13" s="41"/>
      <c r="V13" s="41"/>
      <c r="W13" s="41"/>
      <c r="AB13" s="41"/>
      <c r="AC13" s="41"/>
      <c r="AD13" s="41"/>
      <c r="AE13" s="41"/>
      <c r="AF13" s="41"/>
      <c r="AG13" s="41"/>
      <c r="AH13" s="41"/>
    </row>
    <row r="14" spans="1:34">
      <c r="A14" s="44"/>
      <c r="B14" s="11" t="s">
        <v>27</v>
      </c>
      <c r="C14" s="87">
        <v>26570260465</v>
      </c>
      <c r="D14" s="87"/>
      <c r="E14" s="68">
        <v>2143293951</v>
      </c>
      <c r="F14" s="68"/>
      <c r="G14" s="68"/>
      <c r="H14" s="68"/>
      <c r="I14" s="68"/>
      <c r="J14" s="68"/>
      <c r="K14" s="68"/>
      <c r="L14" s="68"/>
      <c r="M14" s="68"/>
      <c r="N14" s="68"/>
      <c r="O14" s="68"/>
      <c r="P14" s="68"/>
      <c r="Q14" s="68">
        <f t="shared" si="0"/>
        <v>2143293951</v>
      </c>
      <c r="R14" s="71"/>
      <c r="S14" s="139"/>
      <c r="T14" s="41"/>
      <c r="U14" s="41"/>
      <c r="V14" s="41"/>
      <c r="W14" s="41"/>
      <c r="AB14" s="41"/>
      <c r="AC14" s="41"/>
      <c r="AD14" s="41"/>
      <c r="AE14" s="41"/>
      <c r="AF14" s="41"/>
      <c r="AG14" s="41"/>
      <c r="AH14" s="41"/>
    </row>
    <row r="15" spans="1:34">
      <c r="A15" s="44"/>
      <c r="B15" s="11" t="s">
        <v>29</v>
      </c>
      <c r="C15" s="87">
        <v>58898566</v>
      </c>
      <c r="D15" s="87"/>
      <c r="E15" s="68">
        <v>0</v>
      </c>
      <c r="F15" s="68"/>
      <c r="G15" s="68"/>
      <c r="H15" s="68"/>
      <c r="I15" s="68"/>
      <c r="J15" s="68"/>
      <c r="K15" s="68"/>
      <c r="L15" s="68"/>
      <c r="M15" s="68"/>
      <c r="N15" s="68"/>
      <c r="O15" s="68"/>
      <c r="P15" s="68"/>
      <c r="Q15" s="68">
        <f t="shared" si="0"/>
        <v>0</v>
      </c>
      <c r="R15" s="71"/>
      <c r="S15" s="139"/>
      <c r="T15" s="41"/>
      <c r="U15" s="41"/>
      <c r="V15" s="41"/>
      <c r="W15" s="41"/>
      <c r="AB15" s="41"/>
      <c r="AC15" s="41"/>
      <c r="AD15" s="41"/>
      <c r="AE15" s="41"/>
      <c r="AF15" s="41"/>
      <c r="AG15" s="41"/>
      <c r="AH15" s="41"/>
    </row>
    <row r="16" spans="1:34">
      <c r="A16" s="44"/>
      <c r="B16" s="11" t="s">
        <v>30</v>
      </c>
      <c r="C16" s="87">
        <v>118312658</v>
      </c>
      <c r="D16" s="87"/>
      <c r="E16" s="68">
        <v>0</v>
      </c>
      <c r="F16" s="68"/>
      <c r="G16" s="68"/>
      <c r="H16" s="68"/>
      <c r="I16" s="68"/>
      <c r="J16" s="68"/>
      <c r="K16" s="68"/>
      <c r="L16" s="68"/>
      <c r="M16" s="68"/>
      <c r="N16" s="68"/>
      <c r="O16" s="68"/>
      <c r="P16" s="68"/>
      <c r="Q16" s="68">
        <f t="shared" si="0"/>
        <v>0</v>
      </c>
      <c r="R16" s="71"/>
      <c r="S16" s="139"/>
      <c r="T16" s="41"/>
      <c r="U16" s="41"/>
      <c r="V16" s="41"/>
      <c r="W16" s="41"/>
      <c r="AB16" s="41"/>
      <c r="AC16" s="41"/>
      <c r="AD16" s="41"/>
      <c r="AE16" s="41"/>
      <c r="AF16" s="41"/>
      <c r="AG16" s="41"/>
      <c r="AH16" s="41"/>
    </row>
    <row r="17" spans="1:34">
      <c r="A17" s="44"/>
      <c r="B17" s="11" t="s">
        <v>31</v>
      </c>
      <c r="C17" s="87">
        <v>271544267</v>
      </c>
      <c r="D17" s="87"/>
      <c r="E17" s="68">
        <v>22624964.579999998</v>
      </c>
      <c r="F17" s="68"/>
      <c r="G17" s="68"/>
      <c r="H17" s="68"/>
      <c r="I17" s="68"/>
      <c r="J17" s="68"/>
      <c r="K17" s="68"/>
      <c r="L17" s="68"/>
      <c r="M17" s="68"/>
      <c r="N17" s="68"/>
      <c r="O17" s="68"/>
      <c r="P17" s="68"/>
      <c r="Q17" s="68">
        <f t="shared" si="0"/>
        <v>22624964.579999998</v>
      </c>
      <c r="R17" s="71"/>
      <c r="S17" s="139"/>
      <c r="T17" s="41"/>
      <c r="U17" s="41"/>
      <c r="V17" s="41"/>
      <c r="W17" s="41"/>
      <c r="AB17" s="41"/>
      <c r="AC17" s="41"/>
      <c r="AD17" s="41"/>
      <c r="AE17" s="41"/>
      <c r="AF17" s="41"/>
      <c r="AG17" s="41"/>
      <c r="AH17" s="41"/>
    </row>
    <row r="18" spans="1:34">
      <c r="A18" s="44"/>
      <c r="B18" s="11" t="s">
        <v>32</v>
      </c>
      <c r="C18" s="87">
        <v>120000000</v>
      </c>
      <c r="D18" s="87"/>
      <c r="E18" s="68">
        <v>0</v>
      </c>
      <c r="F18" s="68"/>
      <c r="G18" s="68"/>
      <c r="H18" s="68"/>
      <c r="I18" s="68"/>
      <c r="J18" s="68"/>
      <c r="K18" s="68"/>
      <c r="L18" s="68"/>
      <c r="M18" s="68"/>
      <c r="N18" s="68"/>
      <c r="O18" s="68"/>
      <c r="P18" s="68"/>
      <c r="Q18" s="68">
        <f t="shared" si="0"/>
        <v>0</v>
      </c>
      <c r="R18" s="71"/>
      <c r="S18" s="139"/>
      <c r="T18" s="41"/>
      <c r="U18" s="41"/>
      <c r="V18" s="41"/>
      <c r="W18" s="41"/>
      <c r="AB18" s="41"/>
      <c r="AC18" s="41"/>
      <c r="AD18" s="41"/>
      <c r="AE18" s="41"/>
      <c r="AF18" s="41"/>
      <c r="AG18" s="41"/>
      <c r="AH18" s="41"/>
    </row>
    <row r="19" spans="1:34">
      <c r="A19" s="44"/>
      <c r="B19" s="11" t="s">
        <v>33</v>
      </c>
      <c r="C19" s="87">
        <v>162681005</v>
      </c>
      <c r="D19" s="87"/>
      <c r="E19" s="68">
        <v>0</v>
      </c>
      <c r="F19" s="68"/>
      <c r="G19" s="68"/>
      <c r="H19" s="68"/>
      <c r="I19" s="68"/>
      <c r="J19" s="68"/>
      <c r="K19" s="68"/>
      <c r="L19" s="68"/>
      <c r="M19" s="68"/>
      <c r="N19" s="68"/>
      <c r="O19" s="68"/>
      <c r="P19" s="68"/>
      <c r="Q19" s="68">
        <f t="shared" si="0"/>
        <v>0</v>
      </c>
      <c r="R19" s="71"/>
      <c r="S19" s="139"/>
      <c r="T19" s="41"/>
      <c r="U19" s="41"/>
      <c r="V19" s="41"/>
      <c r="W19" s="41"/>
      <c r="AB19" s="41"/>
      <c r="AC19" s="41"/>
      <c r="AD19" s="41"/>
      <c r="AE19" s="41"/>
      <c r="AF19" s="41"/>
      <c r="AG19" s="41"/>
      <c r="AH19" s="41"/>
    </row>
    <row r="20" spans="1:34">
      <c r="A20" s="44"/>
      <c r="B20" s="11" t="s">
        <v>34</v>
      </c>
      <c r="C20" s="87">
        <v>1328308604</v>
      </c>
      <c r="D20" s="87"/>
      <c r="E20" s="68">
        <v>110692380</v>
      </c>
      <c r="F20" s="68"/>
      <c r="G20" s="68"/>
      <c r="H20" s="68"/>
      <c r="I20" s="68"/>
      <c r="J20" s="68"/>
      <c r="K20" s="68"/>
      <c r="L20" s="68"/>
      <c r="M20" s="68"/>
      <c r="N20" s="68"/>
      <c r="O20" s="68"/>
      <c r="P20" s="68"/>
      <c r="Q20" s="68">
        <f t="shared" si="0"/>
        <v>110692380</v>
      </c>
      <c r="R20" s="71"/>
      <c r="S20" s="139"/>
      <c r="T20" s="41"/>
      <c r="U20" s="41"/>
      <c r="V20" s="41"/>
      <c r="W20" s="41"/>
      <c r="AB20" s="41"/>
      <c r="AC20" s="41"/>
      <c r="AD20" s="41"/>
      <c r="AE20" s="41"/>
      <c r="AF20" s="41"/>
      <c r="AG20" s="41"/>
      <c r="AH20" s="41"/>
    </row>
    <row r="21" spans="1:34">
      <c r="A21" s="44"/>
      <c r="B21" s="11" t="s">
        <v>35</v>
      </c>
      <c r="C21" s="87">
        <v>72251028</v>
      </c>
      <c r="D21" s="87"/>
      <c r="E21" s="68">
        <v>0</v>
      </c>
      <c r="F21" s="68"/>
      <c r="G21" s="68"/>
      <c r="H21" s="68"/>
      <c r="I21" s="68"/>
      <c r="J21" s="68"/>
      <c r="K21" s="68"/>
      <c r="L21" s="68"/>
      <c r="M21" s="68"/>
      <c r="N21" s="68"/>
      <c r="O21" s="68"/>
      <c r="P21" s="68"/>
      <c r="Q21" s="68">
        <f t="shared" si="0"/>
        <v>0</v>
      </c>
      <c r="R21" s="71"/>
      <c r="S21" s="139"/>
      <c r="T21" s="41"/>
      <c r="U21" s="41"/>
      <c r="V21" s="41"/>
      <c r="W21" s="41"/>
      <c r="AB21" s="41"/>
      <c r="AC21" s="41"/>
      <c r="AD21" s="41"/>
      <c r="AE21" s="41"/>
      <c r="AF21" s="41"/>
      <c r="AG21" s="41"/>
      <c r="AH21" s="41"/>
    </row>
    <row r="22" spans="1:34">
      <c r="A22" s="44"/>
      <c r="B22" s="11" t="s">
        <v>36</v>
      </c>
      <c r="C22" s="87">
        <v>73361802</v>
      </c>
      <c r="D22" s="87"/>
      <c r="E22" s="68">
        <v>6113483</v>
      </c>
      <c r="F22" s="68"/>
      <c r="G22" s="68"/>
      <c r="H22" s="68"/>
      <c r="I22" s="68"/>
      <c r="J22" s="68"/>
      <c r="K22" s="68"/>
      <c r="L22" s="68"/>
      <c r="M22" s="68"/>
      <c r="N22" s="68"/>
      <c r="O22" s="68"/>
      <c r="P22" s="68"/>
      <c r="Q22" s="68">
        <f t="shared" si="0"/>
        <v>6113483</v>
      </c>
      <c r="R22" s="71"/>
      <c r="S22" s="139"/>
      <c r="T22" s="41"/>
      <c r="U22" s="41"/>
      <c r="V22" s="41"/>
      <c r="W22" s="41"/>
      <c r="AB22" s="41"/>
      <c r="AC22" s="41"/>
      <c r="AD22" s="41"/>
      <c r="AE22" s="41"/>
      <c r="AF22" s="41"/>
      <c r="AG22" s="41"/>
      <c r="AH22" s="41"/>
    </row>
    <row r="23" spans="1:34">
      <c r="A23" s="44"/>
      <c r="B23" s="11" t="s">
        <v>37</v>
      </c>
      <c r="C23" s="87">
        <v>2475309</v>
      </c>
      <c r="D23" s="87"/>
      <c r="E23" s="68">
        <v>0</v>
      </c>
      <c r="F23" s="68"/>
      <c r="G23" s="68"/>
      <c r="H23" s="68"/>
      <c r="I23" s="68"/>
      <c r="J23" s="68"/>
      <c r="K23" s="68"/>
      <c r="L23" s="68"/>
      <c r="M23" s="68"/>
      <c r="N23" s="68"/>
      <c r="O23" s="68"/>
      <c r="P23" s="68"/>
      <c r="Q23" s="68">
        <f t="shared" si="0"/>
        <v>0</v>
      </c>
      <c r="R23" s="71"/>
      <c r="S23" s="139"/>
      <c r="T23" s="41"/>
      <c r="U23" s="41"/>
      <c r="V23" s="41"/>
      <c r="W23" s="41"/>
      <c r="AB23" s="41"/>
      <c r="AC23" s="41"/>
      <c r="AD23" s="41"/>
      <c r="AE23" s="41"/>
      <c r="AF23" s="41"/>
      <c r="AG23" s="41"/>
      <c r="AH23" s="41"/>
    </row>
    <row r="24" spans="1:34">
      <c r="A24" s="44"/>
      <c r="B24" s="11" t="s">
        <v>38</v>
      </c>
      <c r="C24" s="87">
        <v>500000000</v>
      </c>
      <c r="D24" s="87"/>
      <c r="E24" s="68">
        <v>0</v>
      </c>
      <c r="F24" s="68"/>
      <c r="G24" s="68"/>
      <c r="H24" s="68"/>
      <c r="I24" s="68"/>
      <c r="J24" s="68"/>
      <c r="K24" s="68"/>
      <c r="L24" s="68"/>
      <c r="M24" s="68"/>
      <c r="N24" s="68"/>
      <c r="O24" s="68"/>
      <c r="P24" s="68"/>
      <c r="Q24" s="68">
        <f t="shared" si="0"/>
        <v>0</v>
      </c>
      <c r="R24" s="71"/>
      <c r="S24" s="139"/>
      <c r="T24" s="41"/>
      <c r="U24" s="41"/>
      <c r="V24" s="41"/>
      <c r="W24" s="41"/>
      <c r="AB24" s="41"/>
      <c r="AC24" s="41"/>
      <c r="AD24" s="41"/>
      <c r="AE24" s="41"/>
      <c r="AF24" s="41"/>
      <c r="AG24" s="41"/>
      <c r="AH24" s="41"/>
    </row>
    <row r="25" spans="1:34">
      <c r="A25" s="44"/>
      <c r="B25" s="11" t="s">
        <v>39</v>
      </c>
      <c r="C25" s="87">
        <v>1500000000</v>
      </c>
      <c r="D25" s="87"/>
      <c r="E25" s="68">
        <v>0</v>
      </c>
      <c r="F25" s="68"/>
      <c r="G25" s="68"/>
      <c r="H25" s="68"/>
      <c r="I25" s="68"/>
      <c r="J25" s="68"/>
      <c r="K25" s="68"/>
      <c r="L25" s="68"/>
      <c r="M25" s="68"/>
      <c r="N25" s="68"/>
      <c r="O25" s="68"/>
      <c r="P25" s="68"/>
      <c r="Q25" s="68">
        <f t="shared" si="0"/>
        <v>0</v>
      </c>
      <c r="R25" s="71"/>
      <c r="S25" s="139"/>
      <c r="T25" s="41"/>
      <c r="U25" s="41"/>
      <c r="V25" s="41"/>
      <c r="W25" s="41"/>
      <c r="AB25" s="41"/>
      <c r="AC25" s="41"/>
      <c r="AD25" s="41"/>
      <c r="AE25" s="41"/>
      <c r="AF25" s="41"/>
      <c r="AG25" s="41"/>
      <c r="AH25" s="41"/>
    </row>
    <row r="26" spans="1:34">
      <c r="A26" s="44"/>
      <c r="B26" s="11" t="s">
        <v>40</v>
      </c>
      <c r="C26" s="87">
        <v>1620000000</v>
      </c>
      <c r="D26" s="87"/>
      <c r="E26" s="68">
        <v>65630062.549999997</v>
      </c>
      <c r="F26" s="68"/>
      <c r="G26" s="68"/>
      <c r="H26" s="68"/>
      <c r="I26" s="68"/>
      <c r="J26" s="68"/>
      <c r="K26" s="68"/>
      <c r="L26" s="68"/>
      <c r="M26" s="68"/>
      <c r="N26" s="68"/>
      <c r="O26" s="68"/>
      <c r="P26" s="68"/>
      <c r="Q26" s="68">
        <f t="shared" si="0"/>
        <v>65630062.549999997</v>
      </c>
      <c r="R26" s="71"/>
      <c r="S26" s="139"/>
      <c r="T26" s="41"/>
      <c r="U26" s="41"/>
      <c r="V26" s="41"/>
      <c r="W26" s="41"/>
      <c r="AB26" s="41"/>
      <c r="AC26" s="41"/>
      <c r="AD26" s="41"/>
      <c r="AE26" s="41"/>
      <c r="AF26" s="41"/>
      <c r="AG26" s="41"/>
      <c r="AH26" s="41"/>
    </row>
    <row r="27" spans="1:34">
      <c r="A27" s="44"/>
      <c r="B27" s="11" t="s">
        <v>41</v>
      </c>
      <c r="C27" s="87">
        <v>90000000</v>
      </c>
      <c r="D27" s="87"/>
      <c r="E27" s="68">
        <v>0</v>
      </c>
      <c r="F27" s="68"/>
      <c r="G27" s="68"/>
      <c r="H27" s="68"/>
      <c r="I27" s="68"/>
      <c r="J27" s="68"/>
      <c r="K27" s="68"/>
      <c r="L27" s="68"/>
      <c r="M27" s="68"/>
      <c r="N27" s="68"/>
      <c r="O27" s="68"/>
      <c r="P27" s="68"/>
      <c r="Q27" s="68">
        <f t="shared" si="0"/>
        <v>0</v>
      </c>
      <c r="R27" s="71"/>
      <c r="S27" s="139"/>
      <c r="T27" s="41"/>
      <c r="U27" s="41"/>
      <c r="V27" s="41"/>
      <c r="W27" s="41"/>
      <c r="AB27" s="41"/>
      <c r="AC27" s="41"/>
      <c r="AD27" s="41"/>
      <c r="AE27" s="41"/>
      <c r="AF27" s="41"/>
      <c r="AG27" s="41"/>
      <c r="AH27" s="41"/>
    </row>
    <row r="28" spans="1:34">
      <c r="A28" s="44"/>
      <c r="B28" s="11" t="s">
        <v>42</v>
      </c>
      <c r="C28" s="87">
        <v>504000000</v>
      </c>
      <c r="D28" s="87"/>
      <c r="E28" s="68">
        <v>1082208</v>
      </c>
      <c r="F28" s="68"/>
      <c r="G28" s="68"/>
      <c r="H28" s="68"/>
      <c r="I28" s="68"/>
      <c r="J28" s="68"/>
      <c r="K28" s="68"/>
      <c r="L28" s="68"/>
      <c r="M28" s="68"/>
      <c r="N28" s="68"/>
      <c r="O28" s="68"/>
      <c r="P28" s="68"/>
      <c r="Q28" s="68">
        <f t="shared" si="0"/>
        <v>1082208</v>
      </c>
      <c r="R28" s="71"/>
      <c r="S28" s="139"/>
      <c r="T28" s="41"/>
      <c r="U28" s="41"/>
      <c r="V28" s="41"/>
      <c r="W28" s="41"/>
      <c r="AB28" s="41"/>
      <c r="AC28" s="41"/>
      <c r="AD28" s="41"/>
      <c r="AE28" s="41"/>
      <c r="AF28" s="41"/>
      <c r="AG28" s="41"/>
      <c r="AH28" s="41"/>
    </row>
    <row r="29" spans="1:34">
      <c r="A29" s="44"/>
      <c r="B29" s="11" t="s">
        <v>44</v>
      </c>
      <c r="C29" s="87">
        <v>2592000000</v>
      </c>
      <c r="D29" s="87"/>
      <c r="E29" s="68">
        <v>89912101.900000006</v>
      </c>
      <c r="F29" s="68"/>
      <c r="G29" s="68"/>
      <c r="H29" s="68"/>
      <c r="I29" s="68"/>
      <c r="J29" s="68"/>
      <c r="K29" s="68"/>
      <c r="L29" s="68"/>
      <c r="M29" s="68"/>
      <c r="N29" s="68"/>
      <c r="O29" s="68"/>
      <c r="P29" s="68"/>
      <c r="Q29" s="68">
        <f t="shared" si="0"/>
        <v>89912101.900000006</v>
      </c>
      <c r="R29" s="71"/>
      <c r="S29" s="139"/>
      <c r="T29" s="41"/>
      <c r="U29" s="41"/>
      <c r="V29" s="41"/>
      <c r="W29" s="41"/>
      <c r="AB29" s="41"/>
      <c r="AC29" s="41"/>
      <c r="AD29" s="41"/>
      <c r="AE29" s="41"/>
      <c r="AF29" s="41"/>
      <c r="AG29" s="41"/>
      <c r="AH29" s="41"/>
    </row>
    <row r="30" spans="1:34">
      <c r="A30" s="44"/>
      <c r="B30" s="11" t="s">
        <v>45</v>
      </c>
      <c r="C30" s="87">
        <v>54000000</v>
      </c>
      <c r="D30" s="87"/>
      <c r="E30" s="68">
        <v>0</v>
      </c>
      <c r="F30" s="68"/>
      <c r="G30" s="68"/>
      <c r="H30" s="68"/>
      <c r="I30" s="68"/>
      <c r="J30" s="68"/>
      <c r="K30" s="68"/>
      <c r="L30" s="68"/>
      <c r="M30" s="68"/>
      <c r="N30" s="68"/>
      <c r="O30" s="68"/>
      <c r="P30" s="68"/>
      <c r="Q30" s="68">
        <f t="shared" si="0"/>
        <v>0</v>
      </c>
      <c r="R30" s="71"/>
      <c r="S30" s="139"/>
      <c r="T30" s="41"/>
      <c r="U30" s="41"/>
      <c r="V30" s="41"/>
      <c r="W30" s="41"/>
      <c r="AB30" s="41"/>
      <c r="AC30" s="41"/>
      <c r="AD30" s="41"/>
      <c r="AE30" s="41"/>
      <c r="AF30" s="41"/>
      <c r="AG30" s="41"/>
      <c r="AH30" s="41"/>
    </row>
    <row r="31" spans="1:34">
      <c r="A31" s="44"/>
      <c r="B31" s="11" t="s">
        <v>46</v>
      </c>
      <c r="C31" s="87">
        <v>3024000000</v>
      </c>
      <c r="D31" s="87"/>
      <c r="E31" s="68">
        <v>111963534.5</v>
      </c>
      <c r="F31" s="68"/>
      <c r="G31" s="68"/>
      <c r="H31" s="68"/>
      <c r="I31" s="68"/>
      <c r="J31" s="68"/>
      <c r="K31" s="68"/>
      <c r="L31" s="68"/>
      <c r="M31" s="68"/>
      <c r="N31" s="68"/>
      <c r="O31" s="68"/>
      <c r="P31" s="68"/>
      <c r="Q31" s="68">
        <f t="shared" si="0"/>
        <v>111963534.5</v>
      </c>
      <c r="R31" s="71"/>
      <c r="S31" s="139"/>
      <c r="T31" s="41"/>
      <c r="U31" s="41"/>
      <c r="V31" s="41"/>
      <c r="W31" s="41"/>
      <c r="AB31" s="41"/>
      <c r="AC31" s="41"/>
      <c r="AD31" s="41"/>
      <c r="AE31" s="41"/>
      <c r="AF31" s="41"/>
      <c r="AG31" s="41"/>
      <c r="AH31" s="41"/>
    </row>
    <row r="32" spans="1:34">
      <c r="A32" s="44"/>
      <c r="B32" s="11" t="s">
        <v>47</v>
      </c>
      <c r="C32" s="87">
        <v>4100000</v>
      </c>
      <c r="D32" s="87"/>
      <c r="E32" s="68">
        <v>0</v>
      </c>
      <c r="F32" s="68"/>
      <c r="G32" s="68"/>
      <c r="H32" s="68"/>
      <c r="I32" s="68"/>
      <c r="J32" s="68"/>
      <c r="K32" s="68"/>
      <c r="L32" s="68"/>
      <c r="M32" s="68"/>
      <c r="N32" s="68"/>
      <c r="O32" s="68"/>
      <c r="P32" s="68"/>
      <c r="Q32" s="68">
        <f t="shared" si="0"/>
        <v>0</v>
      </c>
      <c r="R32" s="71"/>
      <c r="S32" s="139"/>
      <c r="T32" s="41"/>
      <c r="U32" s="41"/>
      <c r="V32" s="41"/>
      <c r="W32" s="41"/>
      <c r="AB32" s="41"/>
      <c r="AC32" s="41"/>
      <c r="AD32" s="41"/>
      <c r="AE32" s="41"/>
      <c r="AF32" s="41"/>
      <c r="AG32" s="41"/>
      <c r="AH32" s="41"/>
    </row>
    <row r="33" spans="1:34">
      <c r="A33" s="44"/>
      <c r="B33" s="11" t="s">
        <v>48</v>
      </c>
      <c r="C33" s="87">
        <v>926400000</v>
      </c>
      <c r="D33" s="87"/>
      <c r="E33" s="68">
        <v>6077190.5499999998</v>
      </c>
      <c r="F33" s="68"/>
      <c r="G33" s="68"/>
      <c r="H33" s="68"/>
      <c r="I33" s="68"/>
      <c r="J33" s="68"/>
      <c r="K33" s="68"/>
      <c r="L33" s="68"/>
      <c r="M33" s="68"/>
      <c r="N33" s="68"/>
      <c r="O33" s="68"/>
      <c r="P33" s="68"/>
      <c r="Q33" s="68">
        <f t="shared" si="0"/>
        <v>6077190.5499999998</v>
      </c>
      <c r="R33" s="71"/>
      <c r="S33" s="139"/>
      <c r="T33" s="41"/>
      <c r="U33" s="41"/>
      <c r="V33" s="41"/>
      <c r="W33" s="41"/>
      <c r="AB33" s="41"/>
      <c r="AC33" s="41"/>
      <c r="AD33" s="41"/>
      <c r="AE33" s="41"/>
      <c r="AF33" s="41"/>
      <c r="AG33" s="41"/>
      <c r="AH33" s="41"/>
    </row>
    <row r="34" spans="1:34">
      <c r="A34" s="44"/>
      <c r="B34" s="11" t="s">
        <v>49</v>
      </c>
      <c r="C34" s="87">
        <v>60000000</v>
      </c>
      <c r="D34" s="87"/>
      <c r="E34" s="68">
        <v>0</v>
      </c>
      <c r="F34" s="68"/>
      <c r="G34" s="68"/>
      <c r="H34" s="68"/>
      <c r="I34" s="68"/>
      <c r="J34" s="68"/>
      <c r="K34" s="68"/>
      <c r="L34" s="68"/>
      <c r="M34" s="68"/>
      <c r="N34" s="68"/>
      <c r="O34" s="68"/>
      <c r="P34" s="68"/>
      <c r="Q34" s="68">
        <f t="shared" si="0"/>
        <v>0</v>
      </c>
      <c r="R34" s="71"/>
      <c r="S34" s="139"/>
      <c r="T34" s="41"/>
      <c r="U34" s="41"/>
      <c r="V34" s="41"/>
      <c r="W34" s="41"/>
      <c r="AB34" s="41"/>
      <c r="AC34" s="41"/>
      <c r="AD34" s="41"/>
      <c r="AE34" s="41"/>
      <c r="AF34" s="41"/>
      <c r="AG34" s="41"/>
      <c r="AH34" s="41"/>
    </row>
    <row r="35" spans="1:34">
      <c r="A35" s="44"/>
      <c r="B35" s="11" t="s">
        <v>50</v>
      </c>
      <c r="C35" s="87">
        <v>21783578</v>
      </c>
      <c r="D35" s="87"/>
      <c r="E35" s="68">
        <v>0</v>
      </c>
      <c r="F35" s="68"/>
      <c r="G35" s="68"/>
      <c r="H35" s="68"/>
      <c r="I35" s="68"/>
      <c r="J35" s="68"/>
      <c r="K35" s="68"/>
      <c r="L35" s="68"/>
      <c r="M35" s="68"/>
      <c r="N35" s="68"/>
      <c r="O35" s="68"/>
      <c r="P35" s="68"/>
      <c r="Q35" s="68">
        <f t="shared" si="0"/>
        <v>0</v>
      </c>
      <c r="R35" s="71"/>
      <c r="S35" s="139"/>
      <c r="T35" s="41"/>
      <c r="U35" s="41"/>
      <c r="V35" s="41"/>
      <c r="W35" s="41"/>
      <c r="AB35" s="41"/>
      <c r="AC35" s="41"/>
      <c r="AD35" s="41"/>
      <c r="AE35" s="41"/>
      <c r="AF35" s="41"/>
      <c r="AG35" s="41"/>
      <c r="AH35" s="41"/>
    </row>
    <row r="36" spans="1:34">
      <c r="A36" s="44"/>
      <c r="B36" s="11" t="s">
        <v>475</v>
      </c>
      <c r="C36" s="87">
        <v>627685390</v>
      </c>
      <c r="D36" s="87"/>
      <c r="E36" s="68">
        <v>0</v>
      </c>
      <c r="F36" s="68"/>
      <c r="G36" s="68"/>
      <c r="H36" s="68"/>
      <c r="I36" s="68"/>
      <c r="J36" s="68"/>
      <c r="K36" s="68"/>
      <c r="L36" s="68"/>
      <c r="M36" s="68"/>
      <c r="N36" s="68"/>
      <c r="O36" s="68"/>
      <c r="P36" s="68"/>
      <c r="Q36" s="68">
        <f t="shared" si="0"/>
        <v>0</v>
      </c>
      <c r="R36" s="71"/>
      <c r="S36" s="139"/>
      <c r="T36" s="41"/>
      <c r="U36" s="41"/>
      <c r="V36" s="41"/>
      <c r="W36" s="41"/>
      <c r="AB36" s="41"/>
      <c r="AC36" s="41"/>
      <c r="AD36" s="41"/>
      <c r="AE36" s="41"/>
      <c r="AF36" s="41"/>
      <c r="AG36" s="41"/>
      <c r="AH36" s="41"/>
    </row>
    <row r="37" spans="1:34">
      <c r="A37" s="44"/>
      <c r="B37" s="11" t="s">
        <v>52</v>
      </c>
      <c r="C37" s="87">
        <v>185596113</v>
      </c>
      <c r="D37" s="87"/>
      <c r="E37" s="68">
        <v>0</v>
      </c>
      <c r="F37" s="68"/>
      <c r="G37" s="68"/>
      <c r="H37" s="68"/>
      <c r="I37" s="68"/>
      <c r="J37" s="68"/>
      <c r="K37" s="68"/>
      <c r="L37" s="68"/>
      <c r="M37" s="68"/>
      <c r="N37" s="68"/>
      <c r="O37" s="68"/>
      <c r="P37" s="68"/>
      <c r="Q37" s="68">
        <f t="shared" si="0"/>
        <v>0</v>
      </c>
      <c r="R37" s="71"/>
      <c r="S37" s="139"/>
      <c r="T37" s="41"/>
      <c r="U37" s="41"/>
      <c r="V37" s="41"/>
      <c r="W37" s="41"/>
      <c r="AB37" s="41"/>
      <c r="AC37" s="41"/>
      <c r="AD37" s="41"/>
      <c r="AE37" s="41"/>
      <c r="AF37" s="41"/>
      <c r="AG37" s="41"/>
      <c r="AH37" s="41"/>
    </row>
    <row r="38" spans="1:34">
      <c r="A38" s="44"/>
      <c r="B38" s="11" t="s">
        <v>53</v>
      </c>
      <c r="C38" s="87">
        <v>269000000</v>
      </c>
      <c r="D38" s="87"/>
      <c r="E38" s="68">
        <v>0</v>
      </c>
      <c r="F38" s="68"/>
      <c r="G38" s="68"/>
      <c r="H38" s="68"/>
      <c r="I38" s="68"/>
      <c r="J38" s="68"/>
      <c r="K38" s="68"/>
      <c r="L38" s="68"/>
      <c r="M38" s="68"/>
      <c r="N38" s="68"/>
      <c r="O38" s="68"/>
      <c r="P38" s="68"/>
      <c r="Q38" s="68">
        <f t="shared" si="0"/>
        <v>0</v>
      </c>
      <c r="R38" s="71"/>
      <c r="S38" s="139"/>
      <c r="T38" s="41"/>
      <c r="U38" s="41"/>
      <c r="V38" s="41"/>
      <c r="W38" s="41"/>
      <c r="AB38" s="41"/>
      <c r="AC38" s="41"/>
      <c r="AD38" s="41"/>
      <c r="AE38" s="41"/>
      <c r="AF38" s="41"/>
      <c r="AG38" s="41"/>
      <c r="AH38" s="41"/>
    </row>
    <row r="39" spans="1:34">
      <c r="A39" s="44"/>
      <c r="B39" s="11" t="s">
        <v>54</v>
      </c>
      <c r="C39" s="87">
        <v>2381525240</v>
      </c>
      <c r="D39" s="87"/>
      <c r="E39" s="68">
        <v>7572736.6900000004</v>
      </c>
      <c r="F39" s="68"/>
      <c r="G39" s="68"/>
      <c r="H39" s="68"/>
      <c r="I39" s="68"/>
      <c r="J39" s="68"/>
      <c r="K39" s="68"/>
      <c r="L39" s="68"/>
      <c r="M39" s="68"/>
      <c r="N39" s="68"/>
      <c r="O39" s="68"/>
      <c r="P39" s="68"/>
      <c r="Q39" s="68">
        <f t="shared" si="0"/>
        <v>7572736.6900000004</v>
      </c>
      <c r="R39" s="71"/>
      <c r="S39" s="139"/>
      <c r="T39" s="41"/>
      <c r="U39" s="41"/>
      <c r="V39" s="41"/>
      <c r="W39" s="41"/>
      <c r="AB39" s="41"/>
      <c r="AC39" s="41"/>
      <c r="AD39" s="41"/>
      <c r="AE39" s="41"/>
      <c r="AF39" s="41"/>
      <c r="AG39" s="41"/>
      <c r="AH39" s="41"/>
    </row>
    <row r="40" spans="1:34">
      <c r="A40" s="44"/>
      <c r="B40" s="11" t="s">
        <v>55</v>
      </c>
      <c r="C40" s="87">
        <v>4103245600</v>
      </c>
      <c r="D40" s="87"/>
      <c r="E40" s="68">
        <v>19340246.359999999</v>
      </c>
      <c r="F40" s="68"/>
      <c r="G40" s="68"/>
      <c r="H40" s="68"/>
      <c r="I40" s="68"/>
      <c r="J40" s="68"/>
      <c r="K40" s="68"/>
      <c r="L40" s="68"/>
      <c r="M40" s="68"/>
      <c r="N40" s="68"/>
      <c r="O40" s="68"/>
      <c r="P40" s="68"/>
      <c r="Q40" s="68">
        <f t="shared" si="0"/>
        <v>19340246.359999999</v>
      </c>
      <c r="R40" s="71"/>
      <c r="S40" s="139"/>
      <c r="T40" s="41"/>
      <c r="U40" s="41"/>
      <c r="V40" s="41"/>
      <c r="W40" s="41"/>
      <c r="AB40" s="41"/>
      <c r="AC40" s="41"/>
      <c r="AD40" s="41"/>
      <c r="AE40" s="41"/>
      <c r="AF40" s="41"/>
      <c r="AG40" s="41"/>
      <c r="AH40" s="41"/>
    </row>
    <row r="41" spans="1:34">
      <c r="A41" s="44"/>
      <c r="B41" s="11" t="s">
        <v>476</v>
      </c>
      <c r="C41" s="87">
        <v>318000000</v>
      </c>
      <c r="D41" s="87"/>
      <c r="E41" s="68">
        <v>0</v>
      </c>
      <c r="F41" s="68"/>
      <c r="G41" s="68"/>
      <c r="H41" s="68"/>
      <c r="I41" s="68"/>
      <c r="J41" s="68"/>
      <c r="K41" s="68"/>
      <c r="L41" s="68"/>
      <c r="M41" s="68"/>
      <c r="N41" s="68"/>
      <c r="O41" s="68"/>
      <c r="P41" s="68"/>
      <c r="Q41" s="68">
        <f t="shared" si="0"/>
        <v>0</v>
      </c>
      <c r="R41" s="71"/>
      <c r="S41" s="139"/>
      <c r="T41" s="41"/>
      <c r="U41" s="41"/>
      <c r="V41" s="41"/>
      <c r="W41" s="41"/>
      <c r="AB41" s="41"/>
      <c r="AC41" s="41"/>
      <c r="AD41" s="41"/>
      <c r="AE41" s="41"/>
      <c r="AF41" s="41"/>
      <c r="AG41" s="41"/>
      <c r="AH41" s="41"/>
    </row>
    <row r="42" spans="1:34">
      <c r="A42" s="44"/>
      <c r="B42" s="11" t="s">
        <v>57</v>
      </c>
      <c r="C42" s="87">
        <v>1291960568</v>
      </c>
      <c r="D42" s="87"/>
      <c r="E42" s="68">
        <v>35939820</v>
      </c>
      <c r="F42" s="68"/>
      <c r="G42" s="68"/>
      <c r="H42" s="68"/>
      <c r="I42" s="68"/>
      <c r="J42" s="68"/>
      <c r="K42" s="68"/>
      <c r="L42" s="68"/>
      <c r="M42" s="68"/>
      <c r="N42" s="68"/>
      <c r="O42" s="68"/>
      <c r="P42" s="68"/>
      <c r="Q42" s="68">
        <f t="shared" si="0"/>
        <v>35939820</v>
      </c>
      <c r="R42" s="71"/>
      <c r="S42" s="139"/>
      <c r="T42" s="41"/>
      <c r="U42" s="41"/>
      <c r="V42" s="41"/>
      <c r="W42" s="41"/>
      <c r="AB42" s="41"/>
      <c r="AC42" s="41"/>
      <c r="AD42" s="41"/>
      <c r="AE42" s="41"/>
      <c r="AF42" s="41"/>
      <c r="AG42" s="41"/>
      <c r="AH42" s="41"/>
    </row>
    <row r="43" spans="1:34">
      <c r="A43" s="44"/>
      <c r="B43" s="11" t="s">
        <v>59</v>
      </c>
      <c r="C43" s="112">
        <v>20399526</v>
      </c>
      <c r="D43" s="87"/>
      <c r="E43" s="68">
        <v>0</v>
      </c>
      <c r="F43" s="68"/>
      <c r="G43" s="68"/>
      <c r="H43" s="68"/>
      <c r="I43" s="68"/>
      <c r="J43" s="68"/>
      <c r="K43" s="68"/>
      <c r="L43" s="68"/>
      <c r="M43" s="68"/>
      <c r="N43" s="68"/>
      <c r="O43" s="68"/>
      <c r="P43" s="68"/>
      <c r="Q43" s="68">
        <f t="shared" si="0"/>
        <v>0</v>
      </c>
      <c r="R43" s="71"/>
      <c r="S43" s="139"/>
      <c r="T43" s="41"/>
      <c r="U43" s="41"/>
      <c r="V43" s="41"/>
      <c r="W43" s="41"/>
      <c r="AB43" s="41"/>
      <c r="AC43" s="41"/>
      <c r="AD43" s="41"/>
      <c r="AE43" s="41"/>
      <c r="AF43" s="41"/>
      <c r="AG43" s="41"/>
      <c r="AH43" s="41"/>
    </row>
    <row r="44" spans="1:34">
      <c r="A44" s="44"/>
      <c r="B44" s="11" t="s">
        <v>60</v>
      </c>
      <c r="C44" s="87">
        <v>55200000</v>
      </c>
      <c r="D44" s="87"/>
      <c r="E44" s="68">
        <v>0</v>
      </c>
      <c r="F44" s="68"/>
      <c r="G44" s="68"/>
      <c r="H44" s="68"/>
      <c r="I44" s="68"/>
      <c r="J44" s="68"/>
      <c r="K44" s="68"/>
      <c r="L44" s="68"/>
      <c r="M44" s="68"/>
      <c r="N44" s="68"/>
      <c r="O44" s="68"/>
      <c r="P44" s="68"/>
      <c r="Q44" s="68">
        <f t="shared" si="0"/>
        <v>0</v>
      </c>
      <c r="R44" s="71"/>
      <c r="S44" s="139"/>
      <c r="T44" s="41"/>
      <c r="U44" s="41"/>
      <c r="V44" s="41"/>
      <c r="W44" s="41"/>
      <c r="AB44" s="41"/>
      <c r="AC44" s="41"/>
      <c r="AD44" s="41"/>
      <c r="AE44" s="41"/>
      <c r="AF44" s="41"/>
      <c r="AG44" s="41"/>
      <c r="AH44" s="41"/>
    </row>
    <row r="45" spans="1:34">
      <c r="A45" s="44"/>
      <c r="B45" s="11" t="s">
        <v>61</v>
      </c>
      <c r="C45" s="87">
        <v>150000000</v>
      </c>
      <c r="D45" s="87"/>
      <c r="E45" s="68">
        <v>705141.39</v>
      </c>
      <c r="F45" s="68"/>
      <c r="G45" s="68"/>
      <c r="H45" s="68"/>
      <c r="I45" s="68"/>
      <c r="J45" s="68"/>
      <c r="K45" s="68"/>
      <c r="L45" s="68"/>
      <c r="M45" s="68"/>
      <c r="N45" s="68"/>
      <c r="O45" s="68"/>
      <c r="P45" s="68"/>
      <c r="Q45" s="68">
        <f t="shared" si="0"/>
        <v>705141.39</v>
      </c>
      <c r="R45" s="71"/>
      <c r="S45" s="139"/>
      <c r="T45" s="41"/>
      <c r="U45" s="41"/>
      <c r="V45" s="41"/>
      <c r="W45" s="41"/>
      <c r="AB45" s="41"/>
      <c r="AC45" s="41"/>
      <c r="AD45" s="41"/>
      <c r="AE45" s="41"/>
      <c r="AF45" s="41"/>
      <c r="AG45" s="41"/>
      <c r="AH45" s="41"/>
    </row>
    <row r="46" spans="1:34">
      <c r="A46" s="44"/>
      <c r="B46" s="11" t="s">
        <v>63</v>
      </c>
      <c r="C46" s="87">
        <v>1668425185</v>
      </c>
      <c r="D46" s="87"/>
      <c r="E46" s="68">
        <v>132859396.23999999</v>
      </c>
      <c r="F46" s="68"/>
      <c r="G46" s="68"/>
      <c r="H46" s="68"/>
      <c r="I46" s="68"/>
      <c r="J46" s="68"/>
      <c r="K46" s="68"/>
      <c r="L46" s="68"/>
      <c r="M46" s="68"/>
      <c r="N46" s="68"/>
      <c r="O46" s="68"/>
      <c r="P46" s="68"/>
      <c r="Q46" s="68">
        <f t="shared" si="0"/>
        <v>132859396.23999999</v>
      </c>
      <c r="R46" s="71"/>
      <c r="S46" s="139"/>
      <c r="T46" s="41"/>
      <c r="U46" s="41"/>
      <c r="V46" s="41"/>
      <c r="W46" s="41"/>
      <c r="AB46" s="41"/>
      <c r="AC46" s="41"/>
      <c r="AD46" s="41"/>
      <c r="AE46" s="41"/>
      <c r="AF46" s="41"/>
      <c r="AG46" s="41"/>
      <c r="AH46" s="41"/>
    </row>
    <row r="47" spans="1:34">
      <c r="A47" s="44"/>
      <c r="B47" s="11" t="s">
        <v>66</v>
      </c>
      <c r="C47" s="87">
        <v>2551066051</v>
      </c>
      <c r="D47" s="87"/>
      <c r="E47" s="68">
        <v>52170384.170000002</v>
      </c>
      <c r="F47" s="68"/>
      <c r="G47" s="68"/>
      <c r="H47" s="68"/>
      <c r="I47" s="68"/>
      <c r="J47" s="68"/>
      <c r="K47" s="68"/>
      <c r="L47" s="68"/>
      <c r="M47" s="68"/>
      <c r="N47" s="68"/>
      <c r="O47" s="68"/>
      <c r="P47" s="68"/>
      <c r="Q47" s="68">
        <f t="shared" si="0"/>
        <v>52170384.170000002</v>
      </c>
      <c r="R47" s="71"/>
      <c r="S47" s="139"/>
      <c r="T47" s="41"/>
      <c r="U47" s="41"/>
      <c r="V47" s="41"/>
      <c r="W47" s="41"/>
      <c r="AB47" s="41"/>
      <c r="AC47" s="41"/>
      <c r="AD47" s="41"/>
      <c r="AE47" s="41"/>
      <c r="AF47" s="41"/>
      <c r="AG47" s="41"/>
      <c r="AH47" s="41"/>
    </row>
    <row r="48" spans="1:34">
      <c r="A48" s="44"/>
      <c r="B48" s="11" t="s">
        <v>68</v>
      </c>
      <c r="C48" s="87">
        <v>1991965789</v>
      </c>
      <c r="D48" s="87"/>
      <c r="E48" s="68">
        <v>96082035.959999993</v>
      </c>
      <c r="F48" s="68"/>
      <c r="G48" s="68"/>
      <c r="H48" s="68"/>
      <c r="I48" s="68"/>
      <c r="J48" s="68"/>
      <c r="K48" s="68"/>
      <c r="L48" s="68"/>
      <c r="M48" s="68"/>
      <c r="N48" s="68"/>
      <c r="O48" s="68"/>
      <c r="P48" s="68"/>
      <c r="Q48" s="68">
        <f t="shared" si="0"/>
        <v>96082035.959999993</v>
      </c>
      <c r="R48" s="71"/>
      <c r="S48" s="139"/>
      <c r="T48" s="41"/>
      <c r="U48" s="41"/>
      <c r="V48" s="41"/>
      <c r="W48" s="41"/>
      <c r="AB48" s="41"/>
      <c r="AC48" s="41"/>
      <c r="AD48" s="41"/>
      <c r="AE48" s="41"/>
      <c r="AF48" s="41"/>
      <c r="AG48" s="41"/>
      <c r="AH48" s="41"/>
    </row>
    <row r="49" spans="1:34">
      <c r="A49" s="44"/>
      <c r="B49" s="11" t="s">
        <v>70</v>
      </c>
      <c r="C49" s="87">
        <v>6000000</v>
      </c>
      <c r="D49" s="87"/>
      <c r="E49" s="68">
        <v>0</v>
      </c>
      <c r="F49" s="68"/>
      <c r="G49" s="68"/>
      <c r="H49" s="68"/>
      <c r="I49" s="68"/>
      <c r="J49" s="68"/>
      <c r="K49" s="68"/>
      <c r="L49" s="68"/>
      <c r="M49" s="68"/>
      <c r="N49" s="68"/>
      <c r="O49" s="68"/>
      <c r="P49" s="68"/>
      <c r="Q49" s="68">
        <f t="shared" si="0"/>
        <v>0</v>
      </c>
      <c r="R49" s="71"/>
      <c r="S49" s="139"/>
      <c r="T49" s="41"/>
      <c r="U49" s="41"/>
      <c r="V49" s="41"/>
      <c r="W49" s="41"/>
      <c r="AB49" s="41"/>
      <c r="AC49" s="41"/>
      <c r="AD49" s="41"/>
      <c r="AE49" s="41"/>
      <c r="AF49" s="41"/>
      <c r="AG49" s="41"/>
      <c r="AH49" s="41"/>
    </row>
    <row r="50" spans="1:34">
      <c r="A50" s="44"/>
      <c r="B50" s="11" t="s">
        <v>71</v>
      </c>
      <c r="C50" s="87">
        <v>354000000</v>
      </c>
      <c r="D50" s="87"/>
      <c r="E50" s="68">
        <v>8413157.1799999997</v>
      </c>
      <c r="F50" s="68"/>
      <c r="G50" s="68"/>
      <c r="H50" s="68"/>
      <c r="I50" s="68"/>
      <c r="J50" s="68"/>
      <c r="K50" s="68"/>
      <c r="L50" s="68"/>
      <c r="M50" s="68"/>
      <c r="N50" s="68"/>
      <c r="O50" s="68"/>
      <c r="P50" s="68"/>
      <c r="Q50" s="68">
        <f t="shared" si="0"/>
        <v>8413157.1799999997</v>
      </c>
      <c r="R50" s="71"/>
      <c r="S50" s="139"/>
      <c r="T50" s="41"/>
      <c r="U50" s="41"/>
      <c r="V50" s="41"/>
      <c r="W50" s="41"/>
      <c r="AB50" s="41"/>
      <c r="AC50" s="41"/>
      <c r="AD50" s="41"/>
      <c r="AE50" s="41"/>
      <c r="AF50" s="41"/>
      <c r="AG50" s="41"/>
      <c r="AH50" s="41"/>
    </row>
    <row r="51" spans="1:34">
      <c r="A51" s="44"/>
      <c r="B51" s="11" t="s">
        <v>72</v>
      </c>
      <c r="C51" s="87">
        <v>1860000000</v>
      </c>
      <c r="D51" s="87"/>
      <c r="E51" s="68">
        <v>43628044.439999998</v>
      </c>
      <c r="F51" s="68"/>
      <c r="G51" s="68"/>
      <c r="H51" s="68"/>
      <c r="I51" s="68"/>
      <c r="J51" s="68"/>
      <c r="K51" s="68"/>
      <c r="L51" s="68"/>
      <c r="M51" s="68"/>
      <c r="N51" s="68"/>
      <c r="O51" s="68"/>
      <c r="P51" s="68"/>
      <c r="Q51" s="68">
        <f t="shared" si="0"/>
        <v>43628044.439999998</v>
      </c>
      <c r="R51" s="71"/>
      <c r="S51" s="139"/>
      <c r="T51" s="41"/>
      <c r="U51" s="41"/>
      <c r="V51" s="41"/>
      <c r="W51" s="41"/>
      <c r="AB51" s="41"/>
      <c r="AC51" s="41"/>
      <c r="AD51" s="41"/>
      <c r="AE51" s="41"/>
      <c r="AF51" s="41"/>
      <c r="AG51" s="41"/>
      <c r="AH51" s="41"/>
    </row>
    <row r="52" spans="1:34">
      <c r="A52" s="44"/>
      <c r="B52" s="11" t="s">
        <v>193</v>
      </c>
      <c r="C52" s="87">
        <v>794264725</v>
      </c>
      <c r="D52" s="87"/>
      <c r="E52" s="68">
        <v>331264080</v>
      </c>
      <c r="F52" s="68"/>
      <c r="G52" s="68"/>
      <c r="H52" s="68"/>
      <c r="I52" s="68"/>
      <c r="J52" s="68"/>
      <c r="K52" s="68"/>
      <c r="L52" s="68"/>
      <c r="M52" s="68"/>
      <c r="N52" s="68"/>
      <c r="O52" s="68"/>
      <c r="P52" s="68"/>
      <c r="Q52" s="68">
        <f t="shared" si="0"/>
        <v>331264080</v>
      </c>
      <c r="R52" s="71"/>
      <c r="S52" s="139"/>
      <c r="T52" s="41"/>
      <c r="U52" s="41"/>
      <c r="V52" s="41"/>
      <c r="W52" s="41"/>
      <c r="AB52" s="41"/>
      <c r="AC52" s="41"/>
      <c r="AD52" s="41"/>
      <c r="AE52" s="41"/>
      <c r="AF52" s="41"/>
      <c r="AG52" s="41"/>
      <c r="AH52" s="41"/>
    </row>
    <row r="53" spans="1:34">
      <c r="A53" s="44"/>
      <c r="B53" s="11" t="s">
        <v>194</v>
      </c>
      <c r="C53" s="87">
        <v>42000000</v>
      </c>
      <c r="D53" s="87"/>
      <c r="E53" s="68">
        <v>0</v>
      </c>
      <c r="F53" s="68"/>
      <c r="G53" s="68"/>
      <c r="H53" s="68"/>
      <c r="I53" s="68"/>
      <c r="J53" s="68"/>
      <c r="K53" s="68"/>
      <c r="L53" s="68"/>
      <c r="M53" s="68"/>
      <c r="N53" s="68"/>
      <c r="O53" s="68"/>
      <c r="P53" s="68"/>
      <c r="Q53" s="68">
        <f t="shared" si="0"/>
        <v>0</v>
      </c>
      <c r="R53" s="71"/>
      <c r="S53" s="139"/>
      <c r="T53" s="41"/>
      <c r="U53" s="41"/>
      <c r="V53" s="41"/>
      <c r="W53" s="41"/>
      <c r="AB53" s="41"/>
      <c r="AC53" s="41"/>
      <c r="AD53" s="41"/>
      <c r="AE53" s="41"/>
      <c r="AF53" s="41"/>
      <c r="AG53" s="41"/>
      <c r="AH53" s="41"/>
    </row>
    <row r="54" spans="1:34">
      <c r="A54" s="44"/>
      <c r="B54" s="11" t="s">
        <v>197</v>
      </c>
      <c r="C54" s="87">
        <v>10150546</v>
      </c>
      <c r="D54" s="87"/>
      <c r="E54" s="68">
        <v>0</v>
      </c>
      <c r="F54" s="68"/>
      <c r="G54" s="68"/>
      <c r="H54" s="68"/>
      <c r="I54" s="68"/>
      <c r="J54" s="68"/>
      <c r="K54" s="68"/>
      <c r="L54" s="68"/>
      <c r="M54" s="68"/>
      <c r="N54" s="68"/>
      <c r="O54" s="68"/>
      <c r="P54" s="68"/>
      <c r="Q54" s="68">
        <f t="shared" si="0"/>
        <v>0</v>
      </c>
      <c r="R54" s="71"/>
      <c r="S54" s="139"/>
      <c r="T54" s="41"/>
      <c r="U54" s="41"/>
      <c r="V54" s="41"/>
      <c r="W54" s="41"/>
      <c r="AB54" s="41"/>
      <c r="AC54" s="41"/>
      <c r="AD54" s="41"/>
      <c r="AE54" s="41"/>
      <c r="AF54" s="41"/>
      <c r="AG54" s="41"/>
      <c r="AH54" s="41"/>
    </row>
    <row r="55" spans="1:34">
      <c r="A55" s="44"/>
      <c r="B55" s="11" t="s">
        <v>278</v>
      </c>
      <c r="C55" s="87">
        <v>42000000</v>
      </c>
      <c r="D55" s="87"/>
      <c r="E55" s="68">
        <v>0</v>
      </c>
      <c r="F55" s="68"/>
      <c r="G55" s="68"/>
      <c r="H55" s="68"/>
      <c r="I55" s="68"/>
      <c r="J55" s="68"/>
      <c r="K55" s="68"/>
      <c r="L55" s="68"/>
      <c r="M55" s="68"/>
      <c r="N55" s="68"/>
      <c r="O55" s="68"/>
      <c r="P55" s="68"/>
      <c r="Q55" s="68">
        <f t="shared" si="0"/>
        <v>0</v>
      </c>
      <c r="R55" s="71"/>
      <c r="S55" s="139"/>
      <c r="T55" s="41"/>
      <c r="U55" s="41"/>
      <c r="V55" s="41"/>
      <c r="W55" s="41"/>
      <c r="AB55" s="41"/>
      <c r="AC55" s="41"/>
      <c r="AD55" s="41"/>
      <c r="AE55" s="41"/>
      <c r="AF55" s="41"/>
      <c r="AG55" s="41"/>
      <c r="AH55" s="41"/>
    </row>
    <row r="56" spans="1:34">
      <c r="A56" s="44"/>
      <c r="B56" s="11" t="s">
        <v>351</v>
      </c>
      <c r="C56" s="87">
        <v>1380000000</v>
      </c>
      <c r="D56" s="87"/>
      <c r="E56" s="68">
        <v>9026025.5999999996</v>
      </c>
      <c r="F56" s="68"/>
      <c r="G56" s="68"/>
      <c r="H56" s="68"/>
      <c r="I56" s="68"/>
      <c r="J56" s="68"/>
      <c r="K56" s="68"/>
      <c r="L56" s="68"/>
      <c r="M56" s="68"/>
      <c r="N56" s="68"/>
      <c r="O56" s="68"/>
      <c r="P56" s="68"/>
      <c r="Q56" s="68">
        <f t="shared" si="0"/>
        <v>9026025.5999999996</v>
      </c>
      <c r="R56" s="71"/>
      <c r="S56" s="139"/>
      <c r="T56" s="41"/>
      <c r="U56" s="41"/>
      <c r="V56" s="41"/>
      <c r="W56" s="41"/>
      <c r="AB56" s="41"/>
      <c r="AC56" s="41"/>
      <c r="AD56" s="41"/>
      <c r="AE56" s="41"/>
      <c r="AF56" s="41"/>
      <c r="AG56" s="41"/>
      <c r="AH56" s="41"/>
    </row>
    <row r="57" spans="1:34">
      <c r="A57" s="44"/>
      <c r="B57" s="11" t="s">
        <v>352</v>
      </c>
      <c r="C57" s="87">
        <v>45000000</v>
      </c>
      <c r="D57" s="87"/>
      <c r="E57" s="68">
        <v>0</v>
      </c>
      <c r="F57" s="68"/>
      <c r="G57" s="68"/>
      <c r="H57" s="68"/>
      <c r="I57" s="68"/>
      <c r="J57" s="68"/>
      <c r="K57" s="68"/>
      <c r="L57" s="68"/>
      <c r="M57" s="68"/>
      <c r="N57" s="68"/>
      <c r="O57" s="68"/>
      <c r="P57" s="68"/>
      <c r="Q57" s="68">
        <f t="shared" si="0"/>
        <v>0</v>
      </c>
      <c r="R57" s="71"/>
      <c r="S57" s="139"/>
      <c r="T57" s="41"/>
      <c r="U57" s="41"/>
      <c r="V57" s="41"/>
      <c r="W57" s="41"/>
      <c r="AB57" s="41"/>
      <c r="AC57" s="41"/>
      <c r="AD57" s="41"/>
      <c r="AE57" s="41"/>
      <c r="AF57" s="41"/>
      <c r="AG57" s="41"/>
      <c r="AH57" s="41"/>
    </row>
    <row r="58" spans="1:34">
      <c r="A58" s="90"/>
      <c r="B58" s="11" t="s">
        <v>419</v>
      </c>
      <c r="C58" s="87">
        <v>18000000</v>
      </c>
      <c r="D58" s="87"/>
      <c r="E58" s="68">
        <v>1290833.83</v>
      </c>
      <c r="F58" s="68"/>
      <c r="G58" s="68"/>
      <c r="H58" s="68"/>
      <c r="I58" s="68"/>
      <c r="J58" s="68"/>
      <c r="K58" s="68"/>
      <c r="L58" s="68"/>
      <c r="M58" s="68"/>
      <c r="N58" s="68"/>
      <c r="O58" s="68"/>
      <c r="P58" s="68"/>
      <c r="Q58" s="68">
        <f t="shared" si="0"/>
        <v>1290833.83</v>
      </c>
      <c r="R58" s="71"/>
      <c r="S58" s="139"/>
      <c r="T58" s="41"/>
      <c r="U58" s="41"/>
      <c r="V58" s="41"/>
      <c r="W58" s="41"/>
      <c r="AB58" s="41"/>
      <c r="AC58" s="41"/>
      <c r="AD58" s="41"/>
      <c r="AE58" s="41"/>
      <c r="AF58" s="41"/>
      <c r="AG58" s="41"/>
      <c r="AH58" s="41"/>
    </row>
    <row r="59" spans="1:34">
      <c r="A59" s="90"/>
      <c r="B59" s="11" t="s">
        <v>373</v>
      </c>
      <c r="C59" s="87">
        <v>461200000</v>
      </c>
      <c r="D59" s="87"/>
      <c r="E59" s="68">
        <v>3203995.99</v>
      </c>
      <c r="F59" s="68"/>
      <c r="G59" s="68"/>
      <c r="H59" s="68"/>
      <c r="I59" s="68"/>
      <c r="J59" s="68"/>
      <c r="K59" s="68"/>
      <c r="L59" s="68"/>
      <c r="M59" s="68"/>
      <c r="N59" s="68"/>
      <c r="O59" s="68"/>
      <c r="P59" s="68"/>
      <c r="Q59" s="68">
        <f t="shared" si="0"/>
        <v>3203995.99</v>
      </c>
      <c r="R59" s="71"/>
      <c r="S59" s="139"/>
      <c r="T59" s="41"/>
      <c r="U59" s="41"/>
      <c r="V59" s="41"/>
      <c r="W59" s="41"/>
      <c r="AB59" s="41"/>
      <c r="AC59" s="41"/>
      <c r="AD59" s="41"/>
      <c r="AE59" s="41"/>
      <c r="AF59" s="41"/>
      <c r="AG59" s="41"/>
      <c r="AH59" s="41"/>
    </row>
    <row r="60" spans="1:34">
      <c r="A60" s="90"/>
      <c r="B60" s="11" t="s">
        <v>374</v>
      </c>
      <c r="C60" s="87">
        <v>178800000</v>
      </c>
      <c r="D60" s="87"/>
      <c r="E60" s="68">
        <v>11513605.23</v>
      </c>
      <c r="F60" s="68"/>
      <c r="G60" s="68"/>
      <c r="H60" s="68"/>
      <c r="I60" s="68"/>
      <c r="J60" s="68"/>
      <c r="K60" s="68"/>
      <c r="L60" s="68"/>
      <c r="M60" s="68"/>
      <c r="N60" s="68"/>
      <c r="O60" s="68"/>
      <c r="P60" s="68"/>
      <c r="Q60" s="68">
        <f t="shared" si="0"/>
        <v>11513605.23</v>
      </c>
      <c r="R60" s="71"/>
      <c r="S60" s="139"/>
      <c r="T60" s="41"/>
      <c r="U60" s="41"/>
      <c r="V60" s="41"/>
      <c r="W60" s="41"/>
      <c r="AB60" s="41"/>
      <c r="AC60" s="41"/>
      <c r="AD60" s="41"/>
      <c r="AE60" s="41"/>
      <c r="AF60" s="41"/>
      <c r="AG60" s="41"/>
      <c r="AH60" s="41"/>
    </row>
    <row r="61" spans="1:34">
      <c r="A61" s="90"/>
      <c r="B61" s="11" t="s">
        <v>375</v>
      </c>
      <c r="C61" s="87">
        <v>2000000000</v>
      </c>
      <c r="D61" s="87"/>
      <c r="E61" s="68">
        <v>246699356.09999999</v>
      </c>
      <c r="F61" s="68"/>
      <c r="G61" s="68"/>
      <c r="H61" s="68"/>
      <c r="I61" s="68"/>
      <c r="J61" s="68"/>
      <c r="K61" s="68"/>
      <c r="L61" s="68"/>
      <c r="M61" s="68"/>
      <c r="N61" s="68"/>
      <c r="O61" s="68"/>
      <c r="P61" s="68"/>
      <c r="Q61" s="68">
        <f t="shared" si="0"/>
        <v>246699356.09999999</v>
      </c>
      <c r="R61" s="71"/>
      <c r="S61" s="139"/>
      <c r="T61" s="41"/>
      <c r="U61" s="41"/>
      <c r="V61" s="41"/>
      <c r="W61" s="41"/>
      <c r="AB61" s="41"/>
      <c r="AC61" s="41"/>
      <c r="AD61" s="41"/>
      <c r="AE61" s="41"/>
      <c r="AF61" s="41"/>
      <c r="AG61" s="41"/>
      <c r="AH61" s="41"/>
    </row>
    <row r="62" spans="1:34">
      <c r="A62" s="90"/>
      <c r="B62" s="11" t="s">
        <v>477</v>
      </c>
      <c r="C62" s="87">
        <v>93970813</v>
      </c>
      <c r="D62" s="87"/>
      <c r="E62" s="68">
        <v>0</v>
      </c>
      <c r="F62" s="68"/>
      <c r="G62" s="68"/>
      <c r="H62" s="68"/>
      <c r="I62" s="68"/>
      <c r="J62" s="68"/>
      <c r="K62" s="68"/>
      <c r="L62" s="68"/>
      <c r="M62" s="68"/>
      <c r="N62" s="68"/>
      <c r="O62" s="68"/>
      <c r="P62" s="68"/>
      <c r="Q62" s="68">
        <f t="shared" si="0"/>
        <v>0</v>
      </c>
      <c r="R62" s="71"/>
      <c r="S62" s="139"/>
      <c r="T62" s="41"/>
      <c r="U62" s="41"/>
      <c r="V62" s="41"/>
      <c r="W62" s="41"/>
      <c r="AB62" s="41"/>
      <c r="AC62" s="41"/>
      <c r="AD62" s="41"/>
      <c r="AE62" s="41"/>
      <c r="AF62" s="41"/>
      <c r="AG62" s="41"/>
      <c r="AH62" s="41"/>
    </row>
    <row r="63" spans="1:34">
      <c r="A63" s="90"/>
      <c r="B63" s="11" t="s">
        <v>421</v>
      </c>
      <c r="C63" s="87">
        <v>1491542375</v>
      </c>
      <c r="D63" s="87"/>
      <c r="E63" s="68">
        <v>0</v>
      </c>
      <c r="F63" s="68"/>
      <c r="G63" s="68"/>
      <c r="H63" s="68"/>
      <c r="I63" s="68"/>
      <c r="J63" s="68"/>
      <c r="K63" s="68"/>
      <c r="L63" s="68"/>
      <c r="M63" s="68"/>
      <c r="N63" s="68"/>
      <c r="O63" s="68"/>
      <c r="P63" s="68"/>
      <c r="Q63" s="68">
        <f t="shared" si="0"/>
        <v>0</v>
      </c>
      <c r="R63" s="71"/>
      <c r="S63" s="139"/>
      <c r="T63" s="41"/>
      <c r="U63" s="41"/>
      <c r="V63" s="41"/>
      <c r="W63" s="41"/>
      <c r="AB63" s="41"/>
      <c r="AC63" s="41"/>
      <c r="AD63" s="41"/>
      <c r="AE63" s="41"/>
      <c r="AF63" s="41"/>
      <c r="AG63" s="41"/>
      <c r="AH63" s="41"/>
    </row>
    <row r="64" spans="1:34">
      <c r="A64" s="90"/>
      <c r="B64" s="11" t="s">
        <v>376</v>
      </c>
      <c r="C64" s="87">
        <v>5040000</v>
      </c>
      <c r="D64" s="87"/>
      <c r="E64" s="68">
        <v>0</v>
      </c>
      <c r="F64" s="68"/>
      <c r="G64" s="68"/>
      <c r="H64" s="68"/>
      <c r="I64" s="68"/>
      <c r="J64" s="68"/>
      <c r="K64" s="68"/>
      <c r="L64" s="68"/>
      <c r="M64" s="68"/>
      <c r="N64" s="68"/>
      <c r="O64" s="68"/>
      <c r="P64" s="68"/>
      <c r="Q64" s="68">
        <f t="shared" si="0"/>
        <v>0</v>
      </c>
      <c r="R64" s="71"/>
      <c r="S64" s="139"/>
      <c r="T64" s="41"/>
      <c r="U64" s="41"/>
      <c r="V64" s="41"/>
      <c r="W64" s="41"/>
      <c r="AB64" s="41"/>
      <c r="AC64" s="41"/>
      <c r="AD64" s="41"/>
      <c r="AE64" s="41"/>
      <c r="AF64" s="41"/>
      <c r="AG64" s="41"/>
      <c r="AH64" s="41"/>
    </row>
    <row r="65" spans="1:34">
      <c r="A65" s="90"/>
      <c r="B65" s="11" t="s">
        <v>377</v>
      </c>
      <c r="C65" s="87">
        <v>168000000</v>
      </c>
      <c r="D65" s="87"/>
      <c r="E65" s="68">
        <v>0</v>
      </c>
      <c r="F65" s="68"/>
      <c r="G65" s="68"/>
      <c r="H65" s="68"/>
      <c r="I65" s="68"/>
      <c r="J65" s="68"/>
      <c r="K65" s="68"/>
      <c r="L65" s="68"/>
      <c r="M65" s="68"/>
      <c r="N65" s="68"/>
      <c r="O65" s="68"/>
      <c r="P65" s="68"/>
      <c r="Q65" s="68">
        <f t="shared" si="0"/>
        <v>0</v>
      </c>
      <c r="R65" s="71"/>
      <c r="S65" s="139"/>
      <c r="T65" s="41"/>
      <c r="U65" s="41"/>
      <c r="V65" s="41"/>
      <c r="W65" s="41"/>
      <c r="AB65" s="41"/>
      <c r="AC65" s="41"/>
      <c r="AD65" s="41"/>
      <c r="AE65" s="41"/>
      <c r="AF65" s="41"/>
      <c r="AG65" s="41"/>
      <c r="AH65" s="41"/>
    </row>
    <row r="66" spans="1:34">
      <c r="A66" s="90"/>
      <c r="B66" s="11" t="s">
        <v>378</v>
      </c>
      <c r="C66" s="87">
        <v>5250000</v>
      </c>
      <c r="D66" s="87"/>
      <c r="E66" s="68">
        <v>0</v>
      </c>
      <c r="F66" s="68"/>
      <c r="G66" s="68"/>
      <c r="H66" s="68"/>
      <c r="I66" s="68"/>
      <c r="J66" s="68"/>
      <c r="K66" s="68"/>
      <c r="L66" s="68"/>
      <c r="M66" s="68"/>
      <c r="N66" s="68"/>
      <c r="O66" s="68"/>
      <c r="P66" s="68"/>
      <c r="Q66" s="68">
        <f t="shared" si="0"/>
        <v>0</v>
      </c>
      <c r="R66" s="71"/>
      <c r="S66" s="139"/>
      <c r="T66" s="41"/>
      <c r="U66" s="41"/>
      <c r="V66" s="41"/>
      <c r="W66" s="41"/>
      <c r="AB66" s="41"/>
      <c r="AC66" s="41"/>
      <c r="AD66" s="41"/>
      <c r="AE66" s="41"/>
      <c r="AF66" s="41"/>
      <c r="AG66" s="41"/>
      <c r="AH66" s="41"/>
    </row>
    <row r="67" spans="1:34">
      <c r="A67" s="90"/>
      <c r="B67" s="11" t="s">
        <v>379</v>
      </c>
      <c r="C67" s="87">
        <v>38476136</v>
      </c>
      <c r="D67" s="87"/>
      <c r="E67" s="68">
        <v>112837.5</v>
      </c>
      <c r="F67" s="68"/>
      <c r="G67" s="68"/>
      <c r="H67" s="68"/>
      <c r="I67" s="68"/>
      <c r="J67" s="68"/>
      <c r="K67" s="68"/>
      <c r="L67" s="68"/>
      <c r="M67" s="68"/>
      <c r="N67" s="68"/>
      <c r="O67" s="68"/>
      <c r="P67" s="68"/>
      <c r="Q67" s="68">
        <f t="shared" si="0"/>
        <v>112837.5</v>
      </c>
      <c r="R67" s="71"/>
      <c r="S67" s="139"/>
      <c r="T67" s="41"/>
      <c r="U67" s="41"/>
      <c r="V67" s="41"/>
      <c r="W67" s="41"/>
      <c r="AB67" s="41"/>
      <c r="AC67" s="41"/>
      <c r="AD67" s="41"/>
      <c r="AE67" s="41"/>
      <c r="AF67" s="41"/>
      <c r="AG67" s="41"/>
      <c r="AH67" s="41"/>
    </row>
    <row r="68" spans="1:34">
      <c r="A68" s="90"/>
      <c r="B68" s="11" t="s">
        <v>380</v>
      </c>
      <c r="C68" s="87">
        <v>92529619</v>
      </c>
      <c r="D68" s="87"/>
      <c r="E68" s="68">
        <v>172750</v>
      </c>
      <c r="F68" s="68"/>
      <c r="G68" s="68"/>
      <c r="H68" s="68"/>
      <c r="I68" s="68"/>
      <c r="J68" s="68"/>
      <c r="K68" s="68"/>
      <c r="L68" s="68"/>
      <c r="M68" s="68"/>
      <c r="N68" s="68"/>
      <c r="O68" s="68"/>
      <c r="P68" s="68"/>
      <c r="Q68" s="68">
        <f t="shared" si="0"/>
        <v>172750</v>
      </c>
      <c r="R68" s="71"/>
      <c r="S68" s="139"/>
      <c r="T68" s="41"/>
      <c r="U68" s="41"/>
      <c r="V68" s="41"/>
      <c r="W68" s="41"/>
      <c r="AB68" s="41"/>
      <c r="AC68" s="41"/>
      <c r="AD68" s="41"/>
      <c r="AE68" s="41"/>
      <c r="AF68" s="41"/>
      <c r="AG68" s="41"/>
      <c r="AH68" s="41"/>
    </row>
    <row r="69" spans="1:34">
      <c r="A69" s="90"/>
      <c r="B69" s="11" t="s">
        <v>381</v>
      </c>
      <c r="C69" s="87">
        <v>96000000</v>
      </c>
      <c r="D69" s="87"/>
      <c r="E69" s="68">
        <v>0</v>
      </c>
      <c r="F69" s="68"/>
      <c r="G69" s="68"/>
      <c r="H69" s="68"/>
      <c r="I69" s="68"/>
      <c r="J69" s="68"/>
      <c r="K69" s="68"/>
      <c r="L69" s="68"/>
      <c r="M69" s="68"/>
      <c r="N69" s="68"/>
      <c r="O69" s="68"/>
      <c r="P69" s="68"/>
      <c r="Q69" s="68">
        <f t="shared" si="0"/>
        <v>0</v>
      </c>
      <c r="R69" s="71"/>
      <c r="S69" s="139"/>
      <c r="T69" s="41"/>
      <c r="U69" s="41"/>
      <c r="V69" s="41"/>
      <c r="W69" s="41"/>
      <c r="AB69" s="41"/>
      <c r="AC69" s="41"/>
      <c r="AD69" s="41"/>
      <c r="AE69" s="41"/>
      <c r="AF69" s="41"/>
      <c r="AG69" s="41"/>
      <c r="AH69" s="41"/>
    </row>
    <row r="70" spans="1:34">
      <c r="A70" s="90"/>
      <c r="B70" s="11" t="s">
        <v>382</v>
      </c>
      <c r="C70" s="87">
        <v>126247360</v>
      </c>
      <c r="D70" s="87"/>
      <c r="E70" s="68">
        <v>0</v>
      </c>
      <c r="F70" s="68"/>
      <c r="G70" s="68"/>
      <c r="H70" s="68"/>
      <c r="I70" s="68"/>
      <c r="J70" s="68"/>
      <c r="K70" s="68"/>
      <c r="L70" s="68"/>
      <c r="M70" s="68"/>
      <c r="N70" s="68"/>
      <c r="O70" s="68"/>
      <c r="P70" s="68"/>
      <c r="Q70" s="68">
        <f t="shared" si="0"/>
        <v>0</v>
      </c>
      <c r="R70" s="71"/>
      <c r="S70" s="139"/>
      <c r="T70" s="41"/>
      <c r="U70" s="41"/>
      <c r="V70" s="41"/>
      <c r="W70" s="41"/>
      <c r="AB70" s="41"/>
      <c r="AC70" s="41"/>
      <c r="AD70" s="41"/>
      <c r="AE70" s="41"/>
      <c r="AF70" s="41"/>
      <c r="AG70" s="41"/>
      <c r="AH70" s="41"/>
    </row>
    <row r="71" spans="1:34">
      <c r="A71" s="90"/>
      <c r="B71" s="11" t="s">
        <v>423</v>
      </c>
      <c r="C71" s="87">
        <v>840000000</v>
      </c>
      <c r="D71" s="87"/>
      <c r="E71" s="68">
        <v>25541986.07</v>
      </c>
      <c r="F71" s="68"/>
      <c r="G71" s="68"/>
      <c r="H71" s="68"/>
      <c r="I71" s="68"/>
      <c r="J71" s="68"/>
      <c r="K71" s="68"/>
      <c r="L71" s="68"/>
      <c r="M71" s="68"/>
      <c r="N71" s="68"/>
      <c r="O71" s="68"/>
      <c r="P71" s="68"/>
      <c r="Q71" s="68">
        <f t="shared" si="0"/>
        <v>25541986.07</v>
      </c>
      <c r="R71" s="71"/>
      <c r="S71" s="139"/>
      <c r="T71" s="41"/>
      <c r="U71" s="41"/>
      <c r="V71" s="41"/>
      <c r="W71" s="41"/>
      <c r="AB71" s="41"/>
      <c r="AC71" s="41"/>
      <c r="AD71" s="41"/>
      <c r="AE71" s="41"/>
      <c r="AF71" s="41"/>
      <c r="AG71" s="41"/>
      <c r="AH71" s="41"/>
    </row>
    <row r="72" spans="1:34">
      <c r="A72" s="90"/>
      <c r="B72" s="11" t="s">
        <v>424</v>
      </c>
      <c r="C72" s="87">
        <v>172000000</v>
      </c>
      <c r="D72" s="87"/>
      <c r="E72" s="68">
        <v>0</v>
      </c>
      <c r="F72" s="68"/>
      <c r="G72" s="68"/>
      <c r="H72" s="68"/>
      <c r="I72" s="68"/>
      <c r="J72" s="68"/>
      <c r="K72" s="68"/>
      <c r="L72" s="68"/>
      <c r="M72" s="68"/>
      <c r="N72" s="68"/>
      <c r="O72" s="68"/>
      <c r="P72" s="68"/>
      <c r="Q72" s="68">
        <f t="shared" ref="Q72:Q118" si="1">+SUM(E72)</f>
        <v>0</v>
      </c>
      <c r="R72" s="71"/>
      <c r="S72" s="139"/>
      <c r="T72" s="41"/>
      <c r="U72" s="41"/>
      <c r="V72" s="41"/>
      <c r="W72" s="41"/>
      <c r="AB72" s="41"/>
      <c r="AC72" s="41"/>
      <c r="AD72" s="41"/>
      <c r="AE72" s="41"/>
      <c r="AF72" s="41"/>
      <c r="AG72" s="41"/>
      <c r="AH72" s="41"/>
    </row>
    <row r="73" spans="1:34">
      <c r="A73" s="90"/>
      <c r="B73" s="11" t="s">
        <v>425</v>
      </c>
      <c r="C73" s="87">
        <v>4402085</v>
      </c>
      <c r="D73" s="87"/>
      <c r="E73" s="68">
        <v>0</v>
      </c>
      <c r="F73" s="68"/>
      <c r="G73" s="68"/>
      <c r="H73" s="68"/>
      <c r="I73" s="68"/>
      <c r="J73" s="68"/>
      <c r="K73" s="68"/>
      <c r="L73" s="68"/>
      <c r="M73" s="68"/>
      <c r="N73" s="68"/>
      <c r="O73" s="68"/>
      <c r="P73" s="68"/>
      <c r="Q73" s="68">
        <f t="shared" si="1"/>
        <v>0</v>
      </c>
      <c r="R73" s="71"/>
      <c r="S73" s="139"/>
      <c r="T73" s="41"/>
      <c r="U73" s="41"/>
      <c r="V73" s="41"/>
      <c r="W73" s="41"/>
      <c r="AB73" s="41"/>
      <c r="AC73" s="41"/>
      <c r="AD73" s="41"/>
      <c r="AE73" s="41"/>
      <c r="AF73" s="41"/>
      <c r="AG73" s="41"/>
      <c r="AH73" s="41"/>
    </row>
    <row r="74" spans="1:34">
      <c r="A74" s="90"/>
      <c r="B74" s="11" t="s">
        <v>426</v>
      </c>
      <c r="C74" s="87">
        <v>18000000</v>
      </c>
      <c r="D74" s="87"/>
      <c r="E74" s="68">
        <v>1303196.72</v>
      </c>
      <c r="F74" s="68"/>
      <c r="G74" s="68"/>
      <c r="H74" s="68"/>
      <c r="I74" s="68"/>
      <c r="J74" s="68"/>
      <c r="K74" s="68"/>
      <c r="L74" s="68"/>
      <c r="M74" s="68"/>
      <c r="N74" s="68"/>
      <c r="O74" s="68"/>
      <c r="P74" s="68"/>
      <c r="Q74" s="68">
        <f t="shared" si="1"/>
        <v>1303196.72</v>
      </c>
      <c r="R74" s="71"/>
      <c r="S74" s="139"/>
      <c r="T74" s="41"/>
      <c r="U74" s="41"/>
      <c r="V74" s="41"/>
      <c r="W74" s="41"/>
      <c r="AB74" s="41"/>
      <c r="AC74" s="41"/>
      <c r="AD74" s="41"/>
      <c r="AE74" s="41"/>
      <c r="AF74" s="41"/>
      <c r="AG74" s="41"/>
      <c r="AH74" s="41"/>
    </row>
    <row r="75" spans="1:34">
      <c r="A75" s="90"/>
      <c r="B75" s="11" t="s">
        <v>427</v>
      </c>
      <c r="C75" s="87">
        <v>2000000</v>
      </c>
      <c r="D75" s="87"/>
      <c r="E75" s="68">
        <v>0</v>
      </c>
      <c r="F75" s="68"/>
      <c r="G75" s="68"/>
      <c r="H75" s="68"/>
      <c r="I75" s="68"/>
      <c r="J75" s="68"/>
      <c r="K75" s="68"/>
      <c r="L75" s="68"/>
      <c r="M75" s="68"/>
      <c r="N75" s="68"/>
      <c r="O75" s="68"/>
      <c r="P75" s="68"/>
      <c r="Q75" s="68">
        <f t="shared" si="1"/>
        <v>0</v>
      </c>
      <c r="R75" s="71"/>
      <c r="S75" s="139"/>
      <c r="T75" s="41"/>
      <c r="U75" s="41"/>
      <c r="V75" s="41"/>
      <c r="W75" s="41"/>
      <c r="AB75" s="41"/>
      <c r="AC75" s="41"/>
      <c r="AD75" s="41"/>
      <c r="AE75" s="41"/>
      <c r="AF75" s="41"/>
      <c r="AG75" s="41"/>
      <c r="AH75" s="41"/>
    </row>
    <row r="76" spans="1:34">
      <c r="A76" s="90"/>
      <c r="B76" s="11" t="s">
        <v>428</v>
      </c>
      <c r="C76" s="87">
        <v>4785561</v>
      </c>
      <c r="D76" s="87"/>
      <c r="E76" s="68">
        <v>0</v>
      </c>
      <c r="F76" s="68"/>
      <c r="G76" s="68"/>
      <c r="H76" s="68"/>
      <c r="I76" s="68"/>
      <c r="J76" s="68"/>
      <c r="K76" s="68"/>
      <c r="L76" s="68"/>
      <c r="M76" s="68"/>
      <c r="N76" s="68"/>
      <c r="O76" s="68"/>
      <c r="P76" s="68"/>
      <c r="Q76" s="68">
        <f t="shared" si="1"/>
        <v>0</v>
      </c>
      <c r="R76" s="71"/>
      <c r="S76" s="139"/>
      <c r="T76" s="41"/>
      <c r="U76" s="41"/>
      <c r="V76" s="41"/>
      <c r="W76" s="41"/>
      <c r="AB76" s="41"/>
      <c r="AC76" s="41"/>
      <c r="AD76" s="41"/>
      <c r="AE76" s="41"/>
      <c r="AF76" s="41"/>
      <c r="AG76" s="41"/>
      <c r="AH76" s="41"/>
    </row>
    <row r="77" spans="1:34">
      <c r="A77" s="90"/>
      <c r="B77" s="11" t="s">
        <v>429</v>
      </c>
      <c r="C77" s="87">
        <v>22800000</v>
      </c>
      <c r="D77" s="87"/>
      <c r="E77" s="68">
        <v>0</v>
      </c>
      <c r="F77" s="68"/>
      <c r="G77" s="68"/>
      <c r="H77" s="68"/>
      <c r="I77" s="68"/>
      <c r="J77" s="68"/>
      <c r="K77" s="68"/>
      <c r="L77" s="68"/>
      <c r="M77" s="68"/>
      <c r="N77" s="68"/>
      <c r="O77" s="68"/>
      <c r="P77" s="68"/>
      <c r="Q77" s="68">
        <f t="shared" si="1"/>
        <v>0</v>
      </c>
      <c r="R77" s="71"/>
      <c r="S77" s="139"/>
      <c r="T77" s="41"/>
      <c r="U77" s="41"/>
      <c r="V77" s="41"/>
      <c r="W77" s="41"/>
      <c r="AB77" s="41"/>
      <c r="AC77" s="41"/>
      <c r="AD77" s="41"/>
      <c r="AE77" s="41"/>
      <c r="AF77" s="41"/>
      <c r="AG77" s="41"/>
      <c r="AH77" s="41"/>
    </row>
    <row r="78" spans="1:34">
      <c r="A78" s="90"/>
      <c r="B78" s="11" t="s">
        <v>430</v>
      </c>
      <c r="C78" s="87">
        <v>10000000</v>
      </c>
      <c r="D78" s="87"/>
      <c r="E78" s="68">
        <v>0</v>
      </c>
      <c r="F78" s="68"/>
      <c r="G78" s="68"/>
      <c r="H78" s="68"/>
      <c r="I78" s="68"/>
      <c r="J78" s="68"/>
      <c r="K78" s="68"/>
      <c r="L78" s="68"/>
      <c r="M78" s="68"/>
      <c r="N78" s="68"/>
      <c r="O78" s="68"/>
      <c r="P78" s="68"/>
      <c r="Q78" s="68">
        <f t="shared" si="1"/>
        <v>0</v>
      </c>
      <c r="R78" s="71"/>
      <c r="S78" s="139"/>
      <c r="T78" s="41"/>
      <c r="U78" s="41"/>
      <c r="V78" s="41"/>
      <c r="W78" s="41"/>
      <c r="AB78" s="41"/>
      <c r="AC78" s="41"/>
      <c r="AD78" s="41"/>
      <c r="AE78" s="41"/>
      <c r="AF78" s="41"/>
      <c r="AG78" s="41"/>
      <c r="AH78" s="41"/>
    </row>
    <row r="79" spans="1:34">
      <c r="A79" s="90"/>
      <c r="B79" s="11" t="s">
        <v>431</v>
      </c>
      <c r="C79" s="87">
        <v>49200000</v>
      </c>
      <c r="D79" s="87"/>
      <c r="E79" s="68">
        <v>0</v>
      </c>
      <c r="F79" s="68"/>
      <c r="G79" s="68"/>
      <c r="H79" s="68"/>
      <c r="I79" s="68"/>
      <c r="J79" s="68"/>
      <c r="K79" s="68"/>
      <c r="L79" s="68"/>
      <c r="M79" s="68"/>
      <c r="N79" s="68"/>
      <c r="O79" s="68"/>
      <c r="P79" s="68"/>
      <c r="Q79" s="68">
        <f t="shared" si="1"/>
        <v>0</v>
      </c>
      <c r="R79" s="71"/>
      <c r="S79" s="139"/>
      <c r="T79" s="41"/>
      <c r="U79" s="41"/>
      <c r="V79" s="41"/>
      <c r="W79" s="41"/>
      <c r="AB79" s="41"/>
      <c r="AC79" s="41"/>
      <c r="AD79" s="41"/>
      <c r="AE79" s="41"/>
      <c r="AF79" s="41"/>
      <c r="AG79" s="41"/>
      <c r="AH79" s="41"/>
    </row>
    <row r="80" spans="1:34">
      <c r="A80" s="90"/>
      <c r="B80" s="11" t="s">
        <v>433</v>
      </c>
      <c r="C80" s="87">
        <v>3000000</v>
      </c>
      <c r="D80" s="87"/>
      <c r="E80" s="68">
        <v>0</v>
      </c>
      <c r="F80" s="68"/>
      <c r="G80" s="68"/>
      <c r="H80" s="68"/>
      <c r="I80" s="68"/>
      <c r="J80" s="68"/>
      <c r="K80" s="68"/>
      <c r="L80" s="68"/>
      <c r="M80" s="68"/>
      <c r="N80" s="68"/>
      <c r="O80" s="68"/>
      <c r="P80" s="68"/>
      <c r="Q80" s="68">
        <f t="shared" si="1"/>
        <v>0</v>
      </c>
      <c r="R80" s="71"/>
      <c r="S80" s="139"/>
      <c r="T80" s="41"/>
      <c r="U80" s="41"/>
      <c r="V80" s="41"/>
      <c r="W80" s="41"/>
      <c r="AB80" s="41"/>
      <c r="AC80" s="41"/>
      <c r="AD80" s="41"/>
      <c r="AE80" s="41"/>
      <c r="AF80" s="41"/>
      <c r="AG80" s="41"/>
      <c r="AH80" s="41"/>
    </row>
    <row r="81" spans="1:34">
      <c r="A81" s="90"/>
      <c r="B81" s="11" t="s">
        <v>434</v>
      </c>
      <c r="C81" s="87">
        <v>3000000</v>
      </c>
      <c r="D81" s="87"/>
      <c r="E81" s="68">
        <v>0</v>
      </c>
      <c r="F81" s="68"/>
      <c r="G81" s="68"/>
      <c r="H81" s="68"/>
      <c r="I81" s="68"/>
      <c r="J81" s="68"/>
      <c r="K81" s="68"/>
      <c r="L81" s="68"/>
      <c r="M81" s="68"/>
      <c r="N81" s="68"/>
      <c r="O81" s="68"/>
      <c r="P81" s="68"/>
      <c r="Q81" s="68">
        <f t="shared" si="1"/>
        <v>0</v>
      </c>
      <c r="R81" s="71"/>
      <c r="S81" s="139"/>
      <c r="T81" s="41"/>
      <c r="U81" s="41"/>
      <c r="V81" s="41"/>
      <c r="W81" s="41"/>
      <c r="AB81" s="41"/>
      <c r="AC81" s="41"/>
      <c r="AD81" s="41"/>
      <c r="AE81" s="41"/>
      <c r="AF81" s="41"/>
      <c r="AG81" s="41"/>
      <c r="AH81" s="41"/>
    </row>
    <row r="82" spans="1:34">
      <c r="A82" s="90"/>
      <c r="B82" s="11" t="s">
        <v>435</v>
      </c>
      <c r="C82" s="87">
        <v>27600000</v>
      </c>
      <c r="D82" s="87"/>
      <c r="E82" s="68">
        <v>0</v>
      </c>
      <c r="F82" s="68"/>
      <c r="G82" s="68"/>
      <c r="H82" s="68"/>
      <c r="I82" s="68"/>
      <c r="J82" s="68"/>
      <c r="K82" s="68"/>
      <c r="L82" s="68"/>
      <c r="M82" s="68"/>
      <c r="N82" s="68"/>
      <c r="O82" s="68"/>
      <c r="P82" s="68"/>
      <c r="Q82" s="68">
        <f t="shared" si="1"/>
        <v>0</v>
      </c>
      <c r="R82" s="71"/>
      <c r="S82" s="139"/>
      <c r="T82" s="41"/>
      <c r="U82" s="41"/>
      <c r="V82" s="41"/>
      <c r="W82" s="41"/>
      <c r="AB82" s="41"/>
      <c r="AC82" s="41"/>
      <c r="AD82" s="41"/>
      <c r="AE82" s="41"/>
      <c r="AF82" s="41"/>
      <c r="AG82" s="41"/>
      <c r="AH82" s="41"/>
    </row>
    <row r="83" spans="1:34">
      <c r="A83" s="90"/>
      <c r="B83" s="11" t="s">
        <v>478</v>
      </c>
      <c r="C83" s="87">
        <v>432000000</v>
      </c>
      <c r="D83" s="87"/>
      <c r="E83" s="68">
        <v>9146811.5800000001</v>
      </c>
      <c r="F83" s="68"/>
      <c r="G83" s="68"/>
      <c r="H83" s="68"/>
      <c r="I83" s="68"/>
      <c r="J83" s="68"/>
      <c r="K83" s="68"/>
      <c r="L83" s="68"/>
      <c r="M83" s="68"/>
      <c r="N83" s="68"/>
      <c r="O83" s="68"/>
      <c r="P83" s="68"/>
      <c r="Q83" s="68">
        <f t="shared" si="1"/>
        <v>9146811.5800000001</v>
      </c>
      <c r="R83" s="71"/>
      <c r="S83" s="139"/>
      <c r="T83" s="41"/>
      <c r="U83" s="41"/>
      <c r="V83" s="41"/>
      <c r="W83" s="41"/>
      <c r="AB83" s="41"/>
      <c r="AC83" s="41"/>
      <c r="AD83" s="41"/>
      <c r="AE83" s="41"/>
      <c r="AF83" s="41"/>
      <c r="AG83" s="41"/>
      <c r="AH83" s="41"/>
    </row>
    <row r="84" spans="1:34">
      <c r="A84" s="90"/>
      <c r="B84" s="11" t="s">
        <v>479</v>
      </c>
      <c r="C84" s="87">
        <v>40000000</v>
      </c>
      <c r="D84" s="87"/>
      <c r="E84" s="68">
        <v>0</v>
      </c>
      <c r="F84" s="68"/>
      <c r="G84" s="68"/>
      <c r="H84" s="68"/>
      <c r="I84" s="68"/>
      <c r="J84" s="68"/>
      <c r="K84" s="68"/>
      <c r="L84" s="68"/>
      <c r="M84" s="68"/>
      <c r="N84" s="68"/>
      <c r="O84" s="68"/>
      <c r="P84" s="68"/>
      <c r="Q84" s="68">
        <f t="shared" si="1"/>
        <v>0</v>
      </c>
      <c r="R84" s="71"/>
      <c r="S84" s="139"/>
      <c r="T84" s="41"/>
      <c r="U84" s="41"/>
      <c r="V84" s="41"/>
      <c r="W84" s="41"/>
      <c r="AB84" s="41"/>
      <c r="AC84" s="41"/>
      <c r="AD84" s="41"/>
      <c r="AE84" s="41"/>
      <c r="AF84" s="41"/>
      <c r="AG84" s="41"/>
      <c r="AH84" s="41"/>
    </row>
    <row r="85" spans="1:34">
      <c r="A85" s="90"/>
      <c r="B85" s="11" t="s">
        <v>511</v>
      </c>
      <c r="C85" s="87">
        <v>60000000</v>
      </c>
      <c r="D85" s="87"/>
      <c r="E85" s="68">
        <v>0</v>
      </c>
      <c r="F85" s="68"/>
      <c r="G85" s="68"/>
      <c r="H85" s="68"/>
      <c r="I85" s="68"/>
      <c r="J85" s="68"/>
      <c r="K85" s="68"/>
      <c r="L85" s="68"/>
      <c r="M85" s="68"/>
      <c r="N85" s="68"/>
      <c r="O85" s="68"/>
      <c r="P85" s="68"/>
      <c r="Q85" s="68">
        <f t="shared" si="1"/>
        <v>0</v>
      </c>
      <c r="R85" s="71"/>
      <c r="S85" s="139"/>
      <c r="T85" s="41"/>
      <c r="U85" s="41"/>
      <c r="V85" s="41"/>
      <c r="W85" s="41"/>
      <c r="AB85" s="41"/>
      <c r="AC85" s="41"/>
      <c r="AD85" s="41"/>
      <c r="AE85" s="41"/>
      <c r="AF85" s="41"/>
      <c r="AG85" s="41"/>
      <c r="AH85" s="41"/>
    </row>
    <row r="86" spans="1:34">
      <c r="A86" s="90"/>
      <c r="B86" s="11" t="s">
        <v>512</v>
      </c>
      <c r="C86" s="87">
        <v>97621264</v>
      </c>
      <c r="D86" s="87"/>
      <c r="E86" s="68">
        <v>0</v>
      </c>
      <c r="F86" s="68"/>
      <c r="G86" s="68"/>
      <c r="H86" s="68"/>
      <c r="I86" s="68"/>
      <c r="J86" s="68"/>
      <c r="K86" s="68"/>
      <c r="L86" s="68"/>
      <c r="M86" s="68"/>
      <c r="N86" s="68"/>
      <c r="O86" s="68"/>
      <c r="P86" s="68"/>
      <c r="Q86" s="68">
        <f t="shared" si="1"/>
        <v>0</v>
      </c>
      <c r="R86" s="71"/>
      <c r="S86" s="139"/>
      <c r="T86" s="41"/>
      <c r="U86" s="41"/>
      <c r="V86" s="41"/>
      <c r="W86" s="41"/>
      <c r="AB86" s="41"/>
      <c r="AC86" s="41"/>
      <c r="AD86" s="41"/>
      <c r="AE86" s="41"/>
      <c r="AF86" s="41"/>
      <c r="AG86" s="41"/>
      <c r="AH86" s="41"/>
    </row>
    <row r="87" spans="1:34">
      <c r="A87" s="90"/>
      <c r="B87" s="11" t="s">
        <v>513</v>
      </c>
      <c r="C87" s="87">
        <v>250000000</v>
      </c>
      <c r="D87" s="87"/>
      <c r="E87" s="68">
        <v>0</v>
      </c>
      <c r="F87" s="68"/>
      <c r="G87" s="68"/>
      <c r="H87" s="68"/>
      <c r="I87" s="68"/>
      <c r="J87" s="68"/>
      <c r="K87" s="68"/>
      <c r="L87" s="68"/>
      <c r="M87" s="68"/>
      <c r="N87" s="68"/>
      <c r="O87" s="68"/>
      <c r="P87" s="68"/>
      <c r="Q87" s="68">
        <f t="shared" si="1"/>
        <v>0</v>
      </c>
      <c r="R87" s="71"/>
      <c r="S87" s="139"/>
      <c r="T87" s="41"/>
      <c r="U87" s="41"/>
      <c r="V87" s="41"/>
      <c r="W87" s="41"/>
      <c r="AB87" s="41"/>
      <c r="AC87" s="41"/>
      <c r="AD87" s="41"/>
      <c r="AE87" s="41"/>
      <c r="AF87" s="41"/>
      <c r="AG87" s="41"/>
      <c r="AH87" s="41"/>
    </row>
    <row r="88" spans="1:34">
      <c r="A88" s="90"/>
      <c r="B88" s="11" t="s">
        <v>514</v>
      </c>
      <c r="C88" s="87">
        <v>551574816</v>
      </c>
      <c r="D88" s="87"/>
      <c r="E88" s="68">
        <v>0</v>
      </c>
      <c r="F88" s="68"/>
      <c r="G88" s="68"/>
      <c r="H88" s="68"/>
      <c r="I88" s="68"/>
      <c r="J88" s="68"/>
      <c r="K88" s="68"/>
      <c r="L88" s="68"/>
      <c r="M88" s="68"/>
      <c r="N88" s="68"/>
      <c r="O88" s="68"/>
      <c r="P88" s="68"/>
      <c r="Q88" s="68">
        <f t="shared" si="1"/>
        <v>0</v>
      </c>
      <c r="R88" s="71"/>
      <c r="S88" s="139"/>
      <c r="T88" s="41"/>
      <c r="U88" s="41"/>
      <c r="V88" s="41"/>
      <c r="W88" s="41"/>
      <c r="AB88" s="41"/>
      <c r="AC88" s="41"/>
      <c r="AD88" s="41"/>
      <c r="AE88" s="41"/>
      <c r="AF88" s="41"/>
      <c r="AG88" s="41"/>
      <c r="AH88" s="41"/>
    </row>
    <row r="89" spans="1:34">
      <c r="A89" s="90"/>
      <c r="B89" s="11" t="s">
        <v>515</v>
      </c>
      <c r="C89" s="87">
        <v>1140000000</v>
      </c>
      <c r="D89" s="87"/>
      <c r="E89" s="68">
        <v>0</v>
      </c>
      <c r="F89" s="68"/>
      <c r="G89" s="68"/>
      <c r="H89" s="68"/>
      <c r="I89" s="68"/>
      <c r="J89" s="68"/>
      <c r="K89" s="68"/>
      <c r="L89" s="68"/>
      <c r="M89" s="68"/>
      <c r="N89" s="68"/>
      <c r="O89" s="68"/>
      <c r="P89" s="68"/>
      <c r="Q89" s="68">
        <f t="shared" si="1"/>
        <v>0</v>
      </c>
      <c r="R89" s="71"/>
      <c r="S89" s="139"/>
      <c r="T89" s="41"/>
      <c r="U89" s="41"/>
      <c r="V89" s="41"/>
      <c r="W89" s="41"/>
      <c r="AB89" s="41"/>
      <c r="AC89" s="41"/>
      <c r="AD89" s="41"/>
      <c r="AE89" s="41"/>
      <c r="AF89" s="41"/>
      <c r="AG89" s="41"/>
      <c r="AH89" s="41"/>
    </row>
    <row r="90" spans="1:34">
      <c r="B90" s="9" t="s">
        <v>74</v>
      </c>
      <c r="C90" s="71">
        <v>107414971127</v>
      </c>
      <c r="D90" s="71"/>
      <c r="E90" s="71">
        <v>138756407.53</v>
      </c>
      <c r="F90" s="71"/>
      <c r="G90" s="71"/>
      <c r="H90" s="71"/>
      <c r="I90" s="71"/>
      <c r="J90" s="71"/>
      <c r="K90" s="71"/>
      <c r="L90" s="71"/>
      <c r="M90" s="71"/>
      <c r="N90" s="71"/>
      <c r="O90" s="71"/>
      <c r="P90" s="71"/>
      <c r="Q90" s="71">
        <f t="shared" si="1"/>
        <v>138756407.53</v>
      </c>
      <c r="R90" s="71"/>
      <c r="S90" s="139"/>
      <c r="T90" s="41"/>
      <c r="U90" s="41"/>
      <c r="V90" s="41"/>
      <c r="W90" s="41"/>
      <c r="AB90" s="41"/>
      <c r="AC90" s="41"/>
      <c r="AD90" s="41"/>
      <c r="AE90" s="41"/>
      <c r="AF90" s="41"/>
      <c r="AG90" s="41"/>
    </row>
    <row r="91" spans="1:34">
      <c r="B91" s="11" t="s">
        <v>75</v>
      </c>
      <c r="C91" s="87">
        <v>107414971127</v>
      </c>
      <c r="D91" s="87"/>
      <c r="E91" s="68">
        <v>138756407.53</v>
      </c>
      <c r="F91" s="68"/>
      <c r="G91" s="68"/>
      <c r="H91" s="68"/>
      <c r="I91" s="68"/>
      <c r="J91" s="68"/>
      <c r="K91" s="68"/>
      <c r="L91" s="68"/>
      <c r="M91" s="68"/>
      <c r="N91" s="68"/>
      <c r="O91" s="68"/>
      <c r="P91" s="68"/>
      <c r="Q91" s="68">
        <f t="shared" si="1"/>
        <v>138756407.53</v>
      </c>
      <c r="R91" s="71"/>
      <c r="S91" s="139"/>
      <c r="T91" s="41"/>
      <c r="U91" s="41"/>
      <c r="V91" s="41"/>
      <c r="W91" s="41"/>
      <c r="AB91" s="41"/>
      <c r="AC91" s="41"/>
      <c r="AD91" s="41"/>
      <c r="AE91" s="41"/>
      <c r="AF91" s="41"/>
      <c r="AG91" s="41"/>
    </row>
    <row r="92" spans="1:34">
      <c r="B92" s="9" t="s">
        <v>77</v>
      </c>
      <c r="C92" s="71">
        <v>205340354810</v>
      </c>
      <c r="D92" s="71"/>
      <c r="E92" s="71">
        <v>6183124412.3799992</v>
      </c>
      <c r="F92" s="71"/>
      <c r="G92" s="71"/>
      <c r="H92" s="71"/>
      <c r="I92" s="71"/>
      <c r="J92" s="71"/>
      <c r="K92" s="71"/>
      <c r="L92" s="71"/>
      <c r="M92" s="71"/>
      <c r="N92" s="71"/>
      <c r="O92" s="71"/>
      <c r="P92" s="71"/>
      <c r="Q92" s="71">
        <f t="shared" si="1"/>
        <v>6183124412.3799992</v>
      </c>
      <c r="R92" s="71"/>
      <c r="S92" s="139"/>
      <c r="T92" s="41"/>
      <c r="U92" s="41"/>
      <c r="V92" s="41"/>
      <c r="W92" s="41"/>
      <c r="AB92" s="41"/>
      <c r="AC92" s="41"/>
      <c r="AD92" s="41"/>
      <c r="AE92" s="41"/>
      <c r="AF92" s="41"/>
      <c r="AG92" s="41"/>
    </row>
    <row r="93" spans="1:34">
      <c r="B93" s="16" t="s">
        <v>384</v>
      </c>
      <c r="C93" s="87">
        <v>950000000</v>
      </c>
      <c r="D93" s="87"/>
      <c r="E93" s="72">
        <v>0</v>
      </c>
      <c r="F93" s="72"/>
      <c r="G93" s="72"/>
      <c r="H93" s="72"/>
      <c r="I93" s="72"/>
      <c r="J93" s="72"/>
      <c r="K93" s="72"/>
      <c r="L93" s="72"/>
      <c r="M93" s="72"/>
      <c r="N93" s="72"/>
      <c r="O93" s="72"/>
      <c r="P93" s="72"/>
      <c r="Q93" s="72">
        <f t="shared" si="1"/>
        <v>0</v>
      </c>
      <c r="R93" s="71"/>
      <c r="S93" s="139"/>
      <c r="T93" s="41"/>
      <c r="U93" s="41"/>
      <c r="V93" s="41"/>
      <c r="W93" s="41"/>
      <c r="AB93" s="41"/>
      <c r="AC93" s="41"/>
      <c r="AD93" s="41"/>
      <c r="AE93" s="41"/>
      <c r="AF93" s="41"/>
      <c r="AG93" s="41"/>
      <c r="AH93" s="41"/>
    </row>
    <row r="94" spans="1:34">
      <c r="B94" s="16" t="s">
        <v>81</v>
      </c>
      <c r="C94" s="87">
        <v>18795655990</v>
      </c>
      <c r="D94" s="87"/>
      <c r="E94" s="68">
        <v>0</v>
      </c>
      <c r="F94" s="68"/>
      <c r="G94" s="68"/>
      <c r="H94" s="68"/>
      <c r="I94" s="68"/>
      <c r="J94" s="68"/>
      <c r="K94" s="68"/>
      <c r="L94" s="68"/>
      <c r="M94" s="68"/>
      <c r="N94" s="68"/>
      <c r="O94" s="68"/>
      <c r="P94" s="68"/>
      <c r="Q94" s="68">
        <f t="shared" si="1"/>
        <v>0</v>
      </c>
      <c r="R94" s="71"/>
      <c r="S94" s="139"/>
      <c r="T94" s="41"/>
      <c r="U94" s="41"/>
      <c r="V94" s="41"/>
      <c r="W94" s="41"/>
      <c r="AB94" s="41"/>
      <c r="AC94" s="41"/>
      <c r="AD94" s="41"/>
      <c r="AE94" s="41"/>
      <c r="AF94" s="41"/>
      <c r="AG94" s="41"/>
      <c r="AH94" s="41"/>
    </row>
    <row r="95" spans="1:34">
      <c r="B95" s="16" t="s">
        <v>245</v>
      </c>
      <c r="C95" s="87">
        <v>44311773500</v>
      </c>
      <c r="D95" s="87"/>
      <c r="E95" s="68">
        <v>765889911.74000001</v>
      </c>
      <c r="F95" s="68"/>
      <c r="G95" s="68"/>
      <c r="H95" s="68"/>
      <c r="I95" s="68"/>
      <c r="J95" s="68"/>
      <c r="K95" s="68"/>
      <c r="L95" s="68"/>
      <c r="M95" s="68"/>
      <c r="N95" s="68"/>
      <c r="O95" s="68"/>
      <c r="P95" s="68"/>
      <c r="Q95" s="68">
        <f t="shared" si="1"/>
        <v>765889911.74000001</v>
      </c>
      <c r="R95" s="71"/>
      <c r="S95" s="139"/>
      <c r="T95" s="41"/>
      <c r="U95" s="41"/>
      <c r="V95" s="41"/>
      <c r="W95" s="41"/>
      <c r="AB95" s="41"/>
      <c r="AC95" s="41"/>
      <c r="AD95" s="41"/>
      <c r="AE95" s="41"/>
      <c r="AF95" s="41"/>
      <c r="AG95" s="41"/>
      <c r="AH95" s="41"/>
    </row>
    <row r="96" spans="1:34">
      <c r="B96" s="16" t="s">
        <v>86</v>
      </c>
      <c r="C96" s="87">
        <v>116537351314</v>
      </c>
      <c r="D96" s="87"/>
      <c r="E96" s="68">
        <v>5251916567.7799997</v>
      </c>
      <c r="F96" s="68"/>
      <c r="G96" s="68"/>
      <c r="H96" s="68"/>
      <c r="I96" s="68"/>
      <c r="J96" s="68"/>
      <c r="K96" s="68"/>
      <c r="L96" s="68"/>
      <c r="M96" s="68"/>
      <c r="N96" s="68"/>
      <c r="O96" s="68"/>
      <c r="P96" s="68"/>
      <c r="Q96" s="68">
        <f t="shared" si="1"/>
        <v>5251916567.7799997</v>
      </c>
      <c r="R96" s="71"/>
      <c r="S96" s="139"/>
      <c r="T96" s="41"/>
      <c r="U96" s="41"/>
      <c r="V96" s="41"/>
      <c r="W96" s="41"/>
      <c r="AB96" s="41"/>
      <c r="AC96" s="41"/>
      <c r="AD96" s="41"/>
      <c r="AE96" s="41"/>
      <c r="AF96" s="41"/>
      <c r="AG96" s="41"/>
      <c r="AH96" s="41"/>
    </row>
    <row r="97" spans="2:34">
      <c r="B97" s="16" t="s">
        <v>87</v>
      </c>
      <c r="C97" s="87">
        <v>152100000</v>
      </c>
      <c r="D97" s="87"/>
      <c r="E97" s="68">
        <v>0</v>
      </c>
      <c r="F97" s="68"/>
      <c r="G97" s="68"/>
      <c r="H97" s="68"/>
      <c r="I97" s="68"/>
      <c r="J97" s="68"/>
      <c r="K97" s="68"/>
      <c r="L97" s="68"/>
      <c r="M97" s="68"/>
      <c r="N97" s="68"/>
      <c r="O97" s="68"/>
      <c r="P97" s="68"/>
      <c r="Q97" s="68">
        <f t="shared" si="1"/>
        <v>0</v>
      </c>
      <c r="R97" s="71"/>
      <c r="S97" s="139"/>
      <c r="T97" s="41"/>
      <c r="U97" s="41"/>
      <c r="V97" s="41"/>
      <c r="W97" s="41"/>
      <c r="AB97" s="41"/>
      <c r="AC97" s="41"/>
      <c r="AD97" s="41"/>
      <c r="AE97" s="41"/>
      <c r="AF97" s="41"/>
      <c r="AG97" s="41"/>
      <c r="AH97" s="41"/>
    </row>
    <row r="98" spans="2:34">
      <c r="B98" s="16" t="s">
        <v>286</v>
      </c>
      <c r="C98" s="87">
        <v>875699815</v>
      </c>
      <c r="D98" s="87"/>
      <c r="E98" s="68">
        <v>0</v>
      </c>
      <c r="F98" s="68"/>
      <c r="G98" s="68"/>
      <c r="H98" s="68"/>
      <c r="I98" s="68"/>
      <c r="J98" s="68"/>
      <c r="K98" s="68"/>
      <c r="L98" s="68"/>
      <c r="M98" s="68"/>
      <c r="N98" s="68"/>
      <c r="O98" s="68"/>
      <c r="P98" s="68"/>
      <c r="Q98" s="68">
        <f t="shared" si="1"/>
        <v>0</v>
      </c>
      <c r="R98" s="71"/>
      <c r="S98" s="139"/>
      <c r="T98" s="41"/>
      <c r="U98" s="41"/>
      <c r="V98" s="41"/>
      <c r="W98" s="41"/>
      <c r="AB98" s="41"/>
      <c r="AC98" s="41"/>
      <c r="AD98" s="41"/>
      <c r="AE98" s="41"/>
      <c r="AF98" s="41"/>
      <c r="AG98" s="41"/>
      <c r="AH98" s="41"/>
    </row>
    <row r="99" spans="2:34">
      <c r="B99" s="16" t="s">
        <v>385</v>
      </c>
      <c r="C99" s="87">
        <v>410215000</v>
      </c>
      <c r="D99" s="87"/>
      <c r="E99" s="68">
        <v>0</v>
      </c>
      <c r="F99" s="68"/>
      <c r="G99" s="68"/>
      <c r="H99" s="68"/>
      <c r="I99" s="68"/>
      <c r="J99" s="68"/>
      <c r="K99" s="68"/>
      <c r="L99" s="68"/>
      <c r="M99" s="68"/>
      <c r="N99" s="68"/>
      <c r="O99" s="68"/>
      <c r="P99" s="68"/>
      <c r="Q99" s="68">
        <f t="shared" si="1"/>
        <v>0</v>
      </c>
      <c r="R99" s="71"/>
      <c r="S99" s="139"/>
      <c r="T99" s="41"/>
      <c r="U99" s="41"/>
      <c r="V99" s="41"/>
      <c r="W99" s="41"/>
      <c r="AB99" s="41"/>
      <c r="AC99" s="41"/>
      <c r="AD99" s="41"/>
      <c r="AE99" s="41"/>
      <c r="AF99" s="41"/>
      <c r="AG99" s="41"/>
      <c r="AH99" s="41"/>
    </row>
    <row r="100" spans="2:34">
      <c r="B100" s="16" t="s">
        <v>356</v>
      </c>
      <c r="C100" s="87">
        <v>1375500000</v>
      </c>
      <c r="D100" s="87"/>
      <c r="E100" s="68">
        <v>13528754.82</v>
      </c>
      <c r="F100" s="68"/>
      <c r="G100" s="68"/>
      <c r="H100" s="68"/>
      <c r="I100" s="68"/>
      <c r="J100" s="68"/>
      <c r="K100" s="68"/>
      <c r="L100" s="68"/>
      <c r="M100" s="68"/>
      <c r="N100" s="68"/>
      <c r="O100" s="68"/>
      <c r="P100" s="68"/>
      <c r="Q100" s="68">
        <f t="shared" si="1"/>
        <v>13528754.82</v>
      </c>
      <c r="R100" s="71"/>
      <c r="S100" s="139"/>
      <c r="T100" s="41"/>
      <c r="U100" s="41"/>
      <c r="V100" s="41"/>
      <c r="W100" s="41"/>
      <c r="AB100" s="41"/>
      <c r="AC100" s="41"/>
      <c r="AD100" s="41"/>
      <c r="AE100" s="41"/>
      <c r="AF100" s="41"/>
      <c r="AG100" s="41"/>
      <c r="AH100" s="41"/>
    </row>
    <row r="101" spans="2:34">
      <c r="B101" s="16" t="s">
        <v>358</v>
      </c>
      <c r="C101" s="87">
        <v>782563999</v>
      </c>
      <c r="D101" s="87"/>
      <c r="E101" s="68">
        <v>0</v>
      </c>
      <c r="F101" s="68"/>
      <c r="G101" s="68"/>
      <c r="H101" s="68"/>
      <c r="I101" s="68"/>
      <c r="J101" s="68"/>
      <c r="K101" s="68"/>
      <c r="L101" s="68"/>
      <c r="M101" s="68"/>
      <c r="N101" s="68"/>
      <c r="O101" s="68"/>
      <c r="P101" s="68"/>
      <c r="Q101" s="68">
        <f t="shared" si="1"/>
        <v>0</v>
      </c>
      <c r="R101" s="71"/>
      <c r="S101" s="139"/>
      <c r="T101" s="41"/>
      <c r="U101" s="41"/>
      <c r="V101" s="41"/>
      <c r="W101" s="41"/>
      <c r="AB101" s="41"/>
      <c r="AC101" s="41"/>
      <c r="AD101" s="41"/>
      <c r="AE101" s="41"/>
      <c r="AF101" s="41"/>
      <c r="AG101" s="41"/>
      <c r="AH101" s="41"/>
    </row>
    <row r="102" spans="2:34">
      <c r="B102" s="16" t="s">
        <v>387</v>
      </c>
      <c r="C102" s="87">
        <v>1072870000</v>
      </c>
      <c r="D102" s="87"/>
      <c r="E102" s="68">
        <v>12779177.380000001</v>
      </c>
      <c r="F102" s="68"/>
      <c r="G102" s="68"/>
      <c r="H102" s="68"/>
      <c r="I102" s="68"/>
      <c r="J102" s="68"/>
      <c r="K102" s="68"/>
      <c r="L102" s="68"/>
      <c r="M102" s="68"/>
      <c r="N102" s="68"/>
      <c r="O102" s="68"/>
      <c r="P102" s="68"/>
      <c r="Q102" s="68">
        <f t="shared" si="1"/>
        <v>12779177.380000001</v>
      </c>
      <c r="R102" s="71"/>
      <c r="S102" s="139"/>
      <c r="T102" s="41"/>
      <c r="U102" s="41"/>
      <c r="V102" s="41"/>
      <c r="W102" s="41"/>
      <c r="AB102" s="41"/>
      <c r="AC102" s="41"/>
      <c r="AD102" s="41"/>
      <c r="AE102" s="41"/>
      <c r="AF102" s="41"/>
      <c r="AG102" s="41"/>
      <c r="AH102" s="41"/>
    </row>
    <row r="103" spans="2:34">
      <c r="B103" s="16" t="s">
        <v>359</v>
      </c>
      <c r="C103" s="87">
        <v>378660000</v>
      </c>
      <c r="D103" s="87"/>
      <c r="E103" s="68">
        <v>1512750</v>
      </c>
      <c r="F103" s="68"/>
      <c r="G103" s="68"/>
      <c r="H103" s="68"/>
      <c r="I103" s="68"/>
      <c r="J103" s="68"/>
      <c r="K103" s="68"/>
      <c r="L103" s="68"/>
      <c r="M103" s="68"/>
      <c r="N103" s="68"/>
      <c r="O103" s="68"/>
      <c r="P103" s="68"/>
      <c r="Q103" s="68">
        <f t="shared" si="1"/>
        <v>1512750</v>
      </c>
      <c r="R103" s="71"/>
      <c r="S103" s="139"/>
      <c r="T103" s="41"/>
      <c r="U103" s="41"/>
      <c r="V103" s="41"/>
      <c r="W103" s="41"/>
      <c r="AB103" s="41"/>
      <c r="AC103" s="41"/>
      <c r="AD103" s="41"/>
      <c r="AE103" s="41"/>
      <c r="AF103" s="41"/>
      <c r="AG103" s="41"/>
      <c r="AH103" s="41"/>
    </row>
    <row r="104" spans="2:34">
      <c r="B104" s="16" t="s">
        <v>388</v>
      </c>
      <c r="C104" s="87">
        <v>380231636</v>
      </c>
      <c r="D104" s="87"/>
      <c r="E104" s="68">
        <v>0</v>
      </c>
      <c r="F104" s="68"/>
      <c r="G104" s="68"/>
      <c r="H104" s="68"/>
      <c r="I104" s="68"/>
      <c r="J104" s="68"/>
      <c r="K104" s="68"/>
      <c r="L104" s="68"/>
      <c r="M104" s="68"/>
      <c r="N104" s="68"/>
      <c r="O104" s="68"/>
      <c r="P104" s="68"/>
      <c r="Q104" s="68">
        <f t="shared" si="1"/>
        <v>0</v>
      </c>
      <c r="R104" s="71"/>
      <c r="S104" s="139"/>
      <c r="T104" s="41"/>
      <c r="U104" s="41"/>
      <c r="V104" s="41"/>
      <c r="W104" s="41"/>
      <c r="AB104" s="41"/>
      <c r="AC104" s="41"/>
      <c r="AD104" s="41"/>
      <c r="AE104" s="41"/>
      <c r="AF104" s="41"/>
      <c r="AG104" s="41"/>
      <c r="AH104" s="41"/>
    </row>
    <row r="105" spans="2:34">
      <c r="B105" s="16" t="s">
        <v>390</v>
      </c>
      <c r="C105" s="87">
        <v>200000000</v>
      </c>
      <c r="D105" s="87"/>
      <c r="E105" s="68">
        <v>0</v>
      </c>
      <c r="F105" s="68"/>
      <c r="G105" s="68"/>
      <c r="H105" s="68"/>
      <c r="I105" s="68"/>
      <c r="J105" s="68"/>
      <c r="K105" s="68"/>
      <c r="L105" s="68"/>
      <c r="M105" s="68"/>
      <c r="N105" s="68"/>
      <c r="O105" s="68"/>
      <c r="P105" s="68"/>
      <c r="Q105" s="68">
        <f t="shared" si="1"/>
        <v>0</v>
      </c>
      <c r="R105" s="71"/>
      <c r="S105" s="139"/>
      <c r="T105" s="41"/>
      <c r="U105" s="41"/>
      <c r="V105" s="41"/>
      <c r="W105" s="41"/>
      <c r="AB105" s="41"/>
      <c r="AC105" s="41"/>
      <c r="AD105" s="41"/>
      <c r="AE105" s="41"/>
      <c r="AF105" s="41"/>
      <c r="AG105" s="41"/>
      <c r="AH105" s="41"/>
    </row>
    <row r="106" spans="2:34">
      <c r="B106" s="16" t="s">
        <v>392</v>
      </c>
      <c r="C106" s="87">
        <v>1980277233</v>
      </c>
      <c r="D106" s="87"/>
      <c r="E106" s="68">
        <v>38513937.700000003</v>
      </c>
      <c r="F106" s="68"/>
      <c r="G106" s="68"/>
      <c r="H106" s="68"/>
      <c r="I106" s="68"/>
      <c r="J106" s="68"/>
      <c r="K106" s="68"/>
      <c r="L106" s="68"/>
      <c r="M106" s="68"/>
      <c r="N106" s="68"/>
      <c r="O106" s="68"/>
      <c r="P106" s="68"/>
      <c r="Q106" s="68">
        <f t="shared" si="1"/>
        <v>38513937.700000003</v>
      </c>
      <c r="R106" s="71"/>
      <c r="S106" s="139"/>
      <c r="T106" s="41"/>
      <c r="U106" s="41"/>
      <c r="V106" s="41"/>
      <c r="W106" s="41"/>
      <c r="AB106" s="41"/>
      <c r="AC106" s="41"/>
      <c r="AD106" s="41"/>
      <c r="AE106" s="41"/>
      <c r="AF106" s="41"/>
      <c r="AG106" s="41"/>
      <c r="AH106" s="41"/>
    </row>
    <row r="107" spans="2:34">
      <c r="B107" s="16" t="s">
        <v>393</v>
      </c>
      <c r="C107" s="87">
        <v>1119370181</v>
      </c>
      <c r="D107" s="87"/>
      <c r="E107" s="68">
        <v>2225054.35</v>
      </c>
      <c r="F107" s="68"/>
      <c r="G107" s="68"/>
      <c r="H107" s="68"/>
      <c r="I107" s="68"/>
      <c r="J107" s="68"/>
      <c r="K107" s="68"/>
      <c r="L107" s="68"/>
      <c r="M107" s="68"/>
      <c r="N107" s="68"/>
      <c r="O107" s="68"/>
      <c r="P107" s="68"/>
      <c r="Q107" s="68">
        <f t="shared" si="1"/>
        <v>2225054.35</v>
      </c>
      <c r="R107" s="71"/>
      <c r="S107" s="139"/>
      <c r="T107" s="41"/>
      <c r="U107" s="41"/>
      <c r="V107" s="41"/>
      <c r="W107" s="41"/>
      <c r="AB107" s="41"/>
      <c r="AC107" s="41"/>
      <c r="AD107" s="41"/>
      <c r="AE107" s="41"/>
      <c r="AF107" s="41"/>
      <c r="AG107" s="41"/>
      <c r="AH107" s="41"/>
    </row>
    <row r="108" spans="2:34">
      <c r="B108" s="16" t="s">
        <v>394</v>
      </c>
      <c r="C108" s="87">
        <v>282786620</v>
      </c>
      <c r="D108" s="87"/>
      <c r="E108" s="68">
        <v>0</v>
      </c>
      <c r="F108" s="68"/>
      <c r="G108" s="68"/>
      <c r="H108" s="68"/>
      <c r="I108" s="68"/>
      <c r="J108" s="68"/>
      <c r="K108" s="68"/>
      <c r="L108" s="68"/>
      <c r="M108" s="68"/>
      <c r="N108" s="68"/>
      <c r="O108" s="68"/>
      <c r="P108" s="68"/>
      <c r="Q108" s="68">
        <f t="shared" si="1"/>
        <v>0</v>
      </c>
      <c r="R108" s="71"/>
      <c r="S108" s="139"/>
      <c r="T108" s="41"/>
      <c r="U108" s="41"/>
      <c r="V108" s="41"/>
      <c r="W108" s="41"/>
      <c r="AB108" s="41"/>
      <c r="AC108" s="41"/>
      <c r="AD108" s="41"/>
      <c r="AE108" s="41"/>
      <c r="AF108" s="41"/>
      <c r="AG108" s="41"/>
      <c r="AH108" s="41"/>
    </row>
    <row r="109" spans="2:34">
      <c r="B109" s="16" t="s">
        <v>397</v>
      </c>
      <c r="C109" s="87">
        <v>1670000000</v>
      </c>
      <c r="D109" s="87"/>
      <c r="E109" s="68">
        <v>96758258.609999999</v>
      </c>
      <c r="F109" s="68"/>
      <c r="G109" s="68"/>
      <c r="H109" s="68"/>
      <c r="I109" s="68"/>
      <c r="J109" s="68"/>
      <c r="K109" s="68"/>
      <c r="L109" s="68"/>
      <c r="M109" s="68"/>
      <c r="N109" s="68"/>
      <c r="O109" s="68"/>
      <c r="P109" s="68"/>
      <c r="Q109" s="68">
        <f t="shared" si="1"/>
        <v>96758258.609999999</v>
      </c>
      <c r="R109" s="71"/>
      <c r="S109" s="139"/>
      <c r="T109" s="41"/>
      <c r="U109" s="41"/>
      <c r="V109" s="41"/>
      <c r="W109" s="41"/>
      <c r="AB109" s="41"/>
      <c r="AC109" s="41"/>
      <c r="AD109" s="41"/>
      <c r="AE109" s="41"/>
      <c r="AF109" s="41"/>
      <c r="AG109" s="41"/>
      <c r="AH109" s="41"/>
    </row>
    <row r="110" spans="2:34">
      <c r="B110" s="16" t="s">
        <v>443</v>
      </c>
      <c r="C110" s="112">
        <v>185000000</v>
      </c>
      <c r="D110" s="87"/>
      <c r="E110" s="68">
        <v>0</v>
      </c>
      <c r="F110" s="68"/>
      <c r="G110" s="68"/>
      <c r="H110" s="68"/>
      <c r="I110" s="68"/>
      <c r="J110" s="68"/>
      <c r="K110" s="68"/>
      <c r="L110" s="68"/>
      <c r="M110" s="68"/>
      <c r="N110" s="68"/>
      <c r="O110" s="68"/>
      <c r="P110" s="68"/>
      <c r="Q110" s="68">
        <f t="shared" si="1"/>
        <v>0</v>
      </c>
      <c r="R110" s="71"/>
      <c r="S110" s="139"/>
      <c r="T110" s="41"/>
      <c r="U110" s="41"/>
      <c r="V110" s="41"/>
      <c r="W110" s="41"/>
      <c r="AB110" s="41"/>
      <c r="AC110" s="41"/>
      <c r="AD110" s="41"/>
      <c r="AE110" s="41"/>
      <c r="AF110" s="41"/>
      <c r="AG110" s="41"/>
      <c r="AH110" s="41"/>
    </row>
    <row r="111" spans="2:34">
      <c r="B111" s="16" t="s">
        <v>444</v>
      </c>
      <c r="C111" s="87">
        <v>293234111</v>
      </c>
      <c r="D111" s="87"/>
      <c r="E111" s="68">
        <v>0</v>
      </c>
      <c r="F111" s="68"/>
      <c r="G111" s="68"/>
      <c r="H111" s="68"/>
      <c r="I111" s="68"/>
      <c r="J111" s="68"/>
      <c r="K111" s="68"/>
      <c r="L111" s="68"/>
      <c r="M111" s="68"/>
      <c r="N111" s="68"/>
      <c r="O111" s="68"/>
      <c r="P111" s="68"/>
      <c r="Q111" s="68">
        <f t="shared" si="1"/>
        <v>0</v>
      </c>
      <c r="R111" s="71"/>
      <c r="S111" s="139"/>
      <c r="T111" s="41"/>
      <c r="U111" s="41"/>
      <c r="V111" s="41"/>
      <c r="W111" s="41"/>
      <c r="AB111" s="41"/>
      <c r="AC111" s="41"/>
      <c r="AD111" s="41"/>
      <c r="AE111" s="41"/>
      <c r="AF111" s="41"/>
      <c r="AG111" s="41"/>
      <c r="AH111" s="41"/>
    </row>
    <row r="112" spans="2:34">
      <c r="B112" s="16" t="s">
        <v>445</v>
      </c>
      <c r="C112" s="87">
        <v>378660000</v>
      </c>
      <c r="D112" s="72"/>
      <c r="E112" s="68">
        <v>0</v>
      </c>
      <c r="F112" s="68"/>
      <c r="G112" s="68"/>
      <c r="H112" s="68"/>
      <c r="I112" s="68"/>
      <c r="J112" s="68"/>
      <c r="K112" s="68"/>
      <c r="L112" s="68"/>
      <c r="M112" s="68"/>
      <c r="N112" s="68"/>
      <c r="O112" s="68"/>
      <c r="P112" s="68"/>
      <c r="Q112" s="68">
        <f t="shared" si="1"/>
        <v>0</v>
      </c>
      <c r="R112" s="71"/>
      <c r="S112" s="139"/>
      <c r="T112" s="41"/>
      <c r="U112" s="41"/>
      <c r="V112" s="41"/>
      <c r="W112" s="41"/>
      <c r="AB112" s="41"/>
      <c r="AC112" s="41"/>
      <c r="AD112" s="41"/>
      <c r="AE112" s="41"/>
      <c r="AF112" s="41"/>
      <c r="AG112" s="41"/>
      <c r="AH112" s="41"/>
    </row>
    <row r="113" spans="2:34">
      <c r="B113" s="16" t="s">
        <v>447</v>
      </c>
      <c r="C113" s="87">
        <v>1159366029</v>
      </c>
      <c r="D113" s="72"/>
      <c r="E113" s="68">
        <v>0</v>
      </c>
      <c r="F113" s="68"/>
      <c r="G113" s="68"/>
      <c r="H113" s="68"/>
      <c r="I113" s="68"/>
      <c r="J113" s="68"/>
      <c r="K113" s="68"/>
      <c r="L113" s="68"/>
      <c r="M113" s="68"/>
      <c r="N113" s="68"/>
      <c r="O113" s="68"/>
      <c r="P113" s="68"/>
      <c r="Q113" s="68">
        <f t="shared" si="1"/>
        <v>0</v>
      </c>
      <c r="R113" s="71"/>
      <c r="S113" s="139"/>
      <c r="T113" s="41"/>
      <c r="U113" s="41"/>
      <c r="V113" s="41"/>
      <c r="W113" s="41"/>
      <c r="AB113" s="41"/>
      <c r="AC113" s="41"/>
      <c r="AD113" s="41"/>
      <c r="AE113" s="41"/>
      <c r="AF113" s="41"/>
      <c r="AG113" s="41"/>
      <c r="AH113" s="41"/>
    </row>
    <row r="114" spans="2:34">
      <c r="B114" s="16" t="s">
        <v>486</v>
      </c>
      <c r="C114" s="87">
        <v>11779811077</v>
      </c>
      <c r="D114" s="72"/>
      <c r="E114" s="68">
        <v>0</v>
      </c>
      <c r="F114" s="68"/>
      <c r="G114" s="68"/>
      <c r="H114" s="68"/>
      <c r="I114" s="68"/>
      <c r="J114" s="68"/>
      <c r="K114" s="68"/>
      <c r="L114" s="68"/>
      <c r="M114" s="68"/>
      <c r="N114" s="68"/>
      <c r="O114" s="68"/>
      <c r="P114" s="68"/>
      <c r="Q114" s="68">
        <f t="shared" si="1"/>
        <v>0</v>
      </c>
      <c r="R114" s="71"/>
      <c r="S114" s="139"/>
      <c r="T114" s="41"/>
      <c r="U114" s="41"/>
      <c r="V114" s="41"/>
      <c r="W114" s="41"/>
      <c r="AB114" s="41"/>
      <c r="AC114" s="41"/>
      <c r="AD114" s="41"/>
      <c r="AE114" s="41"/>
      <c r="AF114" s="41"/>
      <c r="AG114" s="41"/>
      <c r="AH114" s="41"/>
    </row>
    <row r="115" spans="2:34">
      <c r="B115" s="16" t="s">
        <v>487</v>
      </c>
      <c r="C115" s="87">
        <v>93877130</v>
      </c>
      <c r="D115" s="72"/>
      <c r="E115" s="68">
        <v>0</v>
      </c>
      <c r="F115" s="68"/>
      <c r="G115" s="68"/>
      <c r="H115" s="68"/>
      <c r="I115" s="68"/>
      <c r="J115" s="68"/>
      <c r="K115" s="68"/>
      <c r="L115" s="68"/>
      <c r="M115" s="68"/>
      <c r="N115" s="68"/>
      <c r="O115" s="68"/>
      <c r="P115" s="68"/>
      <c r="Q115" s="68">
        <f t="shared" si="1"/>
        <v>0</v>
      </c>
      <c r="R115" s="71"/>
      <c r="S115" s="139"/>
      <c r="T115" s="41"/>
      <c r="U115" s="41"/>
      <c r="V115" s="41"/>
      <c r="W115" s="41"/>
      <c r="AB115" s="41"/>
      <c r="AC115" s="41"/>
      <c r="AD115" s="41"/>
      <c r="AE115" s="41"/>
      <c r="AF115" s="41"/>
      <c r="AG115" s="41"/>
      <c r="AH115" s="41"/>
    </row>
    <row r="116" spans="2:34">
      <c r="B116" s="16" t="s">
        <v>516</v>
      </c>
      <c r="C116" s="87">
        <v>175351175</v>
      </c>
      <c r="D116" s="72"/>
      <c r="E116" s="68">
        <v>0</v>
      </c>
      <c r="F116" s="68"/>
      <c r="G116" s="68"/>
      <c r="H116" s="68"/>
      <c r="I116" s="68"/>
      <c r="J116" s="68"/>
      <c r="K116" s="68"/>
      <c r="L116" s="68"/>
      <c r="M116" s="68"/>
      <c r="N116" s="68"/>
      <c r="O116" s="68"/>
      <c r="P116" s="68"/>
      <c r="Q116" s="68">
        <f t="shared" si="1"/>
        <v>0</v>
      </c>
      <c r="R116" s="71"/>
      <c r="S116" s="139"/>
      <c r="T116" s="41"/>
      <c r="U116" s="41"/>
      <c r="V116" s="41"/>
      <c r="W116" s="41"/>
      <c r="AB116" s="41"/>
      <c r="AC116" s="41"/>
      <c r="AD116" s="41"/>
      <c r="AE116" s="41"/>
      <c r="AF116" s="41"/>
      <c r="AG116" s="41"/>
      <c r="AH116" s="41"/>
    </row>
    <row r="117" spans="2:34">
      <c r="B117" s="9" t="s">
        <v>121</v>
      </c>
      <c r="C117" s="71">
        <v>2133666760</v>
      </c>
      <c r="D117" s="89"/>
      <c r="E117" s="71">
        <v>37741593</v>
      </c>
      <c r="F117" s="71"/>
      <c r="G117" s="71"/>
      <c r="H117" s="71"/>
      <c r="I117" s="71"/>
      <c r="J117" s="71"/>
      <c r="K117" s="71"/>
      <c r="L117" s="71"/>
      <c r="M117" s="71"/>
      <c r="N117" s="71"/>
      <c r="O117" s="71"/>
      <c r="P117" s="71"/>
      <c r="Q117" s="71">
        <f t="shared" si="1"/>
        <v>37741593</v>
      </c>
      <c r="R117" s="71"/>
      <c r="S117" s="139"/>
      <c r="T117" s="41"/>
      <c r="U117" s="41"/>
      <c r="V117" s="41"/>
      <c r="W117" s="41"/>
      <c r="AB117" s="41"/>
      <c r="AC117" s="41"/>
      <c r="AD117" s="41"/>
      <c r="AE117" s="41"/>
      <c r="AF117" s="41"/>
      <c r="AG117" s="41"/>
      <c r="AH117" s="41"/>
    </row>
    <row r="118" spans="2:34">
      <c r="B118" s="11" t="s">
        <v>122</v>
      </c>
      <c r="C118" s="87">
        <v>293868597</v>
      </c>
      <c r="D118" s="87"/>
      <c r="E118" s="68">
        <v>0</v>
      </c>
      <c r="F118" s="68"/>
      <c r="G118" s="68"/>
      <c r="H118" s="68"/>
      <c r="I118" s="68"/>
      <c r="J118" s="68"/>
      <c r="K118" s="68"/>
      <c r="L118" s="68"/>
      <c r="M118" s="68"/>
      <c r="N118" s="68"/>
      <c r="O118" s="71"/>
      <c r="P118" s="71"/>
      <c r="Q118" s="68">
        <f t="shared" si="1"/>
        <v>0</v>
      </c>
      <c r="R118" s="71"/>
      <c r="S118" s="139"/>
      <c r="T118" s="41"/>
      <c r="U118" s="41"/>
      <c r="V118" s="41"/>
      <c r="W118" s="41"/>
      <c r="AB118" s="41"/>
      <c r="AC118" s="41"/>
      <c r="AD118" s="41"/>
      <c r="AE118" s="41"/>
      <c r="AF118" s="41"/>
      <c r="AG118" s="41"/>
      <c r="AH118" s="41"/>
    </row>
    <row r="119" spans="2:34">
      <c r="B119" s="11" t="s">
        <v>123</v>
      </c>
      <c r="C119" s="87">
        <v>4693030</v>
      </c>
      <c r="D119" s="87"/>
      <c r="E119" s="68">
        <v>0</v>
      </c>
      <c r="F119" s="68"/>
      <c r="G119" s="68"/>
      <c r="H119" s="68"/>
      <c r="I119" s="68"/>
      <c r="J119" s="68"/>
      <c r="K119" s="68"/>
      <c r="L119" s="68"/>
      <c r="M119" s="68"/>
      <c r="N119" s="68"/>
      <c r="O119" s="71"/>
      <c r="P119" s="71"/>
      <c r="Q119" s="68">
        <f t="shared" ref="Q119:Q139" si="2">+SUM(E119)</f>
        <v>0</v>
      </c>
      <c r="R119" s="71"/>
      <c r="S119" s="139"/>
      <c r="T119" s="41"/>
      <c r="U119" s="41"/>
      <c r="V119" s="41"/>
      <c r="W119" s="41"/>
      <c r="AB119" s="41"/>
      <c r="AC119" s="41"/>
      <c r="AD119" s="41"/>
      <c r="AE119" s="41"/>
      <c r="AF119" s="41"/>
      <c r="AG119" s="41"/>
      <c r="AH119" s="41"/>
    </row>
    <row r="120" spans="2:34">
      <c r="B120" s="11" t="s">
        <v>125</v>
      </c>
      <c r="C120" s="87">
        <v>989378150</v>
      </c>
      <c r="D120" s="87"/>
      <c r="E120" s="68">
        <v>0</v>
      </c>
      <c r="F120" s="68"/>
      <c r="G120" s="68"/>
      <c r="H120" s="68"/>
      <c r="I120" s="68"/>
      <c r="J120" s="68"/>
      <c r="K120" s="68"/>
      <c r="L120" s="68"/>
      <c r="M120" s="68"/>
      <c r="N120" s="68"/>
      <c r="O120" s="68"/>
      <c r="P120" s="68"/>
      <c r="Q120" s="68">
        <f t="shared" si="2"/>
        <v>0</v>
      </c>
      <c r="R120" s="71"/>
      <c r="S120" s="139"/>
      <c r="T120" s="41"/>
      <c r="U120" s="41"/>
      <c r="V120" s="41"/>
      <c r="W120" s="41"/>
      <c r="AB120" s="41"/>
      <c r="AC120" s="41"/>
      <c r="AD120" s="41"/>
      <c r="AE120" s="41"/>
      <c r="AF120" s="41"/>
      <c r="AG120" s="41"/>
      <c r="AH120" s="41"/>
    </row>
    <row r="121" spans="2:34">
      <c r="B121" s="11" t="s">
        <v>362</v>
      </c>
      <c r="C121" s="87">
        <v>400498905</v>
      </c>
      <c r="D121" s="87"/>
      <c r="E121" s="68">
        <v>0</v>
      </c>
      <c r="F121" s="68"/>
      <c r="G121" s="68"/>
      <c r="H121" s="68"/>
      <c r="I121" s="68"/>
      <c r="J121" s="68"/>
      <c r="K121" s="68"/>
      <c r="L121" s="68"/>
      <c r="M121" s="68"/>
      <c r="N121" s="68"/>
      <c r="O121" s="68"/>
      <c r="P121" s="68"/>
      <c r="Q121" s="68">
        <f t="shared" si="2"/>
        <v>0</v>
      </c>
      <c r="R121" s="71"/>
      <c r="S121" s="139"/>
      <c r="T121" s="41"/>
      <c r="U121" s="41"/>
      <c r="V121" s="41"/>
      <c r="W121" s="41"/>
      <c r="AB121" s="41"/>
      <c r="AC121" s="41"/>
      <c r="AD121" s="41"/>
      <c r="AE121" s="41"/>
      <c r="AF121" s="41"/>
      <c r="AG121" s="41"/>
      <c r="AH121" s="41"/>
    </row>
    <row r="122" spans="2:34">
      <c r="B122" s="11" t="s">
        <v>260</v>
      </c>
      <c r="C122" s="87">
        <v>2808030</v>
      </c>
      <c r="D122" s="87"/>
      <c r="E122" s="68">
        <v>0</v>
      </c>
      <c r="F122" s="68"/>
      <c r="G122" s="68"/>
      <c r="H122" s="68"/>
      <c r="I122" s="68"/>
      <c r="J122" s="68"/>
      <c r="K122" s="68"/>
      <c r="L122" s="68"/>
      <c r="M122" s="68"/>
      <c r="N122" s="68"/>
      <c r="O122" s="68"/>
      <c r="P122" s="68"/>
      <c r="Q122" s="68">
        <f t="shared" si="2"/>
        <v>0</v>
      </c>
      <c r="R122" s="71"/>
      <c r="S122" s="139"/>
      <c r="T122" s="41"/>
      <c r="U122" s="41"/>
      <c r="V122" s="41"/>
      <c r="W122" s="41"/>
      <c r="AB122" s="41"/>
      <c r="AC122" s="41"/>
      <c r="AD122" s="41"/>
      <c r="AE122" s="41"/>
      <c r="AF122" s="41"/>
      <c r="AG122" s="41"/>
      <c r="AH122" s="41"/>
    </row>
    <row r="123" spans="2:34">
      <c r="B123" s="11" t="s">
        <v>405</v>
      </c>
      <c r="C123" s="87">
        <v>876443</v>
      </c>
      <c r="D123" s="87"/>
      <c r="E123" s="87">
        <v>0</v>
      </c>
      <c r="F123" s="68"/>
      <c r="G123" s="68"/>
      <c r="H123" s="68"/>
      <c r="I123" s="68"/>
      <c r="J123" s="68"/>
      <c r="K123" s="68"/>
      <c r="L123" s="68"/>
      <c r="M123" s="68"/>
      <c r="N123" s="68"/>
      <c r="O123" s="68"/>
      <c r="P123" s="68"/>
      <c r="Q123" s="68">
        <f t="shared" si="2"/>
        <v>0</v>
      </c>
      <c r="R123" s="71"/>
      <c r="S123" s="139"/>
      <c r="T123" s="41"/>
      <c r="U123" s="41"/>
      <c r="V123" s="41"/>
      <c r="W123" s="41"/>
      <c r="AB123" s="41"/>
      <c r="AC123" s="41"/>
      <c r="AD123" s="41"/>
      <c r="AE123" s="41"/>
      <c r="AF123" s="41"/>
      <c r="AG123" s="41"/>
      <c r="AH123" s="41"/>
    </row>
    <row r="124" spans="2:34">
      <c r="B124" s="11" t="s">
        <v>367</v>
      </c>
      <c r="C124" s="87">
        <v>2361115</v>
      </c>
      <c r="D124" s="87"/>
      <c r="E124" s="87">
        <v>0</v>
      </c>
      <c r="F124" s="68"/>
      <c r="G124" s="68"/>
      <c r="H124" s="68"/>
      <c r="I124" s="68"/>
      <c r="J124" s="68"/>
      <c r="K124" s="68"/>
      <c r="L124" s="68"/>
      <c r="M124" s="68"/>
      <c r="N124" s="68"/>
      <c r="O124" s="68"/>
      <c r="P124" s="68"/>
      <c r="Q124" s="68">
        <f t="shared" si="2"/>
        <v>0</v>
      </c>
      <c r="R124" s="71"/>
      <c r="S124" s="139"/>
      <c r="T124" s="41"/>
      <c r="U124" s="41"/>
      <c r="V124" s="41"/>
      <c r="W124" s="41"/>
      <c r="AB124" s="41"/>
      <c r="AC124" s="41"/>
      <c r="AD124" s="41"/>
      <c r="AE124" s="41"/>
      <c r="AF124" s="41"/>
      <c r="AG124" s="41"/>
      <c r="AH124" s="41"/>
    </row>
    <row r="125" spans="2:34">
      <c r="B125" s="11" t="s">
        <v>408</v>
      </c>
      <c r="C125" s="87">
        <v>6442308</v>
      </c>
      <c r="D125" s="87"/>
      <c r="E125" s="68">
        <v>0</v>
      </c>
      <c r="F125" s="68"/>
      <c r="G125" s="68"/>
      <c r="H125" s="68"/>
      <c r="I125" s="68"/>
      <c r="J125" s="68"/>
      <c r="K125" s="68"/>
      <c r="L125" s="68"/>
      <c r="M125" s="68"/>
      <c r="N125" s="68"/>
      <c r="O125" s="68"/>
      <c r="P125" s="68"/>
      <c r="Q125" s="68">
        <f t="shared" si="2"/>
        <v>0</v>
      </c>
      <c r="R125" s="71"/>
      <c r="S125" s="139"/>
      <c r="T125" s="41"/>
      <c r="U125" s="41"/>
      <c r="V125" s="41"/>
      <c r="W125" s="41"/>
      <c r="AB125" s="41"/>
      <c r="AC125" s="41"/>
      <c r="AD125" s="41"/>
      <c r="AE125" s="41"/>
      <c r="AF125" s="41"/>
      <c r="AG125" s="41"/>
      <c r="AH125" s="41"/>
    </row>
    <row r="126" spans="2:34">
      <c r="B126" s="11" t="s">
        <v>368</v>
      </c>
      <c r="C126" s="87">
        <v>1000000</v>
      </c>
      <c r="D126" s="87"/>
      <c r="E126" s="68">
        <v>0</v>
      </c>
      <c r="F126" s="68"/>
      <c r="G126" s="68"/>
      <c r="H126" s="68"/>
      <c r="I126" s="68"/>
      <c r="J126" s="68"/>
      <c r="K126" s="68"/>
      <c r="L126" s="68"/>
      <c r="M126" s="68"/>
      <c r="N126" s="68"/>
      <c r="O126" s="68"/>
      <c r="P126" s="68"/>
      <c r="Q126" s="68">
        <f t="shared" si="2"/>
        <v>0</v>
      </c>
      <c r="R126" s="71"/>
      <c r="S126" s="139"/>
      <c r="T126" s="41"/>
      <c r="U126" s="41"/>
      <c r="V126" s="41"/>
      <c r="W126" s="41"/>
      <c r="AB126" s="41"/>
      <c r="AC126" s="41"/>
      <c r="AD126" s="41"/>
      <c r="AE126" s="41"/>
      <c r="AF126" s="41"/>
      <c r="AG126" s="41"/>
      <c r="AH126" s="41"/>
    </row>
    <row r="127" spans="2:34">
      <c r="B127" s="11" t="s">
        <v>517</v>
      </c>
      <c r="C127" s="87">
        <v>15604674</v>
      </c>
      <c r="D127" s="87"/>
      <c r="E127" s="68">
        <v>0</v>
      </c>
      <c r="F127" s="68"/>
      <c r="G127" s="68"/>
      <c r="H127" s="68"/>
      <c r="I127" s="68"/>
      <c r="J127" s="68"/>
      <c r="K127" s="68"/>
      <c r="L127" s="68"/>
      <c r="M127" s="68"/>
      <c r="N127" s="68"/>
      <c r="O127" s="68"/>
      <c r="P127" s="68"/>
      <c r="Q127" s="68">
        <f t="shared" si="2"/>
        <v>0</v>
      </c>
      <c r="R127" s="71"/>
      <c r="S127" s="139"/>
      <c r="T127" s="41"/>
      <c r="U127" s="41"/>
      <c r="V127" s="41"/>
      <c r="W127" s="41"/>
      <c r="AB127" s="41"/>
      <c r="AC127" s="41"/>
      <c r="AD127" s="41"/>
      <c r="AE127" s="41"/>
      <c r="AF127" s="41"/>
      <c r="AG127" s="41"/>
      <c r="AH127" s="41"/>
    </row>
    <row r="128" spans="2:34">
      <c r="B128" s="11" t="s">
        <v>452</v>
      </c>
      <c r="C128" s="87">
        <v>92760048</v>
      </c>
      <c r="D128" s="87"/>
      <c r="E128" s="68">
        <v>0</v>
      </c>
      <c r="F128" s="68"/>
      <c r="G128" s="68"/>
      <c r="H128" s="68"/>
      <c r="I128" s="68"/>
      <c r="J128" s="68"/>
      <c r="K128" s="68"/>
      <c r="L128" s="68"/>
      <c r="M128" s="68"/>
      <c r="N128" s="68"/>
      <c r="O128" s="68"/>
      <c r="P128" s="68"/>
      <c r="Q128" s="68">
        <f t="shared" si="2"/>
        <v>0</v>
      </c>
      <c r="R128" s="71"/>
      <c r="S128" s="139"/>
      <c r="T128" s="41"/>
      <c r="U128" s="41"/>
      <c r="V128" s="41"/>
      <c r="W128" s="41"/>
      <c r="AB128" s="41"/>
      <c r="AC128" s="41"/>
      <c r="AD128" s="41"/>
      <c r="AE128" s="41"/>
      <c r="AF128" s="41"/>
      <c r="AG128" s="41"/>
      <c r="AH128" s="41"/>
    </row>
    <row r="129" spans="1:34">
      <c r="B129" s="11" t="s">
        <v>413</v>
      </c>
      <c r="C129" s="87">
        <v>111984291</v>
      </c>
      <c r="D129" s="87"/>
      <c r="E129" s="68">
        <v>0</v>
      </c>
      <c r="F129" s="68"/>
      <c r="G129" s="68"/>
      <c r="H129" s="68"/>
      <c r="I129" s="68"/>
      <c r="J129" s="68"/>
      <c r="K129" s="68"/>
      <c r="L129" s="68"/>
      <c r="M129" s="68"/>
      <c r="N129" s="68"/>
      <c r="O129" s="68"/>
      <c r="P129" s="68"/>
      <c r="Q129" s="68">
        <f t="shared" si="2"/>
        <v>0</v>
      </c>
      <c r="R129" s="71"/>
      <c r="S129" s="139"/>
      <c r="T129" s="41"/>
      <c r="U129" s="41"/>
      <c r="V129" s="41"/>
      <c r="W129" s="41"/>
      <c r="AB129" s="41"/>
      <c r="AC129" s="41"/>
      <c r="AD129" s="41"/>
      <c r="AE129" s="41"/>
      <c r="AF129" s="41"/>
      <c r="AG129" s="41"/>
      <c r="AH129" s="41"/>
    </row>
    <row r="130" spans="1:34">
      <c r="B130" s="11" t="s">
        <v>457</v>
      </c>
      <c r="C130" s="87">
        <v>13554268</v>
      </c>
      <c r="D130" s="87"/>
      <c r="E130" s="68">
        <v>0</v>
      </c>
      <c r="F130" s="68"/>
      <c r="G130" s="68"/>
      <c r="H130" s="68"/>
      <c r="I130" s="68"/>
      <c r="J130" s="68"/>
      <c r="K130" s="68"/>
      <c r="L130" s="68"/>
      <c r="M130" s="68"/>
      <c r="N130" s="68"/>
      <c r="O130" s="68"/>
      <c r="P130" s="68"/>
      <c r="Q130" s="68">
        <f t="shared" si="2"/>
        <v>0</v>
      </c>
      <c r="R130" s="71"/>
      <c r="S130" s="139"/>
      <c r="T130" s="41"/>
      <c r="U130" s="41"/>
      <c r="V130" s="41"/>
      <c r="W130" s="41"/>
      <c r="AB130" s="41"/>
      <c r="AC130" s="41"/>
      <c r="AD130" s="41"/>
      <c r="AE130" s="41"/>
      <c r="AF130" s="41"/>
      <c r="AG130" s="41"/>
      <c r="AH130" s="41"/>
    </row>
    <row r="131" spans="1:34">
      <c r="B131" s="11" t="s">
        <v>458</v>
      </c>
      <c r="C131" s="87">
        <v>12991425</v>
      </c>
      <c r="D131" s="87"/>
      <c r="E131" s="68">
        <v>0</v>
      </c>
      <c r="F131" s="68"/>
      <c r="G131" s="68"/>
      <c r="H131" s="68"/>
      <c r="I131" s="68"/>
      <c r="J131" s="68"/>
      <c r="K131" s="68"/>
      <c r="L131" s="68"/>
      <c r="M131" s="68"/>
      <c r="N131" s="68"/>
      <c r="O131" s="68"/>
      <c r="P131" s="68"/>
      <c r="Q131" s="68">
        <f t="shared" si="2"/>
        <v>0</v>
      </c>
      <c r="R131" s="71"/>
      <c r="S131" s="139"/>
      <c r="T131" s="41"/>
      <c r="U131" s="41"/>
      <c r="V131" s="41"/>
      <c r="W131" s="41"/>
      <c r="AB131" s="41"/>
      <c r="AC131" s="41"/>
      <c r="AD131" s="41"/>
      <c r="AE131" s="41"/>
      <c r="AF131" s="41"/>
      <c r="AG131" s="41"/>
      <c r="AH131" s="41"/>
    </row>
    <row r="132" spans="1:34">
      <c r="B132" s="11" t="s">
        <v>460</v>
      </c>
      <c r="C132" s="87">
        <v>6347341</v>
      </c>
      <c r="D132" s="87"/>
      <c r="E132" s="68">
        <v>0</v>
      </c>
      <c r="F132" s="68"/>
      <c r="G132" s="68"/>
      <c r="H132" s="68"/>
      <c r="I132" s="68"/>
      <c r="J132" s="68"/>
      <c r="K132" s="68"/>
      <c r="L132" s="68"/>
      <c r="M132" s="68"/>
      <c r="N132" s="68"/>
      <c r="O132" s="68"/>
      <c r="P132" s="68"/>
      <c r="Q132" s="68">
        <f t="shared" si="2"/>
        <v>0</v>
      </c>
      <c r="R132" s="71"/>
      <c r="S132" s="139"/>
      <c r="T132" s="41"/>
      <c r="U132" s="41"/>
      <c r="V132" s="41"/>
      <c r="W132" s="41"/>
      <c r="AB132" s="41"/>
      <c r="AC132" s="41"/>
      <c r="AD132" s="41"/>
      <c r="AE132" s="41"/>
      <c r="AF132" s="41"/>
      <c r="AG132" s="41"/>
      <c r="AH132" s="41"/>
    </row>
    <row r="133" spans="1:34">
      <c r="B133" s="11" t="s">
        <v>461</v>
      </c>
      <c r="C133" s="87">
        <v>0</v>
      </c>
      <c r="D133" s="87"/>
      <c r="E133" s="68">
        <v>0</v>
      </c>
      <c r="F133" s="68"/>
      <c r="G133" s="68"/>
      <c r="H133" s="68"/>
      <c r="I133" s="68"/>
      <c r="J133" s="68"/>
      <c r="K133" s="68"/>
      <c r="L133" s="68"/>
      <c r="M133" s="68"/>
      <c r="N133" s="68"/>
      <c r="O133" s="68"/>
      <c r="P133" s="68"/>
      <c r="Q133" s="68">
        <f t="shared" si="2"/>
        <v>0</v>
      </c>
      <c r="R133" s="71"/>
      <c r="S133" s="139"/>
      <c r="T133" s="41"/>
      <c r="U133" s="41"/>
      <c r="V133" s="41"/>
      <c r="W133" s="41"/>
      <c r="AB133" s="41"/>
      <c r="AC133" s="41"/>
      <c r="AD133" s="41"/>
      <c r="AE133" s="41"/>
      <c r="AF133" s="41"/>
      <c r="AG133" s="41"/>
      <c r="AH133" s="41"/>
    </row>
    <row r="134" spans="1:34">
      <c r="B134" s="11" t="s">
        <v>495</v>
      </c>
      <c r="C134" s="87">
        <v>3768353</v>
      </c>
      <c r="D134" s="87"/>
      <c r="E134" s="68">
        <v>0</v>
      </c>
      <c r="F134" s="68"/>
      <c r="G134" s="68"/>
      <c r="H134" s="68"/>
      <c r="I134" s="68"/>
      <c r="J134" s="68"/>
      <c r="K134" s="68"/>
      <c r="L134" s="68"/>
      <c r="M134" s="68"/>
      <c r="N134" s="68"/>
      <c r="O134" s="68"/>
      <c r="P134" s="68"/>
      <c r="Q134" s="68">
        <f t="shared" si="2"/>
        <v>0</v>
      </c>
      <c r="R134" s="71"/>
      <c r="S134" s="139"/>
      <c r="T134" s="41"/>
      <c r="U134" s="41"/>
      <c r="V134" s="41"/>
      <c r="W134" s="41"/>
      <c r="AB134" s="41"/>
      <c r="AC134" s="41"/>
      <c r="AD134" s="41"/>
      <c r="AE134" s="41"/>
      <c r="AF134" s="41"/>
      <c r="AG134" s="41"/>
      <c r="AH134" s="41"/>
    </row>
    <row r="135" spans="1:34">
      <c r="B135" s="11" t="s">
        <v>463</v>
      </c>
      <c r="C135" s="87">
        <v>0</v>
      </c>
      <c r="D135" s="87"/>
      <c r="E135" s="68">
        <v>0</v>
      </c>
      <c r="F135" s="68"/>
      <c r="G135" s="68"/>
      <c r="H135" s="68"/>
      <c r="I135" s="68"/>
      <c r="J135" s="68"/>
      <c r="K135" s="68"/>
      <c r="L135" s="68"/>
      <c r="M135" s="68"/>
      <c r="N135" s="68"/>
      <c r="O135" s="68"/>
      <c r="P135" s="68"/>
      <c r="Q135" s="68">
        <f t="shared" si="2"/>
        <v>0</v>
      </c>
      <c r="R135" s="71"/>
      <c r="S135" s="139"/>
      <c r="T135" s="41"/>
      <c r="U135" s="41"/>
      <c r="V135" s="41"/>
      <c r="W135" s="41"/>
      <c r="AB135" s="41"/>
      <c r="AC135" s="41"/>
      <c r="AD135" s="41"/>
      <c r="AE135" s="41"/>
      <c r="AF135" s="41"/>
      <c r="AG135" s="41"/>
      <c r="AH135" s="41"/>
    </row>
    <row r="136" spans="1:34">
      <c r="B136" s="11" t="s">
        <v>497</v>
      </c>
      <c r="C136" s="87">
        <v>150683224</v>
      </c>
      <c r="D136" s="87"/>
      <c r="E136" s="68">
        <v>37741593</v>
      </c>
      <c r="F136" s="68"/>
      <c r="G136" s="68"/>
      <c r="H136" s="68"/>
      <c r="I136" s="68"/>
      <c r="J136" s="68"/>
      <c r="K136" s="68"/>
      <c r="L136" s="68"/>
      <c r="M136" s="68"/>
      <c r="N136" s="68"/>
      <c r="O136" s="68"/>
      <c r="P136" s="68"/>
      <c r="Q136" s="68">
        <f t="shared" si="2"/>
        <v>37741593</v>
      </c>
      <c r="R136" s="71"/>
      <c r="S136" s="139"/>
      <c r="T136" s="41"/>
      <c r="U136" s="41"/>
      <c r="V136" s="41"/>
      <c r="W136" s="41"/>
      <c r="AB136" s="41"/>
      <c r="AC136" s="41"/>
      <c r="AD136" s="41"/>
      <c r="AE136" s="41"/>
      <c r="AF136" s="41"/>
      <c r="AG136" s="41"/>
      <c r="AH136" s="41"/>
    </row>
    <row r="137" spans="1:34">
      <c r="B137" s="11" t="s">
        <v>468</v>
      </c>
      <c r="C137" s="87">
        <v>10532201</v>
      </c>
      <c r="D137" s="87"/>
      <c r="E137" s="68">
        <v>0</v>
      </c>
      <c r="F137" s="68"/>
      <c r="G137" s="68"/>
      <c r="H137" s="68"/>
      <c r="I137" s="68"/>
      <c r="J137" s="68"/>
      <c r="K137" s="68"/>
      <c r="L137" s="68"/>
      <c r="M137" s="68"/>
      <c r="N137" s="68"/>
      <c r="O137" s="68"/>
      <c r="P137" s="68"/>
      <c r="Q137" s="68">
        <f t="shared" si="2"/>
        <v>0</v>
      </c>
      <c r="R137" s="71"/>
      <c r="S137" s="139"/>
      <c r="T137" s="41"/>
      <c r="U137" s="41"/>
      <c r="V137" s="41"/>
      <c r="W137" s="41"/>
      <c r="AB137" s="41"/>
      <c r="AC137" s="41"/>
      <c r="AD137" s="41"/>
      <c r="AE137" s="41"/>
      <c r="AF137" s="41"/>
      <c r="AG137" s="41"/>
      <c r="AH137" s="41"/>
    </row>
    <row r="138" spans="1:34">
      <c r="B138" s="11" t="s">
        <v>500</v>
      </c>
      <c r="C138" s="87">
        <v>6977550</v>
      </c>
      <c r="D138" s="87"/>
      <c r="E138" s="68">
        <v>0</v>
      </c>
      <c r="F138" s="68"/>
      <c r="G138" s="68"/>
      <c r="H138" s="68"/>
      <c r="I138" s="68"/>
      <c r="J138" s="68"/>
      <c r="K138" s="68"/>
      <c r="L138" s="68"/>
      <c r="M138" s="68"/>
      <c r="N138" s="68"/>
      <c r="O138" s="68"/>
      <c r="P138" s="68"/>
      <c r="Q138" s="68">
        <f t="shared" si="2"/>
        <v>0</v>
      </c>
      <c r="R138" s="71"/>
      <c r="S138" s="139"/>
    </row>
    <row r="139" spans="1:34">
      <c r="B139" s="11" t="s">
        <v>506</v>
      </c>
      <c r="C139" s="87">
        <v>6536807</v>
      </c>
      <c r="D139" s="87"/>
      <c r="E139" s="68">
        <v>0</v>
      </c>
      <c r="G139" s="68"/>
      <c r="H139" s="68"/>
      <c r="N139" s="68"/>
      <c r="O139" s="68"/>
      <c r="Q139" s="68">
        <f t="shared" si="2"/>
        <v>0</v>
      </c>
      <c r="R139" s="71"/>
      <c r="S139" s="139"/>
    </row>
    <row r="140" spans="1:34">
      <c r="B140" s="99" t="s">
        <v>158</v>
      </c>
      <c r="C140" s="105">
        <f>C10+C12+C90+C92+C117</f>
        <v>1622833406287</v>
      </c>
      <c r="D140" s="105" t="e">
        <f>D10+D12+D90+D92+D117+#REF!</f>
        <v>#REF!</v>
      </c>
      <c r="E140" s="97">
        <f t="shared" ref="E140:O140" si="3">E10+E12+E90+E92+E117</f>
        <v>138463278741.67999</v>
      </c>
      <c r="F140" s="97">
        <f t="shared" si="3"/>
        <v>0</v>
      </c>
      <c r="G140" s="97">
        <f t="shared" si="3"/>
        <v>0</v>
      </c>
      <c r="H140" s="97">
        <f t="shared" si="3"/>
        <v>0</v>
      </c>
      <c r="I140" s="97">
        <f t="shared" si="3"/>
        <v>0</v>
      </c>
      <c r="J140" s="97">
        <f t="shared" si="3"/>
        <v>0</v>
      </c>
      <c r="K140" s="97">
        <f t="shared" si="3"/>
        <v>0</v>
      </c>
      <c r="L140" s="97">
        <f t="shared" si="3"/>
        <v>0</v>
      </c>
      <c r="M140" s="97">
        <f t="shared" si="3"/>
        <v>0</v>
      </c>
      <c r="N140" s="97">
        <f t="shared" si="3"/>
        <v>0</v>
      </c>
      <c r="O140" s="97">
        <f t="shared" si="3"/>
        <v>0</v>
      </c>
      <c r="P140" s="97">
        <f>P10+P12+P90+P92+P117</f>
        <v>0</v>
      </c>
      <c r="Q140" s="141">
        <f>Q10+Q12+Q90+Q92+Q117</f>
        <v>138463278741.67999</v>
      </c>
      <c r="R140"/>
      <c r="S140" s="139"/>
    </row>
    <row r="141" spans="1:34">
      <c r="B141" s="80"/>
      <c r="C141" s="106"/>
      <c r="D141" s="106"/>
      <c r="E141" s="102"/>
      <c r="F141" s="102"/>
      <c r="G141" s="102"/>
      <c r="H141" s="102"/>
      <c r="I141" s="102"/>
      <c r="J141" s="102"/>
      <c r="K141" s="102"/>
      <c r="L141" s="20"/>
      <c r="M141" s="20"/>
      <c r="N141" s="20"/>
      <c r="O141" s="20"/>
      <c r="P141" s="20"/>
      <c r="Q141" s="21"/>
      <c r="R141"/>
      <c r="S141" s="139"/>
    </row>
    <row r="142" spans="1:34">
      <c r="B142" s="95"/>
      <c r="C142" s="107"/>
      <c r="D142" s="107"/>
      <c r="E142" s="94" t="str">
        <f t="shared" ref="E142:N142" si="4">+E9</f>
        <v>ENERO</v>
      </c>
      <c r="F142" s="94" t="str">
        <f t="shared" si="4"/>
        <v>FEBRERO</v>
      </c>
      <c r="G142" s="94" t="str">
        <f t="shared" si="4"/>
        <v>MARZO</v>
      </c>
      <c r="H142" s="94" t="str">
        <f t="shared" si="4"/>
        <v>ABRIL</v>
      </c>
      <c r="I142" s="94" t="str">
        <f t="shared" si="4"/>
        <v>MAYO</v>
      </c>
      <c r="J142" s="94" t="str">
        <f t="shared" si="4"/>
        <v>JUNIO</v>
      </c>
      <c r="K142" s="94" t="str">
        <f t="shared" si="4"/>
        <v>JULIO</v>
      </c>
      <c r="L142" s="94" t="str">
        <f t="shared" si="4"/>
        <v>AGOSTO</v>
      </c>
      <c r="M142" s="94" t="str">
        <f t="shared" si="4"/>
        <v>SEPTIEMBRE</v>
      </c>
      <c r="N142" s="94" t="str">
        <f t="shared" si="4"/>
        <v>OCTUBRE</v>
      </c>
      <c r="O142" s="94" t="s">
        <v>20</v>
      </c>
      <c r="P142" s="94" t="s">
        <v>21</v>
      </c>
      <c r="Q142" s="94" t="s">
        <v>22</v>
      </c>
      <c r="R142"/>
      <c r="S142" s="139"/>
      <c r="T142" s="40"/>
      <c r="U142" s="40"/>
      <c r="V142" s="40"/>
      <c r="W142" s="40"/>
      <c r="AB142" s="40"/>
      <c r="AC142" s="40"/>
      <c r="AD142" s="40"/>
      <c r="AE142" s="40"/>
      <c r="AF142" s="40"/>
    </row>
    <row r="143" spans="1:34">
      <c r="A143" s="26"/>
      <c r="B143" s="9" t="s">
        <v>23</v>
      </c>
      <c r="C143" s="71">
        <v>32180073196</v>
      </c>
      <c r="D143" s="71"/>
      <c r="E143" s="71">
        <v>1116658540.4400001</v>
      </c>
      <c r="F143" s="71"/>
      <c r="G143" s="71"/>
      <c r="H143" s="71"/>
      <c r="I143" s="71"/>
      <c r="J143" s="71"/>
      <c r="K143" s="71"/>
      <c r="L143" s="71"/>
      <c r="M143" s="71"/>
      <c r="N143" s="71"/>
      <c r="O143" s="71"/>
      <c r="P143" s="71"/>
      <c r="Q143" s="71">
        <f t="shared" ref="Q143:Q149" si="5">SUM(E143:P143)</f>
        <v>1116658540.4400001</v>
      </c>
      <c r="R143"/>
      <c r="S143" s="139"/>
      <c r="T143" s="40"/>
      <c r="U143" s="40"/>
      <c r="V143" s="40"/>
      <c r="W143" s="40"/>
      <c r="AB143" s="40"/>
      <c r="AC143" s="40"/>
      <c r="AD143" s="40"/>
      <c r="AE143" s="40"/>
      <c r="AF143" s="40"/>
    </row>
    <row r="144" spans="1:34">
      <c r="B144" s="11" t="s">
        <v>24</v>
      </c>
      <c r="C144" s="87">
        <v>32180073196</v>
      </c>
      <c r="D144" s="87"/>
      <c r="E144" s="68">
        <v>1116658540.4400001</v>
      </c>
      <c r="F144" s="68"/>
      <c r="G144" s="68"/>
      <c r="H144" s="68"/>
      <c r="I144" s="68"/>
      <c r="J144" s="68"/>
      <c r="K144" s="68"/>
      <c r="L144" s="68"/>
      <c r="M144" s="68"/>
      <c r="N144" s="68"/>
      <c r="O144" s="68"/>
      <c r="P144" s="68"/>
      <c r="Q144" s="68">
        <f t="shared" si="5"/>
        <v>1116658540.4400001</v>
      </c>
      <c r="R144"/>
      <c r="S144" s="136"/>
      <c r="T144" s="40"/>
      <c r="U144" s="40"/>
      <c r="V144" s="40"/>
      <c r="W144" s="40"/>
      <c r="AB144" s="40"/>
      <c r="AC144" s="40"/>
      <c r="AD144" s="40"/>
      <c r="AE144" s="40"/>
      <c r="AF144" s="40"/>
    </row>
    <row r="145" spans="1:37">
      <c r="B145" s="9" t="s">
        <v>74</v>
      </c>
      <c r="C145" s="71">
        <v>10786613607</v>
      </c>
      <c r="D145" s="71"/>
      <c r="E145" s="71">
        <v>0</v>
      </c>
      <c r="F145" s="71"/>
      <c r="G145" s="71"/>
      <c r="H145" s="71"/>
      <c r="I145" s="71"/>
      <c r="J145" s="71"/>
      <c r="K145" s="71"/>
      <c r="L145" s="71"/>
      <c r="M145" s="71"/>
      <c r="N145" s="71"/>
      <c r="O145" s="71"/>
      <c r="P145" s="89"/>
      <c r="Q145" s="89">
        <f t="shared" si="5"/>
        <v>0</v>
      </c>
      <c r="R145"/>
      <c r="S145" s="40"/>
      <c r="T145" s="40"/>
      <c r="U145" s="40"/>
      <c r="V145" s="40"/>
      <c r="W145" s="40"/>
      <c r="AB145" s="40"/>
      <c r="AC145" s="40"/>
      <c r="AD145" s="40"/>
      <c r="AE145" s="40"/>
    </row>
    <row r="146" spans="1:37">
      <c r="B146" s="11" t="s">
        <v>75</v>
      </c>
      <c r="C146" s="87">
        <v>10786613607</v>
      </c>
      <c r="D146" s="87"/>
      <c r="E146" s="87">
        <v>0</v>
      </c>
      <c r="F146" s="87"/>
      <c r="G146" s="87"/>
      <c r="H146" s="87"/>
      <c r="I146" s="87"/>
      <c r="J146" s="87"/>
      <c r="K146" s="87"/>
      <c r="L146" s="87"/>
      <c r="M146" s="87"/>
      <c r="N146" s="87"/>
      <c r="O146" s="87"/>
      <c r="P146" s="87"/>
      <c r="Q146" s="87">
        <f t="shared" si="5"/>
        <v>0</v>
      </c>
      <c r="R146"/>
      <c r="S146" s="41"/>
      <c r="T146" s="42"/>
      <c r="V146" s="40"/>
      <c r="W146" s="40"/>
      <c r="AB146" s="40"/>
      <c r="AC146" s="40"/>
      <c r="AD146" s="40"/>
      <c r="AE146" s="40"/>
      <c r="AF146" s="40"/>
      <c r="AG146" s="40"/>
      <c r="AH146" s="40"/>
      <c r="AI146" s="40"/>
      <c r="AJ146" s="40"/>
    </row>
    <row r="147" spans="1:37" s="26" customFormat="1">
      <c r="A147"/>
      <c r="B147" s="9" t="s">
        <v>77</v>
      </c>
      <c r="C147" s="71">
        <v>78225875186</v>
      </c>
      <c r="D147" s="71"/>
      <c r="E147" s="71">
        <v>17208818989.200001</v>
      </c>
      <c r="F147" s="71"/>
      <c r="G147" s="71"/>
      <c r="H147" s="71"/>
      <c r="I147" s="71"/>
      <c r="J147" s="71"/>
      <c r="K147" s="71"/>
      <c r="L147" s="71"/>
      <c r="M147" s="71"/>
      <c r="N147" s="71"/>
      <c r="O147" s="71"/>
      <c r="P147" s="71"/>
      <c r="Q147" s="71">
        <f t="shared" si="5"/>
        <v>17208818989.200001</v>
      </c>
      <c r="R147"/>
      <c r="S147" s="41"/>
      <c r="T147"/>
      <c r="U147" s="42"/>
      <c r="V147"/>
      <c r="W147" s="40"/>
      <c r="X147"/>
      <c r="Y147"/>
      <c r="Z147"/>
      <c r="AA147"/>
      <c r="AB147" s="40"/>
      <c r="AC147" s="40"/>
      <c r="AD147" s="40"/>
      <c r="AE147" s="40"/>
      <c r="AF147" s="40"/>
      <c r="AG147" s="40"/>
      <c r="AH147" s="40"/>
      <c r="AI147" s="40"/>
      <c r="AJ147" s="40"/>
      <c r="AK147" s="40"/>
    </row>
    <row r="148" spans="1:37">
      <c r="B148" s="11" t="s">
        <v>245</v>
      </c>
      <c r="C148" s="87">
        <v>34288226500</v>
      </c>
      <c r="D148" s="87"/>
      <c r="E148" s="72">
        <v>17208818989.200001</v>
      </c>
      <c r="F148" s="72"/>
      <c r="G148" s="72"/>
      <c r="H148" s="72"/>
      <c r="I148" s="72"/>
      <c r="J148" s="72"/>
      <c r="K148" s="72"/>
      <c r="L148" s="72"/>
      <c r="M148" s="72"/>
      <c r="N148" s="72"/>
      <c r="O148" s="72"/>
      <c r="P148" s="72"/>
      <c r="Q148" s="72">
        <f t="shared" si="5"/>
        <v>17208818989.200001</v>
      </c>
      <c r="R148"/>
      <c r="S148" s="41"/>
      <c r="T148" s="42"/>
      <c r="U148" s="42"/>
      <c r="V148" s="42"/>
    </row>
    <row r="149" spans="1:37" s="28" customFormat="1">
      <c r="A149"/>
      <c r="B149" s="11" t="s">
        <v>86</v>
      </c>
      <c r="C149" s="87">
        <v>43937648686</v>
      </c>
      <c r="D149" s="87"/>
      <c r="E149" s="87">
        <v>0</v>
      </c>
      <c r="F149" s="87"/>
      <c r="G149" s="87"/>
      <c r="H149" s="87"/>
      <c r="I149" s="87"/>
      <c r="J149" s="87"/>
      <c r="K149" s="87"/>
      <c r="L149" s="87"/>
      <c r="M149" s="87"/>
      <c r="N149" s="87"/>
      <c r="O149" s="87"/>
      <c r="P149" s="87"/>
      <c r="Q149" s="87">
        <f t="shared" si="5"/>
        <v>0</v>
      </c>
      <c r="R149"/>
      <c r="X149"/>
      <c r="Y149"/>
      <c r="Z149"/>
      <c r="AA149"/>
    </row>
    <row r="150" spans="1:37">
      <c r="B150" s="99" t="s">
        <v>182</v>
      </c>
      <c r="C150" s="105">
        <f>+C147+C145+C143</f>
        <v>121192561989</v>
      </c>
      <c r="D150" s="105" t="e">
        <f>D143+#REF!+D145+D147</f>
        <v>#REF!</v>
      </c>
      <c r="E150" s="97">
        <f>+E147+E145+E143</f>
        <v>18325477529.639999</v>
      </c>
      <c r="F150" s="97">
        <f t="shared" ref="F150:Q150" si="6">+F147+F145+F143</f>
        <v>0</v>
      </c>
      <c r="G150" s="97">
        <f t="shared" si="6"/>
        <v>0</v>
      </c>
      <c r="H150" s="97">
        <f t="shared" si="6"/>
        <v>0</v>
      </c>
      <c r="I150" s="97">
        <f t="shared" si="6"/>
        <v>0</v>
      </c>
      <c r="J150" s="97">
        <f t="shared" si="6"/>
        <v>0</v>
      </c>
      <c r="K150" s="97">
        <f t="shared" si="6"/>
        <v>0</v>
      </c>
      <c r="L150" s="97">
        <f t="shared" si="6"/>
        <v>0</v>
      </c>
      <c r="M150" s="97">
        <f t="shared" si="6"/>
        <v>0</v>
      </c>
      <c r="N150" s="97">
        <f t="shared" si="6"/>
        <v>0</v>
      </c>
      <c r="O150" s="97">
        <f t="shared" si="6"/>
        <v>0</v>
      </c>
      <c r="P150" s="97">
        <f t="shared" si="6"/>
        <v>0</v>
      </c>
      <c r="Q150" s="97">
        <f t="shared" si="6"/>
        <v>18325477529.639999</v>
      </c>
      <c r="R150"/>
    </row>
    <row r="151" spans="1:37" hidden="1">
      <c r="B151" s="80"/>
      <c r="C151" s="108"/>
      <c r="D151" s="108"/>
      <c r="E151" s="98"/>
      <c r="F151" s="98"/>
      <c r="G151" s="98"/>
      <c r="H151" s="98"/>
      <c r="I151" s="98"/>
      <c r="J151" s="98"/>
      <c r="K151" s="98"/>
      <c r="L151" s="98"/>
      <c r="M151" s="98"/>
      <c r="N151" s="98"/>
      <c r="O151" s="98"/>
      <c r="P151" s="98"/>
      <c r="Q151" s="98"/>
      <c r="R151"/>
    </row>
    <row r="152" spans="1:37">
      <c r="B152" s="99" t="s">
        <v>183</v>
      </c>
      <c r="C152" s="105">
        <f t="shared" ref="C152:Q152" si="7">C140+C150</f>
        <v>1744025968276</v>
      </c>
      <c r="D152" s="105" t="e">
        <f t="shared" si="7"/>
        <v>#REF!</v>
      </c>
      <c r="E152" s="97">
        <f t="shared" si="7"/>
        <v>156788756271.32001</v>
      </c>
      <c r="F152" s="97">
        <f t="shared" si="7"/>
        <v>0</v>
      </c>
      <c r="G152" s="97">
        <f t="shared" si="7"/>
        <v>0</v>
      </c>
      <c r="H152" s="97">
        <f t="shared" si="7"/>
        <v>0</v>
      </c>
      <c r="I152" s="97">
        <f t="shared" si="7"/>
        <v>0</v>
      </c>
      <c r="J152" s="97">
        <f t="shared" si="7"/>
        <v>0</v>
      </c>
      <c r="K152" s="97">
        <f t="shared" si="7"/>
        <v>0</v>
      </c>
      <c r="L152" s="97">
        <f t="shared" si="7"/>
        <v>0</v>
      </c>
      <c r="M152" s="97">
        <f t="shared" si="7"/>
        <v>0</v>
      </c>
      <c r="N152" s="97">
        <f t="shared" si="7"/>
        <v>0</v>
      </c>
      <c r="O152" s="97">
        <f t="shared" si="7"/>
        <v>0</v>
      </c>
      <c r="P152" s="97">
        <f t="shared" si="7"/>
        <v>0</v>
      </c>
      <c r="Q152" s="97">
        <f t="shared" si="7"/>
        <v>156788756271.32001</v>
      </c>
      <c r="R152"/>
    </row>
    <row r="153" spans="1:37">
      <c r="B153" s="29" t="s">
        <v>345</v>
      </c>
      <c r="C153" s="140"/>
      <c r="D153" s="140"/>
      <c r="E153"/>
      <c r="F153"/>
      <c r="G153"/>
      <c r="H153"/>
      <c r="I153"/>
      <c r="J153"/>
      <c r="K153"/>
      <c r="L153"/>
      <c r="M153"/>
      <c r="N153"/>
      <c r="O153"/>
      <c r="P153"/>
      <c r="Q153"/>
    </row>
    <row r="154" spans="1:37">
      <c r="B154" s="29" t="s">
        <v>518</v>
      </c>
      <c r="C154" s="92"/>
      <c r="D154" s="92"/>
      <c r="E154" s="91"/>
      <c r="F154" s="91"/>
      <c r="G154" s="91"/>
      <c r="H154" s="91"/>
      <c r="I154" s="91"/>
      <c r="J154" s="91"/>
      <c r="K154" s="91"/>
      <c r="L154" s="91"/>
      <c r="M154" s="91"/>
      <c r="N154" s="91"/>
      <c r="O154" s="91"/>
      <c r="P154" s="91"/>
      <c r="Q154" s="91"/>
      <c r="T154" s="17"/>
    </row>
    <row r="155" spans="1:37">
      <c r="B155" s="83" t="s">
        <v>519</v>
      </c>
      <c r="C155" s="31"/>
      <c r="D155" s="31"/>
      <c r="E155" s="143"/>
      <c r="F155" s="143"/>
      <c r="G155" s="143"/>
      <c r="H155" s="143"/>
      <c r="I155" s="143"/>
      <c r="J155" s="143"/>
      <c r="K155" s="143"/>
      <c r="L155" s="143"/>
      <c r="M155" s="143"/>
      <c r="N155" s="143"/>
      <c r="O155" s="143"/>
      <c r="P155" s="143"/>
      <c r="Q155" s="143"/>
    </row>
    <row r="156" spans="1:37">
      <c r="B156" s="83" t="s">
        <v>186</v>
      </c>
      <c r="C156" s="38"/>
      <c r="D156" s="38"/>
      <c r="E156" s="34"/>
      <c r="F156" s="34"/>
      <c r="G156" s="34"/>
      <c r="H156" s="34"/>
      <c r="I156" s="34"/>
      <c r="J156" s="34"/>
      <c r="K156" s="34"/>
      <c r="L156" s="34"/>
      <c r="M156" s="34"/>
      <c r="N156"/>
      <c r="O156" s="40"/>
      <c r="P156" s="28"/>
      <c r="Q156" s="28"/>
    </row>
    <row r="157" spans="1:37" ht="36" hidden="1">
      <c r="B157" s="144" t="s">
        <v>508</v>
      </c>
      <c r="C157" s="36"/>
      <c r="D157" s="36"/>
      <c r="E157" s="36"/>
      <c r="F157" s="36"/>
      <c r="G157" s="36"/>
      <c r="H157" s="36"/>
      <c r="I157" s="36"/>
      <c r="J157" s="36"/>
      <c r="K157" s="36"/>
      <c r="L157" s="36"/>
      <c r="M157" s="36"/>
      <c r="N157" s="42"/>
      <c r="O157" s="42"/>
      <c r="P157"/>
      <c r="Q157"/>
    </row>
    <row r="158" spans="1:37">
      <c r="B158" s="31"/>
      <c r="C158" s="40"/>
      <c r="D158" s="40"/>
      <c r="E158" s="40"/>
      <c r="F158" s="40"/>
      <c r="G158" s="40"/>
      <c r="H158" s="40"/>
      <c r="I158" s="40"/>
      <c r="J158" s="40"/>
      <c r="K158" s="40"/>
      <c r="L158" s="40"/>
      <c r="M158" s="40"/>
      <c r="N158" s="3"/>
      <c r="O158"/>
      <c r="P158"/>
      <c r="Q158"/>
    </row>
    <row r="159" spans="1:37">
      <c r="B159" s="35"/>
      <c r="C159" s="40"/>
      <c r="D159" s="40"/>
      <c r="E159" s="40"/>
      <c r="F159" s="40"/>
      <c r="G159" s="40"/>
      <c r="H159" s="40"/>
      <c r="I159" s="40"/>
      <c r="J159" s="40"/>
      <c r="K159" s="40"/>
      <c r="L159" s="40"/>
      <c r="N159" s="42"/>
      <c r="O159" s="42"/>
      <c r="P159"/>
      <c r="Q159"/>
    </row>
    <row r="160" spans="1:37">
      <c r="C160" s="17"/>
      <c r="D160" s="17"/>
      <c r="N160" s="3"/>
      <c r="O160" s="28"/>
      <c r="P160"/>
      <c r="Q160"/>
    </row>
    <row r="163" spans="5:18">
      <c r="R163"/>
    </row>
    <row r="164" spans="5:18">
      <c r="R164"/>
    </row>
    <row r="165" spans="5:18">
      <c r="R165"/>
    </row>
    <row r="166" spans="5:18">
      <c r="R166"/>
    </row>
    <row r="167" spans="5:18">
      <c r="R167"/>
    </row>
    <row r="168" spans="5:18">
      <c r="R168"/>
    </row>
    <row r="169" spans="5:18">
      <c r="R169"/>
    </row>
    <row r="170" spans="5:18">
      <c r="R170"/>
    </row>
    <row r="171" spans="5:18">
      <c r="R171"/>
    </row>
    <row r="172" spans="5:18">
      <c r="E172"/>
      <c r="F172"/>
      <c r="G172"/>
      <c r="H172"/>
      <c r="I172"/>
      <c r="J172"/>
      <c r="K172"/>
      <c r="L172"/>
      <c r="M172"/>
      <c r="N172"/>
      <c r="O172"/>
      <c r="P172"/>
      <c r="Q172"/>
      <c r="R172"/>
    </row>
    <row r="173" spans="5:18">
      <c r="E173"/>
      <c r="F173"/>
      <c r="G173"/>
      <c r="H173"/>
      <c r="I173"/>
      <c r="J173"/>
      <c r="K173"/>
      <c r="L173"/>
      <c r="M173"/>
      <c r="N173"/>
      <c r="O173"/>
      <c r="P173"/>
      <c r="Q173"/>
      <c r="R173"/>
    </row>
    <row r="174" spans="5:18">
      <c r="E174"/>
      <c r="F174"/>
      <c r="G174"/>
      <c r="H174"/>
      <c r="I174"/>
      <c r="J174"/>
      <c r="K174"/>
      <c r="L174"/>
      <c r="M174"/>
      <c r="N174"/>
      <c r="O174"/>
      <c r="P174"/>
      <c r="Q174"/>
      <c r="R174"/>
    </row>
    <row r="175" spans="5:18">
      <c r="E175"/>
      <c r="F175"/>
      <c r="G175"/>
      <c r="H175"/>
      <c r="I175"/>
      <c r="J175"/>
      <c r="K175"/>
      <c r="L175"/>
      <c r="M175"/>
      <c r="N175"/>
      <c r="O175"/>
      <c r="P175"/>
      <c r="Q175"/>
      <c r="R175"/>
    </row>
    <row r="176" spans="5:18">
      <c r="E176"/>
      <c r="F176"/>
      <c r="G176"/>
      <c r="H176"/>
      <c r="I176"/>
      <c r="J176"/>
      <c r="K176"/>
      <c r="L176"/>
      <c r="M176"/>
      <c r="N176"/>
      <c r="O176"/>
      <c r="P176"/>
      <c r="Q176"/>
      <c r="R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spans="5:18">
      <c r="E209"/>
      <c r="F209"/>
      <c r="G209"/>
      <c r="H209"/>
      <c r="I209"/>
      <c r="J209"/>
      <c r="K209"/>
      <c r="L209"/>
      <c r="M209"/>
      <c r="N209"/>
      <c r="O209"/>
      <c r="P209"/>
      <c r="Q209"/>
      <c r="R209"/>
    </row>
    <row r="210" spans="5:18">
      <c r="E210"/>
      <c r="F210"/>
      <c r="G210"/>
      <c r="H210"/>
      <c r="I210"/>
      <c r="J210"/>
      <c r="K210"/>
      <c r="L210"/>
      <c r="M210"/>
      <c r="N210"/>
      <c r="O210"/>
      <c r="P210"/>
      <c r="Q210"/>
      <c r="R210"/>
    </row>
    <row r="211" spans="5:18">
      <c r="E211"/>
      <c r="F211"/>
      <c r="G211"/>
      <c r="H211"/>
      <c r="I211"/>
      <c r="J211"/>
      <c r="K211"/>
      <c r="L211"/>
      <c r="M211"/>
      <c r="N211"/>
      <c r="O211"/>
      <c r="P211"/>
      <c r="Q211"/>
      <c r="R211"/>
    </row>
    <row r="212" spans="5:18">
      <c r="E212"/>
      <c r="F212"/>
      <c r="G212"/>
      <c r="H212"/>
      <c r="I212"/>
      <c r="J212"/>
      <c r="K212"/>
      <c r="L212"/>
      <c r="M212"/>
      <c r="N212"/>
      <c r="O212"/>
      <c r="P212"/>
      <c r="Q212"/>
      <c r="R212"/>
    </row>
    <row r="213" spans="5:18">
      <c r="E213"/>
      <c r="F213"/>
      <c r="G213"/>
      <c r="H213"/>
      <c r="I213"/>
      <c r="J213"/>
      <c r="K213"/>
      <c r="L213"/>
      <c r="M213"/>
      <c r="N213"/>
      <c r="O213"/>
      <c r="P213"/>
      <c r="Q213"/>
    </row>
    <row r="214" spans="5:18">
      <c r="E214"/>
      <c r="F214"/>
      <c r="G214"/>
      <c r="H214"/>
      <c r="I214"/>
      <c r="J214"/>
      <c r="K214"/>
      <c r="L214"/>
      <c r="M214"/>
      <c r="N214"/>
      <c r="O214"/>
      <c r="P214"/>
      <c r="Q214"/>
    </row>
    <row r="215" spans="5:18">
      <c r="E215"/>
      <c r="F215"/>
      <c r="G215"/>
      <c r="H215"/>
      <c r="I215"/>
      <c r="J215"/>
      <c r="K215"/>
      <c r="L215"/>
      <c r="M215"/>
      <c r="N215"/>
      <c r="O215"/>
      <c r="P215"/>
      <c r="Q215"/>
    </row>
    <row r="216" spans="5:18">
      <c r="E216"/>
      <c r="F216"/>
      <c r="G216"/>
      <c r="H216"/>
      <c r="I216"/>
      <c r="J216"/>
      <c r="K216"/>
      <c r="L216"/>
      <c r="M216"/>
      <c r="N216"/>
      <c r="O216"/>
      <c r="P216"/>
      <c r="Q216"/>
    </row>
    <row r="217" spans="5:18">
      <c r="E217"/>
      <c r="F217"/>
      <c r="G217"/>
      <c r="H217"/>
      <c r="I217"/>
      <c r="J217"/>
      <c r="K217"/>
      <c r="L217"/>
      <c r="M217"/>
      <c r="N217"/>
      <c r="O217"/>
      <c r="P217"/>
      <c r="Q217"/>
    </row>
    <row r="218" spans="5:18">
      <c r="E218"/>
      <c r="F218"/>
      <c r="G218"/>
      <c r="H218"/>
      <c r="I218"/>
      <c r="J218"/>
      <c r="K218"/>
      <c r="L218"/>
      <c r="M218"/>
      <c r="N218"/>
      <c r="O218"/>
      <c r="P218"/>
      <c r="Q218"/>
    </row>
    <row r="219" spans="5:18">
      <c r="E219"/>
      <c r="F219"/>
      <c r="G219"/>
      <c r="H219"/>
      <c r="I219"/>
      <c r="J219"/>
      <c r="K219"/>
      <c r="L219"/>
      <c r="M219"/>
      <c r="N219"/>
      <c r="O219"/>
      <c r="P219"/>
      <c r="Q219"/>
    </row>
    <row r="220" spans="5:18">
      <c r="E220"/>
      <c r="F220"/>
      <c r="G220"/>
      <c r="H220"/>
      <c r="I220"/>
      <c r="J220"/>
      <c r="K220"/>
      <c r="L220"/>
      <c r="M220"/>
      <c r="N220"/>
      <c r="O220"/>
      <c r="P220"/>
      <c r="Q220"/>
    </row>
  </sheetData>
  <mergeCells count="8">
    <mergeCell ref="B8:B9"/>
    <mergeCell ref="C8:C9"/>
    <mergeCell ref="E8:Q8"/>
    <mergeCell ref="B2:Q2"/>
    <mergeCell ref="B3:Q3"/>
    <mergeCell ref="B4:Q4"/>
    <mergeCell ref="B5:Q5"/>
    <mergeCell ref="B6:Q6"/>
  </mergeCells>
  <conditionalFormatting sqref="C1:C1048576 Q92:Q153 Q156:Q1048576">
    <cfRule type="cellIs" dxfId="4" priority="2" operator="equal">
      <formula>0</formula>
    </cfRule>
  </conditionalFormatting>
  <conditionalFormatting sqref="Q1:Q9">
    <cfRule type="cellIs" dxfId="3" priority="3" operator="equal">
      <formula>0</formula>
    </cfRule>
  </conditionalFormatting>
  <conditionalFormatting sqref="Q90">
    <cfRule type="cellIs" dxfId="2" priority="1" operator="equal">
      <formula>0</formula>
    </cfRule>
  </conditionalFormatting>
  <conditionalFormatting sqref="R1:R9 R140:R1048576">
    <cfRule type="containsText" dxfId="1" priority="4" operator="containsText" text="Missing">
      <formula>NOT(ISERROR(SEARCH("Missing",R1)))</formula>
    </cfRule>
  </conditionalFormatting>
  <conditionalFormatting sqref="R1:R9 R145:R1048576">
    <cfRule type="containsText" dxfId="0" priority="5" operator="containsText" text="Missing">
      <formula>NOT(ISERROR(SEARCH("Missing",R1)))</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defaultColWidth="11.42578125" defaultRowHeight="1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c r="E1" s="1"/>
      <c r="F1" s="1"/>
      <c r="G1" s="43"/>
      <c r="H1" s="1"/>
      <c r="I1" s="1"/>
      <c r="J1" s="1"/>
      <c r="K1" s="1"/>
      <c r="L1" s="1"/>
      <c r="M1" s="1"/>
      <c r="N1" s="1"/>
      <c r="O1" s="1"/>
      <c r="P1" s="1"/>
      <c r="Q1" s="2"/>
    </row>
    <row r="2" spans="2:42" ht="28.5">
      <c r="B2" s="148" t="s">
        <v>0</v>
      </c>
      <c r="C2" s="148"/>
      <c r="D2" s="148"/>
      <c r="E2" s="148"/>
      <c r="F2" s="148"/>
      <c r="G2" s="148"/>
      <c r="H2" s="148"/>
      <c r="I2" s="148"/>
      <c r="J2" s="148"/>
      <c r="K2" s="148"/>
      <c r="L2" s="148"/>
      <c r="M2" s="148"/>
      <c r="N2" s="148"/>
      <c r="O2" s="148"/>
      <c r="P2" s="148"/>
      <c r="Q2" s="148"/>
    </row>
    <row r="3" spans="2:42" ht="21">
      <c r="B3" s="149" t="s">
        <v>1</v>
      </c>
      <c r="C3" s="149"/>
      <c r="D3" s="149"/>
      <c r="E3" s="149"/>
      <c r="F3" s="149"/>
      <c r="G3" s="149"/>
      <c r="H3" s="149"/>
      <c r="I3" s="149"/>
      <c r="J3" s="149"/>
      <c r="K3" s="149"/>
      <c r="L3" s="149"/>
      <c r="M3" s="149"/>
      <c r="N3" s="149"/>
      <c r="O3" s="149"/>
      <c r="P3" s="149"/>
      <c r="Q3" s="149"/>
    </row>
    <row r="4" spans="2:42" ht="15.75" customHeight="1">
      <c r="B4" s="150" t="s">
        <v>2</v>
      </c>
      <c r="C4" s="150"/>
      <c r="D4" s="150"/>
      <c r="E4" s="150"/>
      <c r="F4" s="150"/>
      <c r="G4" s="150"/>
      <c r="H4" s="150"/>
      <c r="I4" s="150"/>
      <c r="J4" s="150"/>
      <c r="K4" s="150"/>
      <c r="L4" s="150"/>
      <c r="M4" s="150"/>
      <c r="N4" s="150"/>
      <c r="O4" s="150"/>
      <c r="P4" s="150"/>
      <c r="Q4" s="150"/>
    </row>
    <row r="5" spans="2:42" ht="15.75" customHeight="1">
      <c r="B5" s="150" t="s">
        <v>3</v>
      </c>
      <c r="C5" s="150"/>
      <c r="D5" s="150"/>
      <c r="E5" s="150"/>
      <c r="F5" s="150"/>
      <c r="G5" s="150"/>
      <c r="H5" s="150"/>
      <c r="I5" s="150"/>
      <c r="J5" s="150"/>
      <c r="K5" s="150"/>
      <c r="L5" s="150"/>
      <c r="M5" s="150"/>
      <c r="N5" s="150"/>
      <c r="O5" s="150"/>
      <c r="P5" s="150"/>
      <c r="Q5" s="150"/>
    </row>
    <row r="6" spans="2:42" ht="15.75" customHeight="1">
      <c r="B6" s="150"/>
      <c r="C6" s="150"/>
      <c r="D6" s="150"/>
      <c r="E6" s="150"/>
      <c r="F6" s="150"/>
      <c r="G6" s="150"/>
      <c r="H6" s="150"/>
      <c r="I6" s="150"/>
      <c r="J6" s="150"/>
      <c r="K6" s="150"/>
      <c r="L6" s="150"/>
      <c r="M6" s="150"/>
      <c r="N6" s="150"/>
      <c r="O6" s="150"/>
      <c r="P6" s="150"/>
      <c r="Q6" s="150"/>
    </row>
    <row r="7" spans="2:42">
      <c r="B7" s="4" t="s">
        <v>190</v>
      </c>
      <c r="C7" s="5"/>
      <c r="D7" s="5"/>
      <c r="E7" s="6"/>
      <c r="F7" s="6"/>
      <c r="G7" s="6"/>
      <c r="H7" s="6"/>
      <c r="I7" s="6"/>
      <c r="J7" s="6"/>
      <c r="K7" s="6"/>
      <c r="L7" s="6"/>
      <c r="M7" s="6"/>
      <c r="N7" s="6"/>
      <c r="O7" s="6"/>
      <c r="P7" s="6"/>
      <c r="Q7" s="7" t="s">
        <v>5</v>
      </c>
    </row>
    <row r="8" spans="2:42" ht="18" customHeight="1">
      <c r="B8" s="151" t="s">
        <v>6</v>
      </c>
      <c r="C8" s="145" t="s">
        <v>7</v>
      </c>
      <c r="D8" s="145" t="s">
        <v>191</v>
      </c>
      <c r="E8" s="154" t="s">
        <v>9</v>
      </c>
      <c r="F8" s="154"/>
      <c r="G8" s="154"/>
      <c r="H8" s="154"/>
      <c r="I8" s="154"/>
      <c r="J8" s="154"/>
      <c r="K8" s="154"/>
      <c r="L8" s="154"/>
      <c r="M8" s="154"/>
      <c r="N8" s="154"/>
      <c r="O8" s="154"/>
      <c r="P8" s="154"/>
      <c r="Q8" s="154"/>
    </row>
    <row r="9" spans="2:42" ht="29.25" customHeight="1">
      <c r="B9" s="151"/>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c r="B149" s="3"/>
      <c r="C149" s="3"/>
      <c r="D149" s="3"/>
      <c r="E149" s="20"/>
      <c r="F149" s="20"/>
      <c r="G149" s="20"/>
      <c r="H149" s="20"/>
      <c r="I149" s="20"/>
      <c r="J149" s="20"/>
      <c r="K149" s="20"/>
      <c r="L149" s="20"/>
      <c r="M149" s="20"/>
      <c r="N149" s="20"/>
      <c r="O149" s="20"/>
      <c r="P149" s="20"/>
      <c r="Q149" s="21"/>
    </row>
    <row r="150" spans="2:42">
      <c r="B150" s="65"/>
      <c r="C150" s="65"/>
      <c r="D150" s="65"/>
      <c r="E150" s="20"/>
      <c r="F150" s="20"/>
      <c r="G150" s="1"/>
      <c r="H150" s="1"/>
      <c r="I150" s="1"/>
      <c r="J150" s="1"/>
      <c r="K150" s="1"/>
      <c r="L150" s="1"/>
      <c r="M150" s="1"/>
      <c r="N150" s="1"/>
      <c r="O150" s="1"/>
      <c r="P150" s="1"/>
      <c r="Q150" s="2"/>
      <c r="R150" s="42"/>
    </row>
    <row r="151" spans="2:42" ht="45" customHeight="1">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c r="B173" s="29" t="s">
        <v>184</v>
      </c>
      <c r="C173" s="30"/>
      <c r="D173" s="30"/>
      <c r="E173" s="30"/>
      <c r="F173" s="30"/>
      <c r="G173" s="30"/>
      <c r="H173" s="30"/>
      <c r="I173" s="30"/>
      <c r="J173" s="30"/>
      <c r="K173" s="30"/>
      <c r="L173" s="30"/>
      <c r="M173" s="30"/>
      <c r="N173" s="30"/>
      <c r="O173" s="30"/>
      <c r="P173" s="30"/>
      <c r="Q173" s="2"/>
    </row>
    <row r="174" spans="2:40">
      <c r="B174" s="31" t="s">
        <v>251</v>
      </c>
      <c r="C174" s="31"/>
      <c r="D174" s="31"/>
      <c r="E174" s="32"/>
      <c r="F174" s="32"/>
      <c r="G174" s="32"/>
      <c r="H174" s="32"/>
      <c r="I174" s="32"/>
      <c r="J174" s="32"/>
      <c r="K174" s="32"/>
      <c r="L174" s="32"/>
      <c r="M174" s="32"/>
      <c r="N174" s="32"/>
      <c r="O174" s="32"/>
      <c r="P174" s="32"/>
      <c r="Q174" s="32"/>
    </row>
    <row r="175" spans="2:40">
      <c r="B175" s="33" t="s">
        <v>186</v>
      </c>
      <c r="C175" s="33"/>
      <c r="D175" s="33"/>
      <c r="E175" s="32"/>
      <c r="F175" s="32"/>
      <c r="G175" s="32"/>
      <c r="H175" s="32"/>
      <c r="I175" s="32"/>
      <c r="J175" s="32"/>
      <c r="K175" s="32"/>
      <c r="L175" s="32"/>
      <c r="M175" s="32"/>
      <c r="N175" s="32"/>
      <c r="O175" s="32"/>
      <c r="P175" s="32"/>
      <c r="Q175" s="32"/>
    </row>
    <row r="176" spans="2:40">
      <c r="B176" s="153"/>
      <c r="C176" s="153"/>
      <c r="D176" s="153"/>
      <c r="E176" s="153"/>
      <c r="F176" s="31"/>
      <c r="G176" s="31"/>
      <c r="H176" s="31"/>
      <c r="I176" s="31"/>
      <c r="J176" s="31"/>
      <c r="K176" s="31"/>
      <c r="L176" s="31"/>
      <c r="M176" s="31"/>
      <c r="N176" s="31"/>
      <c r="O176" s="31"/>
      <c r="P176" s="31"/>
      <c r="Q176" s="2"/>
    </row>
    <row r="177" spans="2:18">
      <c r="B177" s="31"/>
      <c r="C177" s="38"/>
      <c r="D177" s="38"/>
      <c r="E177" s="34"/>
      <c r="F177" s="34"/>
      <c r="G177" s="34"/>
      <c r="H177" s="34"/>
      <c r="I177" s="34"/>
      <c r="J177" s="34"/>
      <c r="K177" s="34"/>
      <c r="L177" s="34"/>
      <c r="M177" s="34"/>
      <c r="N177" s="34"/>
      <c r="O177" s="34"/>
      <c r="P177" s="34"/>
      <c r="Q177" s="34"/>
      <c r="R177" s="34"/>
    </row>
    <row r="178" spans="2:18">
      <c r="B178" s="35"/>
      <c r="C178" s="36"/>
      <c r="D178" s="36"/>
      <c r="E178" s="36"/>
      <c r="F178" s="36"/>
      <c r="G178" s="36"/>
      <c r="H178" s="36"/>
      <c r="I178" s="36"/>
      <c r="J178" s="36"/>
      <c r="K178" s="36"/>
      <c r="L178" s="36"/>
      <c r="M178" s="36"/>
      <c r="N178" s="36"/>
      <c r="O178" s="36"/>
      <c r="P178" s="36"/>
      <c r="Q178" s="36"/>
      <c r="R178" s="36"/>
    </row>
    <row r="179" spans="2:18">
      <c r="C179" s="40"/>
      <c r="D179" s="40"/>
      <c r="E179" s="40"/>
      <c r="F179" s="40"/>
      <c r="G179" s="40"/>
      <c r="H179" s="40"/>
      <c r="I179" s="40"/>
      <c r="J179" s="40"/>
      <c r="K179" s="40"/>
      <c r="L179" s="40"/>
      <c r="M179" s="40"/>
      <c r="N179" s="40"/>
      <c r="O179" s="40"/>
      <c r="P179" s="40"/>
      <c r="Q179" s="40"/>
      <c r="R179" s="40"/>
    </row>
    <row r="180" spans="2:18">
      <c r="C180" s="40"/>
      <c r="D180" s="40"/>
      <c r="E180" s="40"/>
      <c r="F180" s="40"/>
      <c r="G180" s="40"/>
      <c r="H180" s="40"/>
      <c r="I180" s="40"/>
      <c r="J180" s="40"/>
      <c r="K180" s="40"/>
      <c r="L180" s="40"/>
      <c r="M180" s="40"/>
      <c r="N180" s="40"/>
      <c r="O180" s="40"/>
      <c r="P180" s="40"/>
    </row>
    <row r="181" spans="2:18">
      <c r="C181" s="17"/>
      <c r="D181" s="17"/>
      <c r="F181" s="40"/>
      <c r="R181" s="17"/>
    </row>
    <row r="192" spans="2:18">
      <c r="R192" s="17"/>
    </row>
    <row r="193" spans="18:18">
      <c r="R193" s="17"/>
    </row>
    <row r="194" spans="18:18">
      <c r="R194" s="17"/>
    </row>
    <row r="195" spans="18:18">
      <c r="R195" s="17"/>
    </row>
    <row r="196" spans="18:18">
      <c r="R196" s="17"/>
    </row>
    <row r="197" spans="18:18">
      <c r="R197" s="17"/>
    </row>
    <row r="198" spans="18:18">
      <c r="R198" s="17"/>
    </row>
    <row r="199" spans="18:18">
      <c r="R199" s="17"/>
    </row>
    <row r="200" spans="18:18">
      <c r="R200" s="17"/>
    </row>
    <row r="201" spans="18:18">
      <c r="R201" s="17"/>
    </row>
    <row r="202" spans="18:18">
      <c r="R202" s="17"/>
    </row>
    <row r="203" spans="18:18">
      <c r="R203" s="17"/>
    </row>
    <row r="204" spans="18:18">
      <c r="R204" s="17"/>
    </row>
    <row r="205" spans="18:18">
      <c r="R205" s="17"/>
    </row>
    <row r="206" spans="18:18">
      <c r="R206" s="17"/>
    </row>
    <row r="207" spans="18:18">
      <c r="R207" s="17"/>
    </row>
    <row r="208" spans="18:18">
      <c r="R208" s="17"/>
    </row>
    <row r="209" spans="18:18">
      <c r="R209" s="17"/>
    </row>
    <row r="210" spans="18:18">
      <c r="R210" s="17"/>
    </row>
    <row r="211" spans="18:18">
      <c r="R211" s="17"/>
    </row>
    <row r="212" spans="18:18">
      <c r="R212" s="17"/>
    </row>
    <row r="213" spans="18:18">
      <c r="R213" s="17"/>
    </row>
    <row r="214" spans="18:18">
      <c r="R214" s="17"/>
    </row>
    <row r="215" spans="18:18">
      <c r="R215" s="17"/>
    </row>
    <row r="216" spans="18:18">
      <c r="R216" s="17"/>
    </row>
    <row r="217" spans="18:18">
      <c r="R217" s="17"/>
    </row>
    <row r="218" spans="18:18">
      <c r="R218" s="17"/>
    </row>
    <row r="219" spans="18:18">
      <c r="R219" s="17"/>
    </row>
    <row r="220" spans="18:18">
      <c r="R220" s="17"/>
    </row>
    <row r="221" spans="18:18">
      <c r="R221" s="17"/>
    </row>
    <row r="222" spans="18:18">
      <c r="R222" s="17"/>
    </row>
    <row r="223" spans="18:18">
      <c r="R223" s="17"/>
    </row>
    <row r="224" spans="18:18">
      <c r="R224" s="17"/>
    </row>
    <row r="225" spans="18:18">
      <c r="R225" s="17"/>
    </row>
    <row r="226" spans="18:18">
      <c r="R226" s="17"/>
    </row>
    <row r="227" spans="18:18">
      <c r="R227" s="17"/>
    </row>
    <row r="228" spans="18:18">
      <c r="R228" s="17"/>
    </row>
    <row r="229" spans="18:18">
      <c r="R229" s="17"/>
    </row>
    <row r="230" spans="18:18">
      <c r="R230" s="17"/>
    </row>
    <row r="231" spans="18:18">
      <c r="R231" s="17"/>
    </row>
    <row r="232" spans="18:18">
      <c r="R232" s="17"/>
    </row>
    <row r="233" spans="18:18">
      <c r="R233" s="17"/>
    </row>
    <row r="234" spans="18:18">
      <c r="R234" s="17"/>
    </row>
    <row r="235" spans="18:18">
      <c r="R235" s="17"/>
    </row>
    <row r="236" spans="18:18">
      <c r="R236" s="17"/>
    </row>
    <row r="237" spans="18:18">
      <c r="R237" s="17"/>
    </row>
    <row r="238" spans="18:18">
      <c r="R238" s="17"/>
    </row>
    <row r="239" spans="18:18">
      <c r="R239" s="17"/>
    </row>
    <row r="240" spans="18:18">
      <c r="R240" s="17"/>
    </row>
    <row r="241" spans="18:18">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defaultColWidth="11.42578125" defaultRowHeight="1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c r="E1" s="1"/>
      <c r="F1" s="1"/>
      <c r="G1" s="43"/>
      <c r="H1" s="1"/>
      <c r="I1" s="1"/>
      <c r="J1" s="1"/>
      <c r="K1" s="1"/>
      <c r="L1" s="1"/>
      <c r="M1" s="1"/>
      <c r="N1" s="1"/>
      <c r="O1" s="1"/>
      <c r="P1" s="1"/>
      <c r="Q1" s="2"/>
    </row>
    <row r="2" spans="1:42" ht="28.5">
      <c r="B2" s="148" t="s">
        <v>0</v>
      </c>
      <c r="C2" s="148"/>
      <c r="D2" s="148"/>
      <c r="E2" s="148"/>
      <c r="F2" s="148"/>
      <c r="G2" s="148"/>
      <c r="H2" s="148"/>
      <c r="I2" s="148"/>
      <c r="J2" s="148"/>
      <c r="K2" s="148"/>
      <c r="L2" s="148"/>
      <c r="M2" s="148"/>
      <c r="N2" s="148"/>
      <c r="O2" s="148"/>
      <c r="P2" s="148"/>
      <c r="Q2" s="148"/>
    </row>
    <row r="3" spans="1:42" ht="21">
      <c r="B3" s="149" t="s">
        <v>1</v>
      </c>
      <c r="C3" s="149"/>
      <c r="D3" s="149"/>
      <c r="E3" s="149"/>
      <c r="F3" s="149"/>
      <c r="G3" s="149"/>
      <c r="H3" s="149"/>
      <c r="I3" s="149"/>
      <c r="J3" s="149"/>
      <c r="K3" s="149"/>
      <c r="L3" s="149"/>
      <c r="M3" s="149"/>
      <c r="N3" s="149"/>
      <c r="O3" s="149"/>
      <c r="P3" s="149"/>
      <c r="Q3" s="149"/>
    </row>
    <row r="4" spans="1:42" ht="15.75" customHeight="1">
      <c r="B4" s="150" t="s">
        <v>2</v>
      </c>
      <c r="C4" s="150"/>
      <c r="D4" s="150"/>
      <c r="E4" s="150"/>
      <c r="F4" s="150"/>
      <c r="G4" s="150"/>
      <c r="H4" s="150"/>
      <c r="I4" s="150"/>
      <c r="J4" s="150"/>
      <c r="K4" s="150"/>
      <c r="L4" s="150"/>
      <c r="M4" s="150"/>
      <c r="N4" s="150"/>
      <c r="O4" s="150"/>
      <c r="P4" s="150"/>
      <c r="Q4" s="150"/>
    </row>
    <row r="5" spans="1:42" ht="15.75" customHeight="1">
      <c r="B5" s="150" t="s">
        <v>3</v>
      </c>
      <c r="C5" s="150"/>
      <c r="D5" s="150"/>
      <c r="E5" s="150"/>
      <c r="F5" s="150"/>
      <c r="G5" s="150"/>
      <c r="H5" s="150"/>
      <c r="I5" s="150"/>
      <c r="J5" s="150"/>
      <c r="K5" s="150"/>
      <c r="L5" s="150"/>
      <c r="M5" s="150"/>
      <c r="N5" s="150"/>
      <c r="O5" s="150"/>
      <c r="P5" s="150"/>
      <c r="Q5" s="150"/>
    </row>
    <row r="6" spans="1:42" ht="15.75" customHeight="1">
      <c r="B6" s="150"/>
      <c r="C6" s="150"/>
      <c r="D6" s="150"/>
      <c r="E6" s="150"/>
      <c r="F6" s="150"/>
      <c r="G6" s="150"/>
      <c r="H6" s="150"/>
      <c r="I6" s="150"/>
      <c r="J6" s="150"/>
      <c r="K6" s="150"/>
      <c r="L6" s="150"/>
      <c r="M6" s="150"/>
      <c r="N6" s="150"/>
      <c r="O6" s="150"/>
      <c r="P6" s="150"/>
      <c r="Q6" s="150"/>
    </row>
    <row r="7" spans="1:42">
      <c r="B7" s="4" t="s">
        <v>252</v>
      </c>
      <c r="C7" s="5"/>
      <c r="D7" s="5"/>
      <c r="E7" s="6"/>
      <c r="F7" s="6"/>
      <c r="G7" s="6"/>
      <c r="H7" s="6"/>
      <c r="I7" s="6"/>
      <c r="J7" s="6"/>
      <c r="K7" s="6"/>
      <c r="L7" s="6"/>
      <c r="M7" s="6"/>
      <c r="N7" s="6"/>
      <c r="O7" s="6"/>
      <c r="P7" s="6"/>
      <c r="Q7" s="7" t="s">
        <v>5</v>
      </c>
    </row>
    <row r="8" spans="1:42" ht="18" customHeight="1">
      <c r="B8" s="151" t="s">
        <v>6</v>
      </c>
      <c r="C8" s="145" t="s">
        <v>7</v>
      </c>
      <c r="D8" s="145" t="s">
        <v>8</v>
      </c>
      <c r="E8" s="154" t="s">
        <v>9</v>
      </c>
      <c r="F8" s="154"/>
      <c r="G8" s="154"/>
      <c r="H8" s="154"/>
      <c r="I8" s="154"/>
      <c r="J8" s="154"/>
      <c r="K8" s="154"/>
      <c r="L8" s="154"/>
      <c r="M8" s="154"/>
      <c r="N8" s="154"/>
      <c r="O8" s="154"/>
      <c r="P8" s="154"/>
      <c r="Q8" s="154"/>
    </row>
    <row r="9" spans="1:42" ht="29.25" customHeight="1">
      <c r="B9" s="151"/>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c r="B168" s="3"/>
      <c r="C168" s="3"/>
      <c r="D168" s="3"/>
      <c r="E168" s="20"/>
      <c r="F168" s="20"/>
      <c r="G168" s="20"/>
      <c r="H168" s="20"/>
      <c r="I168" s="20"/>
      <c r="J168" s="20"/>
      <c r="K168" s="20"/>
      <c r="L168" s="20"/>
      <c r="M168" s="20"/>
      <c r="N168" s="20"/>
      <c r="O168" s="20"/>
      <c r="P168" s="20"/>
      <c r="Q168" s="21"/>
    </row>
    <row r="169" spans="2:42">
      <c r="B169" s="65"/>
      <c r="C169" s="65"/>
      <c r="D169" s="65"/>
      <c r="E169" s="20"/>
      <c r="F169" s="1"/>
      <c r="G169" s="1"/>
      <c r="H169" s="1"/>
      <c r="I169" s="1"/>
      <c r="J169" s="1"/>
      <c r="K169" s="1"/>
      <c r="L169" s="1"/>
      <c r="M169" s="1"/>
      <c r="N169" s="1"/>
      <c r="O169" s="1"/>
      <c r="P169" s="1"/>
      <c r="Q169" s="2"/>
      <c r="R169" s="42"/>
    </row>
    <row r="170" spans="2:42" ht="30">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c r="B193" s="29" t="s">
        <v>184</v>
      </c>
      <c r="C193" s="30"/>
      <c r="D193" s="30"/>
      <c r="E193" s="30"/>
      <c r="F193" s="30"/>
      <c r="G193" s="30"/>
      <c r="H193" s="30"/>
      <c r="I193" s="30"/>
      <c r="J193" s="30"/>
      <c r="K193" s="30"/>
      <c r="L193" s="30"/>
      <c r="M193" s="30"/>
      <c r="N193" s="30"/>
      <c r="O193" s="30"/>
      <c r="P193" s="30"/>
      <c r="Q193" s="2"/>
    </row>
    <row r="194" spans="2:18">
      <c r="B194" s="31" t="s">
        <v>274</v>
      </c>
      <c r="C194" s="31"/>
      <c r="D194" s="31"/>
      <c r="E194" s="32"/>
      <c r="F194" s="32"/>
      <c r="G194" s="32"/>
      <c r="H194" s="32"/>
      <c r="I194" s="32"/>
      <c r="J194" s="32"/>
      <c r="K194" s="32"/>
      <c r="L194" s="32"/>
      <c r="M194" s="32"/>
      <c r="N194" s="32"/>
      <c r="O194" s="32"/>
      <c r="P194" s="32"/>
      <c r="Q194" s="32"/>
    </row>
    <row r="195" spans="2:18">
      <c r="B195" s="33" t="s">
        <v>186</v>
      </c>
      <c r="C195" s="33"/>
      <c r="D195" s="33"/>
      <c r="E195" s="32"/>
      <c r="F195" s="32"/>
      <c r="G195" s="32"/>
      <c r="H195" s="32"/>
      <c r="I195" s="32"/>
      <c r="J195" s="32"/>
      <c r="K195" s="32"/>
      <c r="L195" s="32"/>
      <c r="M195" s="32"/>
      <c r="N195" s="32"/>
      <c r="O195" s="32"/>
      <c r="P195" s="32"/>
      <c r="Q195" s="32"/>
    </row>
    <row r="196" spans="2:18">
      <c r="B196" s="153"/>
      <c r="C196" s="153"/>
      <c r="D196" s="153"/>
      <c r="E196" s="153"/>
      <c r="F196" s="31"/>
      <c r="G196" s="31"/>
      <c r="H196" s="31"/>
      <c r="I196" s="31"/>
      <c r="J196" s="31"/>
      <c r="K196" s="31"/>
      <c r="L196" s="31"/>
      <c r="M196" s="31"/>
      <c r="N196" s="31"/>
      <c r="O196" s="31"/>
      <c r="P196" s="31"/>
      <c r="Q196" s="2"/>
    </row>
    <row r="197" spans="2:18">
      <c r="B197" s="31"/>
      <c r="C197" s="38"/>
      <c r="D197" s="38"/>
      <c r="E197" s="34"/>
      <c r="F197" s="34"/>
      <c r="G197" s="34"/>
      <c r="H197" s="34"/>
      <c r="I197" s="34"/>
      <c r="J197" s="34"/>
      <c r="K197" s="34"/>
      <c r="L197" s="34"/>
      <c r="M197" s="34"/>
      <c r="N197" s="34"/>
      <c r="O197" s="34"/>
      <c r="P197" s="34"/>
      <c r="Q197" s="34"/>
      <c r="R197" s="34"/>
    </row>
    <row r="198" spans="2:18">
      <c r="B198" s="35"/>
      <c r="C198" s="36"/>
      <c r="D198" s="36"/>
      <c r="E198" s="36"/>
      <c r="F198" s="36"/>
      <c r="G198" s="36"/>
      <c r="H198" s="36"/>
      <c r="I198" s="36"/>
      <c r="J198" s="36"/>
      <c r="K198" s="36"/>
      <c r="L198" s="36"/>
      <c r="M198" s="36"/>
      <c r="N198" s="36"/>
      <c r="O198" s="36"/>
      <c r="P198" s="36"/>
      <c r="Q198" s="36"/>
      <c r="R198" s="36"/>
    </row>
    <row r="199" spans="2:18">
      <c r="C199" s="40"/>
      <c r="D199" s="40"/>
      <c r="E199" s="40"/>
      <c r="F199" s="40"/>
      <c r="G199" s="40"/>
      <c r="H199" s="40"/>
      <c r="I199" s="40"/>
      <c r="J199" s="40"/>
      <c r="K199" s="40"/>
      <c r="L199" s="40"/>
      <c r="M199" s="40"/>
      <c r="N199" s="40"/>
      <c r="O199" s="40"/>
      <c r="P199" s="40"/>
      <c r="Q199" s="40"/>
      <c r="R199" s="40"/>
    </row>
    <row r="200" spans="2:18">
      <c r="C200" s="40"/>
      <c r="D200" s="40"/>
      <c r="E200" s="40"/>
      <c r="F200" s="40"/>
      <c r="G200" s="40"/>
      <c r="H200" s="40"/>
      <c r="I200" s="40"/>
      <c r="J200" s="40"/>
      <c r="K200" s="40"/>
      <c r="L200" s="40"/>
      <c r="M200" s="40"/>
      <c r="N200" s="40"/>
      <c r="O200" s="40"/>
      <c r="P200" s="40"/>
    </row>
    <row r="201" spans="2:18">
      <c r="C201" s="17"/>
      <c r="D201" s="17"/>
      <c r="F201" s="40"/>
      <c r="R201" s="17"/>
    </row>
    <row r="212" spans="18:18">
      <c r="R212" s="17"/>
    </row>
    <row r="213" spans="18:18">
      <c r="R213" s="17"/>
    </row>
    <row r="214" spans="18:18">
      <c r="R214" s="17"/>
    </row>
    <row r="215" spans="18:18">
      <c r="R215" s="17"/>
    </row>
    <row r="216" spans="18:18">
      <c r="R216" s="17"/>
    </row>
    <row r="217" spans="18:18">
      <c r="R217" s="17"/>
    </row>
    <row r="218" spans="18:18">
      <c r="R218" s="17"/>
    </row>
    <row r="219" spans="18:18">
      <c r="R219" s="17"/>
    </row>
    <row r="220" spans="18:18">
      <c r="R220" s="17"/>
    </row>
    <row r="221" spans="18:18">
      <c r="R221" s="17"/>
    </row>
    <row r="222" spans="18:18">
      <c r="R222" s="17"/>
    </row>
    <row r="223" spans="18:18">
      <c r="R223" s="17"/>
    </row>
    <row r="224" spans="18:18">
      <c r="R224" s="17"/>
    </row>
    <row r="225" spans="18:18">
      <c r="R225" s="17"/>
    </row>
    <row r="226" spans="18:18">
      <c r="R226" s="17"/>
    </row>
    <row r="227" spans="18:18">
      <c r="R227" s="17"/>
    </row>
    <row r="228" spans="18:18">
      <c r="R228" s="17"/>
    </row>
    <row r="229" spans="18:18">
      <c r="R229" s="17"/>
    </row>
    <row r="230" spans="18:18">
      <c r="R230" s="17"/>
    </row>
    <row r="231" spans="18:18">
      <c r="R231" s="17"/>
    </row>
    <row r="232" spans="18:18">
      <c r="R232" s="17"/>
    </row>
    <row r="233" spans="18:18">
      <c r="R233" s="17"/>
    </row>
    <row r="234" spans="18:18">
      <c r="R234" s="17"/>
    </row>
    <row r="235" spans="18:18">
      <c r="R235" s="17"/>
    </row>
    <row r="236" spans="18:18">
      <c r="R236" s="17"/>
    </row>
    <row r="237" spans="18:18">
      <c r="R237" s="17"/>
    </row>
    <row r="238" spans="18:18">
      <c r="R238" s="17"/>
    </row>
    <row r="239" spans="18:18">
      <c r="R239" s="17"/>
    </row>
    <row r="240" spans="18:18">
      <c r="R240" s="17"/>
    </row>
    <row r="241" spans="18:18">
      <c r="R241" s="17"/>
    </row>
    <row r="242" spans="18:18">
      <c r="R242" s="17"/>
    </row>
    <row r="243" spans="18:18">
      <c r="R243" s="17"/>
    </row>
    <row r="244" spans="18:18">
      <c r="R244" s="17"/>
    </row>
    <row r="245" spans="18:18">
      <c r="R245" s="17"/>
    </row>
    <row r="246" spans="18:18">
      <c r="R246" s="17"/>
    </row>
    <row r="247" spans="18:18">
      <c r="R247" s="17"/>
    </row>
    <row r="248" spans="18:18">
      <c r="R248" s="17"/>
    </row>
    <row r="249" spans="18:18">
      <c r="R249" s="17"/>
    </row>
    <row r="250" spans="18:18">
      <c r="R250" s="17"/>
    </row>
    <row r="251" spans="18:18">
      <c r="R251" s="17"/>
    </row>
    <row r="252" spans="18:18">
      <c r="R252" s="17"/>
    </row>
    <row r="253" spans="18:18">
      <c r="R253" s="17"/>
    </row>
    <row r="254" spans="18:18">
      <c r="R254" s="17"/>
    </row>
    <row r="255" spans="18:18">
      <c r="R255" s="17"/>
    </row>
    <row r="256" spans="18:18">
      <c r="R256" s="17"/>
    </row>
    <row r="257" spans="18:18">
      <c r="R257" s="17"/>
    </row>
    <row r="258" spans="18:18">
      <c r="R258" s="17"/>
    </row>
    <row r="259" spans="18:18">
      <c r="R259" s="17"/>
    </row>
    <row r="260" spans="18:18">
      <c r="R260" s="17"/>
    </row>
    <row r="261" spans="18:18">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defaultColWidth="11.42578125" defaultRowHeight="1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c r="E1" s="1"/>
      <c r="F1" s="1"/>
      <c r="G1" s="43"/>
      <c r="H1" s="1"/>
      <c r="I1" s="1"/>
      <c r="J1" s="1"/>
      <c r="K1" s="1"/>
      <c r="L1" s="1"/>
      <c r="M1" s="1"/>
      <c r="N1" s="1"/>
      <c r="O1" s="1"/>
      <c r="P1" s="1"/>
      <c r="Q1" s="2"/>
    </row>
    <row r="2" spans="1:42" ht="28.5">
      <c r="B2" s="148" t="s">
        <v>0</v>
      </c>
      <c r="C2" s="148"/>
      <c r="D2" s="148"/>
      <c r="E2" s="148"/>
      <c r="F2" s="148"/>
      <c r="G2" s="148"/>
      <c r="H2" s="148"/>
      <c r="I2" s="148"/>
      <c r="J2" s="148"/>
      <c r="K2" s="148"/>
      <c r="L2" s="148"/>
      <c r="M2" s="148"/>
      <c r="N2" s="148"/>
      <c r="O2" s="148"/>
      <c r="P2" s="148"/>
      <c r="Q2" s="148"/>
    </row>
    <row r="3" spans="1:42" ht="21">
      <c r="B3" s="149" t="s">
        <v>1</v>
      </c>
      <c r="C3" s="149"/>
      <c r="D3" s="149"/>
      <c r="E3" s="149"/>
      <c r="F3" s="149"/>
      <c r="G3" s="149"/>
      <c r="H3" s="149"/>
      <c r="I3" s="149"/>
      <c r="J3" s="149"/>
      <c r="K3" s="149"/>
      <c r="L3" s="149"/>
      <c r="M3" s="149"/>
      <c r="N3" s="149"/>
      <c r="O3" s="149"/>
      <c r="P3" s="149"/>
      <c r="Q3" s="149"/>
    </row>
    <row r="4" spans="1:42" ht="15.75" customHeight="1">
      <c r="B4" s="150" t="s">
        <v>2</v>
      </c>
      <c r="C4" s="150"/>
      <c r="D4" s="150"/>
      <c r="E4" s="150"/>
      <c r="F4" s="150"/>
      <c r="G4" s="150"/>
      <c r="H4" s="150"/>
      <c r="I4" s="150"/>
      <c r="J4" s="150"/>
      <c r="K4" s="150"/>
      <c r="L4" s="150"/>
      <c r="M4" s="150"/>
      <c r="N4" s="150"/>
      <c r="O4" s="150"/>
      <c r="P4" s="150"/>
      <c r="Q4" s="150"/>
    </row>
    <row r="5" spans="1:42" ht="15.75" customHeight="1">
      <c r="B5" s="150" t="s">
        <v>3</v>
      </c>
      <c r="C5" s="150"/>
      <c r="D5" s="150"/>
      <c r="E5" s="150"/>
      <c r="F5" s="150"/>
      <c r="G5" s="150"/>
      <c r="H5" s="150"/>
      <c r="I5" s="150"/>
      <c r="J5" s="150"/>
      <c r="K5" s="150"/>
      <c r="L5" s="150"/>
      <c r="M5" s="150"/>
      <c r="N5" s="150"/>
      <c r="O5" s="150"/>
      <c r="P5" s="150"/>
      <c r="Q5" s="150"/>
    </row>
    <row r="6" spans="1:42" ht="15.75" customHeight="1">
      <c r="B6" s="150"/>
      <c r="C6" s="150"/>
      <c r="D6" s="150"/>
      <c r="E6" s="150"/>
      <c r="F6" s="150"/>
      <c r="G6" s="150"/>
      <c r="H6" s="150"/>
      <c r="I6" s="150"/>
      <c r="J6" s="150"/>
      <c r="K6" s="150"/>
      <c r="L6" s="150"/>
      <c r="M6" s="150"/>
      <c r="N6" s="150"/>
      <c r="O6" s="150"/>
      <c r="P6" s="150"/>
      <c r="Q6" s="150"/>
    </row>
    <row r="7" spans="1:42">
      <c r="B7" s="4" t="s">
        <v>275</v>
      </c>
      <c r="C7" s="5"/>
      <c r="D7" s="5"/>
      <c r="E7" s="6"/>
      <c r="F7" s="6"/>
      <c r="G7" s="6"/>
      <c r="H7" s="6"/>
      <c r="I7" s="6"/>
      <c r="J7" s="6"/>
      <c r="K7" s="6"/>
      <c r="L7" s="6"/>
      <c r="M7" s="6"/>
      <c r="N7" s="6"/>
      <c r="O7" s="6"/>
      <c r="P7" s="6"/>
      <c r="Q7" s="7" t="s">
        <v>5</v>
      </c>
    </row>
    <row r="8" spans="1:42" ht="18" customHeight="1">
      <c r="B8" s="151" t="s">
        <v>6</v>
      </c>
      <c r="C8" s="145" t="s">
        <v>276</v>
      </c>
      <c r="D8" s="145" t="s">
        <v>277</v>
      </c>
      <c r="E8" s="154" t="s">
        <v>9</v>
      </c>
      <c r="F8" s="154"/>
      <c r="G8" s="154"/>
      <c r="H8" s="154"/>
      <c r="I8" s="154"/>
      <c r="J8" s="154"/>
      <c r="K8" s="154"/>
      <c r="L8" s="154"/>
      <c r="M8" s="154"/>
      <c r="N8" s="154"/>
      <c r="O8" s="154"/>
      <c r="P8" s="154"/>
      <c r="Q8" s="154"/>
    </row>
    <row r="9" spans="1:42">
      <c r="B9" s="151"/>
      <c r="C9" s="145"/>
      <c r="D9" s="145"/>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c r="B165" t="s">
        <v>324</v>
      </c>
      <c r="Z165" s="40"/>
      <c r="AA165" s="40"/>
      <c r="AB165" s="40"/>
      <c r="AC165" s="40"/>
      <c r="AD165" s="40"/>
      <c r="AE165" s="40"/>
      <c r="AF165" s="40"/>
      <c r="AG165" s="40"/>
      <c r="AH165" s="40"/>
      <c r="AI165" s="40"/>
      <c r="AJ165" s="40"/>
      <c r="AK165" s="40"/>
      <c r="AL165" s="40"/>
      <c r="AM165" s="40"/>
      <c r="AN165" s="40"/>
    </row>
    <row r="166" spans="1:40" ht="29.1" customHeight="1">
      <c r="B166" s="155" t="s">
        <v>325</v>
      </c>
      <c r="C166" s="155"/>
      <c r="D166" s="155"/>
      <c r="E166" s="155"/>
      <c r="F166" s="155"/>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c r="A173"/>
      <c r="B173" s="35"/>
      <c r="C173" s="36"/>
      <c r="D173" s="36"/>
      <c r="E173" s="36"/>
      <c r="F173" s="36"/>
      <c r="G173" s="36"/>
      <c r="H173" s="36"/>
      <c r="I173" s="36"/>
      <c r="J173" s="36"/>
      <c r="K173" s="36"/>
      <c r="L173" s="36"/>
      <c r="M173" s="36"/>
      <c r="N173" s="36"/>
      <c r="O173" s="36"/>
      <c r="P173" s="36"/>
      <c r="Q173" s="36"/>
      <c r="R173" s="27"/>
      <c r="S173" s="27"/>
      <c r="T173" s="27"/>
      <c r="U173" s="3"/>
    </row>
    <row r="174" spans="1:40">
      <c r="C174" s="40"/>
      <c r="D174" s="40"/>
      <c r="E174" s="40"/>
      <c r="F174" s="40"/>
      <c r="G174" s="40"/>
      <c r="H174" s="40"/>
      <c r="I174" s="40"/>
      <c r="J174" s="40"/>
      <c r="K174" s="40"/>
      <c r="L174" s="40"/>
      <c r="M174" s="40"/>
      <c r="N174" s="40"/>
      <c r="O174" s="40"/>
      <c r="P174" s="40"/>
      <c r="Q174" s="40"/>
    </row>
    <row r="175" spans="1:40" hidden="1">
      <c r="C175" s="40"/>
      <c r="D175" s="40"/>
      <c r="E175" s="40"/>
      <c r="F175" s="40"/>
      <c r="G175" s="40"/>
      <c r="H175" s="40"/>
      <c r="I175" s="40"/>
      <c r="J175" s="40"/>
      <c r="K175" s="40"/>
      <c r="L175" s="40"/>
      <c r="M175" s="40"/>
      <c r="N175" s="40"/>
      <c r="O175" s="40"/>
      <c r="P175" s="40"/>
      <c r="S175"/>
      <c r="T175"/>
      <c r="U175"/>
    </row>
    <row r="176" spans="1:40">
      <c r="C176" s="17"/>
      <c r="D176" s="17"/>
      <c r="F176" s="40"/>
      <c r="S176"/>
      <c r="T176"/>
      <c r="U176"/>
    </row>
    <row r="177" spans="5:21">
      <c r="S177"/>
      <c r="T177"/>
      <c r="U177"/>
    </row>
    <row r="178" spans="5:21">
      <c r="S178"/>
      <c r="T178"/>
      <c r="U178"/>
    </row>
    <row r="179" spans="5:21">
      <c r="S179"/>
      <c r="T179"/>
      <c r="U179"/>
    </row>
    <row r="180" spans="5:21">
      <c r="R180" s="34"/>
      <c r="S180"/>
      <c r="T180"/>
      <c r="U180"/>
    </row>
    <row r="181" spans="5:21">
      <c r="R181" s="36"/>
      <c r="S181"/>
      <c r="T181"/>
      <c r="U181"/>
    </row>
    <row r="182" spans="5:21">
      <c r="R182" s="40"/>
      <c r="S182"/>
      <c r="T182"/>
      <c r="U182"/>
    </row>
    <row r="183" spans="5:21">
      <c r="S183"/>
      <c r="T183"/>
      <c r="U183"/>
    </row>
    <row r="184" spans="5:21">
      <c r="R184" s="17"/>
      <c r="S184"/>
      <c r="T184"/>
      <c r="U184"/>
    </row>
    <row r="187" spans="5:21">
      <c r="E187"/>
      <c r="F187"/>
      <c r="G187"/>
      <c r="H187"/>
      <c r="I187"/>
      <c r="J187"/>
      <c r="K187"/>
      <c r="L187"/>
      <c r="M187"/>
      <c r="N187"/>
      <c r="O187"/>
      <c r="P187"/>
      <c r="Q187"/>
    </row>
    <row r="188" spans="5:21">
      <c r="E188"/>
      <c r="F188"/>
      <c r="G188"/>
      <c r="H188"/>
      <c r="I188"/>
      <c r="J188"/>
      <c r="K188"/>
      <c r="L188"/>
      <c r="M188"/>
      <c r="N188"/>
      <c r="O188"/>
      <c r="P188"/>
      <c r="Q188"/>
    </row>
    <row r="189" spans="5:21">
      <c r="E189"/>
      <c r="F189"/>
      <c r="G189"/>
      <c r="H189"/>
      <c r="I189"/>
      <c r="J189"/>
      <c r="K189"/>
      <c r="L189"/>
      <c r="M189"/>
      <c r="N189"/>
      <c r="O189"/>
      <c r="P189"/>
      <c r="Q189"/>
    </row>
    <row r="190" spans="5:21">
      <c r="E190"/>
      <c r="F190"/>
      <c r="G190"/>
      <c r="H190"/>
      <c r="I190"/>
      <c r="J190"/>
      <c r="K190"/>
      <c r="L190"/>
      <c r="M190"/>
      <c r="N190"/>
      <c r="O190"/>
      <c r="P190"/>
      <c r="Q190"/>
    </row>
    <row r="191" spans="5:21">
      <c r="E191"/>
      <c r="F191"/>
      <c r="G191"/>
      <c r="H191"/>
      <c r="I191"/>
      <c r="J191"/>
      <c r="K191"/>
      <c r="L191"/>
      <c r="M191"/>
      <c r="N191"/>
      <c r="O191"/>
      <c r="P191"/>
      <c r="Q191"/>
    </row>
    <row r="192" spans="5:21">
      <c r="E192"/>
      <c r="F192"/>
      <c r="G192"/>
      <c r="H192"/>
      <c r="I192"/>
      <c r="J192"/>
      <c r="K192"/>
      <c r="L192"/>
      <c r="M192"/>
      <c r="N192"/>
      <c r="O192"/>
      <c r="P192"/>
      <c r="Q192"/>
    </row>
    <row r="193" spans="5:21">
      <c r="E193"/>
      <c r="F193"/>
      <c r="G193"/>
      <c r="H193"/>
      <c r="I193"/>
      <c r="J193"/>
      <c r="K193"/>
      <c r="L193"/>
      <c r="M193"/>
      <c r="N193"/>
      <c r="O193"/>
      <c r="P193"/>
      <c r="Q193"/>
    </row>
    <row r="194" spans="5:21">
      <c r="E194"/>
      <c r="F194"/>
      <c r="G194"/>
      <c r="H194"/>
      <c r="I194"/>
      <c r="J194"/>
      <c r="K194"/>
      <c r="L194"/>
      <c r="M194"/>
      <c r="N194"/>
      <c r="O194"/>
      <c r="P194"/>
      <c r="Q194"/>
    </row>
    <row r="195" spans="5:21">
      <c r="E195"/>
      <c r="F195"/>
      <c r="G195"/>
      <c r="H195"/>
      <c r="I195"/>
      <c r="J195"/>
      <c r="K195"/>
      <c r="L195"/>
      <c r="M195"/>
      <c r="N195"/>
      <c r="O195"/>
      <c r="P195"/>
      <c r="Q195"/>
      <c r="R195" s="17"/>
      <c r="S195"/>
      <c r="T195"/>
      <c r="U195"/>
    </row>
    <row r="196" spans="5:21">
      <c r="E196"/>
      <c r="F196"/>
      <c r="G196"/>
      <c r="H196"/>
      <c r="I196"/>
      <c r="J196"/>
      <c r="K196"/>
      <c r="L196"/>
      <c r="M196"/>
      <c r="N196"/>
      <c r="O196"/>
      <c r="P196"/>
      <c r="Q196"/>
      <c r="R196" s="17"/>
      <c r="S196"/>
      <c r="T196"/>
      <c r="U196"/>
    </row>
    <row r="197" spans="5:21">
      <c r="E197"/>
      <c r="F197"/>
      <c r="G197"/>
      <c r="H197"/>
      <c r="I197"/>
      <c r="J197"/>
      <c r="K197"/>
      <c r="L197"/>
      <c r="M197"/>
      <c r="N197"/>
      <c r="O197"/>
      <c r="P197"/>
      <c r="Q197"/>
      <c r="R197" s="17"/>
      <c r="S197"/>
      <c r="T197"/>
      <c r="U197"/>
    </row>
    <row r="198" spans="5:21">
      <c r="E198"/>
      <c r="F198"/>
      <c r="G198"/>
      <c r="H198"/>
      <c r="I198"/>
      <c r="J198"/>
      <c r="K198"/>
      <c r="L198"/>
      <c r="M198"/>
      <c r="N198"/>
      <c r="O198"/>
      <c r="P198"/>
      <c r="Q198"/>
      <c r="R198" s="17"/>
      <c r="S198"/>
      <c r="T198"/>
      <c r="U198"/>
    </row>
    <row r="199" spans="5:21">
      <c r="E199"/>
      <c r="F199"/>
      <c r="G199"/>
      <c r="H199"/>
      <c r="I199"/>
      <c r="J199"/>
      <c r="K199"/>
      <c r="L199"/>
      <c r="M199"/>
      <c r="N199"/>
      <c r="O199"/>
      <c r="P199"/>
      <c r="Q199"/>
      <c r="R199" s="17"/>
      <c r="S199"/>
      <c r="T199"/>
      <c r="U199"/>
    </row>
    <row r="200" spans="5:21">
      <c r="E200"/>
      <c r="F200"/>
      <c r="G200"/>
      <c r="H200"/>
      <c r="I200"/>
      <c r="J200"/>
      <c r="K200"/>
      <c r="L200"/>
      <c r="M200"/>
      <c r="N200"/>
      <c r="O200"/>
      <c r="P200"/>
      <c r="Q200"/>
      <c r="R200" s="17"/>
      <c r="S200"/>
      <c r="T200"/>
      <c r="U200"/>
    </row>
    <row r="201" spans="5:21">
      <c r="E201"/>
      <c r="F201"/>
      <c r="G201"/>
      <c r="H201"/>
      <c r="I201"/>
      <c r="J201"/>
      <c r="K201"/>
      <c r="L201"/>
      <c r="M201"/>
      <c r="N201"/>
      <c r="O201"/>
      <c r="P201"/>
      <c r="Q201"/>
      <c r="R201" s="17"/>
      <c r="S201"/>
      <c r="T201"/>
      <c r="U201"/>
    </row>
    <row r="202" spans="5:21">
      <c r="E202"/>
      <c r="F202"/>
      <c r="G202"/>
      <c r="H202"/>
      <c r="I202"/>
      <c r="J202"/>
      <c r="K202"/>
      <c r="L202"/>
      <c r="M202"/>
      <c r="N202"/>
      <c r="O202"/>
      <c r="P202"/>
      <c r="Q202"/>
      <c r="R202" s="17"/>
      <c r="S202"/>
      <c r="T202"/>
      <c r="U202"/>
    </row>
    <row r="203" spans="5:21">
      <c r="E203"/>
      <c r="F203"/>
      <c r="G203"/>
      <c r="H203"/>
      <c r="I203"/>
      <c r="J203"/>
      <c r="K203"/>
      <c r="L203"/>
      <c r="M203"/>
      <c r="N203"/>
      <c r="O203"/>
      <c r="P203"/>
      <c r="Q203"/>
      <c r="R203" s="17"/>
      <c r="S203"/>
      <c r="T203"/>
      <c r="U203"/>
    </row>
    <row r="204" spans="5:21">
      <c r="E204"/>
      <c r="F204"/>
      <c r="G204"/>
      <c r="H204"/>
      <c r="I204"/>
      <c r="J204"/>
      <c r="K204"/>
      <c r="L204"/>
      <c r="M204"/>
      <c r="N204"/>
      <c r="O204"/>
      <c r="P204"/>
      <c r="Q204"/>
      <c r="R204" s="17"/>
      <c r="S204"/>
      <c r="T204"/>
      <c r="U204"/>
    </row>
    <row r="205" spans="5:21">
      <c r="E205"/>
      <c r="F205"/>
      <c r="G205"/>
      <c r="H205"/>
      <c r="I205"/>
      <c r="J205"/>
      <c r="K205"/>
      <c r="L205"/>
      <c r="M205"/>
      <c r="N205"/>
      <c r="O205"/>
      <c r="P205"/>
      <c r="Q205"/>
      <c r="R205" s="17"/>
      <c r="S205"/>
      <c r="T205"/>
      <c r="U205"/>
    </row>
    <row r="206" spans="5:21">
      <c r="E206"/>
      <c r="F206"/>
      <c r="G206"/>
      <c r="H206"/>
      <c r="I206"/>
      <c r="J206"/>
      <c r="K206"/>
      <c r="L206"/>
      <c r="M206"/>
      <c r="N206"/>
      <c r="O206"/>
      <c r="P206"/>
      <c r="Q206"/>
      <c r="R206" s="17"/>
      <c r="S206"/>
      <c r="T206"/>
      <c r="U206"/>
    </row>
    <row r="207" spans="5:21">
      <c r="E207"/>
      <c r="F207"/>
      <c r="G207"/>
      <c r="H207"/>
      <c r="I207"/>
      <c r="J207"/>
      <c r="K207"/>
      <c r="L207"/>
      <c r="M207"/>
      <c r="N207"/>
      <c r="O207"/>
      <c r="P207"/>
      <c r="Q207"/>
      <c r="R207" s="17"/>
      <c r="S207"/>
      <c r="T207"/>
      <c r="U207"/>
    </row>
    <row r="208" spans="5:21">
      <c r="E208"/>
      <c r="F208"/>
      <c r="G208"/>
      <c r="H208"/>
      <c r="I208"/>
      <c r="J208"/>
      <c r="K208"/>
      <c r="L208"/>
      <c r="M208"/>
      <c r="N208"/>
      <c r="O208"/>
      <c r="P208"/>
      <c r="Q208"/>
      <c r="R208" s="17"/>
      <c r="S208"/>
      <c r="T208"/>
      <c r="U208"/>
    </row>
    <row r="209" spans="18:18" customFormat="1">
      <c r="R209" s="17"/>
    </row>
    <row r="210" spans="18:18" customFormat="1">
      <c r="R210" s="17"/>
    </row>
    <row r="211" spans="18:18" customFormat="1">
      <c r="R211" s="17"/>
    </row>
    <row r="212" spans="18:18" customFormat="1">
      <c r="R212" s="17"/>
    </row>
    <row r="213" spans="18:18" customFormat="1">
      <c r="R213" s="17"/>
    </row>
    <row r="214" spans="18:18" customFormat="1">
      <c r="R214" s="17"/>
    </row>
    <row r="215" spans="18:18" customFormat="1">
      <c r="R215" s="17"/>
    </row>
    <row r="216" spans="18:18" customFormat="1">
      <c r="R216" s="17"/>
    </row>
    <row r="217" spans="18:18" customFormat="1">
      <c r="R217" s="17"/>
    </row>
    <row r="218" spans="18:18" customFormat="1">
      <c r="R218" s="17"/>
    </row>
    <row r="219" spans="18:18" customFormat="1">
      <c r="R219" s="17"/>
    </row>
    <row r="220" spans="18:18" customFormat="1">
      <c r="R220" s="17"/>
    </row>
    <row r="221" spans="18:18" customFormat="1">
      <c r="R221" s="17"/>
    </row>
    <row r="222" spans="18:18" customFormat="1">
      <c r="R222" s="17"/>
    </row>
    <row r="223" spans="18:18" customFormat="1">
      <c r="R223" s="17"/>
    </row>
    <row r="224" spans="18:18" customFormat="1">
      <c r="R224" s="17"/>
    </row>
    <row r="225" spans="5:21">
      <c r="E225"/>
      <c r="F225"/>
      <c r="G225"/>
      <c r="H225"/>
      <c r="I225"/>
      <c r="J225"/>
      <c r="K225"/>
      <c r="L225"/>
      <c r="M225"/>
      <c r="N225"/>
      <c r="O225"/>
      <c r="P225"/>
      <c r="Q225"/>
      <c r="R225" s="17"/>
      <c r="S225"/>
      <c r="T225"/>
      <c r="U225"/>
    </row>
    <row r="226" spans="5:21">
      <c r="E226"/>
      <c r="F226"/>
      <c r="G226"/>
      <c r="H226"/>
      <c r="I226"/>
      <c r="J226"/>
      <c r="K226"/>
      <c r="L226"/>
      <c r="M226"/>
      <c r="N226"/>
      <c r="O226"/>
      <c r="P226"/>
      <c r="Q226"/>
      <c r="R226" s="17"/>
      <c r="S226"/>
      <c r="T226"/>
      <c r="U226"/>
    </row>
    <row r="227" spans="5:21">
      <c r="E227"/>
      <c r="F227"/>
      <c r="G227"/>
      <c r="H227"/>
      <c r="I227"/>
      <c r="J227"/>
      <c r="K227"/>
      <c r="L227"/>
      <c r="M227"/>
      <c r="N227"/>
      <c r="O227"/>
      <c r="P227"/>
      <c r="Q227"/>
      <c r="R227" s="17"/>
      <c r="S227"/>
      <c r="T227"/>
      <c r="U227"/>
    </row>
    <row r="228" spans="5:21">
      <c r="E228"/>
      <c r="F228"/>
      <c r="G228"/>
      <c r="H228"/>
      <c r="I228"/>
      <c r="J228"/>
      <c r="K228"/>
      <c r="L228"/>
      <c r="M228"/>
      <c r="N228"/>
      <c r="O228"/>
      <c r="P228"/>
      <c r="Q228"/>
      <c r="R228" s="17"/>
      <c r="S228"/>
      <c r="T228"/>
      <c r="U228"/>
    </row>
    <row r="229" spans="5:21">
      <c r="E229"/>
      <c r="F229"/>
      <c r="G229"/>
      <c r="H229"/>
      <c r="I229"/>
      <c r="J229"/>
      <c r="K229"/>
      <c r="L229"/>
      <c r="M229"/>
      <c r="N229"/>
      <c r="O229"/>
      <c r="P229"/>
      <c r="Q229"/>
      <c r="R229" s="17"/>
      <c r="S229"/>
      <c r="T229"/>
      <c r="U229"/>
    </row>
    <row r="230" spans="5:21">
      <c r="E230"/>
      <c r="F230"/>
      <c r="G230"/>
      <c r="H230"/>
      <c r="I230"/>
      <c r="J230"/>
      <c r="K230"/>
      <c r="L230"/>
      <c r="M230"/>
      <c r="N230"/>
      <c r="O230"/>
      <c r="P230"/>
      <c r="Q230"/>
      <c r="R230" s="17"/>
      <c r="S230"/>
      <c r="T230"/>
      <c r="U230"/>
    </row>
    <row r="231" spans="5:21">
      <c r="E231"/>
      <c r="F231"/>
      <c r="G231"/>
      <c r="H231"/>
      <c r="I231"/>
      <c r="J231"/>
      <c r="K231"/>
      <c r="L231"/>
      <c r="M231"/>
      <c r="N231"/>
      <c r="O231"/>
      <c r="P231"/>
      <c r="Q231"/>
      <c r="R231" s="17"/>
      <c r="S231"/>
      <c r="T231"/>
      <c r="U231"/>
    </row>
    <row r="232" spans="5:21">
      <c r="E232"/>
      <c r="F232"/>
      <c r="G232"/>
      <c r="H232"/>
      <c r="I232"/>
      <c r="J232"/>
      <c r="K232"/>
      <c r="L232"/>
      <c r="M232"/>
      <c r="N232"/>
      <c r="O232"/>
      <c r="P232"/>
      <c r="Q232"/>
      <c r="R232" s="17"/>
      <c r="S232"/>
      <c r="T232"/>
      <c r="U232"/>
    </row>
    <row r="233" spans="5:21">
      <c r="E233"/>
      <c r="F233"/>
      <c r="G233"/>
      <c r="H233"/>
      <c r="I233"/>
      <c r="J233"/>
      <c r="K233"/>
      <c r="L233"/>
      <c r="M233"/>
      <c r="N233"/>
      <c r="O233"/>
      <c r="P233"/>
      <c r="Q233"/>
      <c r="R233" s="17"/>
      <c r="S233"/>
      <c r="T233"/>
      <c r="U233"/>
    </row>
    <row r="234" spans="5:21">
      <c r="E234"/>
      <c r="F234"/>
      <c r="G234"/>
      <c r="H234"/>
      <c r="I234"/>
      <c r="J234"/>
      <c r="K234"/>
      <c r="L234"/>
      <c r="M234"/>
      <c r="N234"/>
      <c r="O234"/>
      <c r="P234"/>
      <c r="Q234"/>
      <c r="R234" s="17"/>
      <c r="S234"/>
      <c r="T234"/>
      <c r="U234"/>
    </row>
    <row r="235" spans="5:21">
      <c r="E235"/>
      <c r="F235"/>
      <c r="G235"/>
      <c r="H235"/>
      <c r="I235"/>
      <c r="J235"/>
      <c r="K235"/>
      <c r="L235"/>
      <c r="M235"/>
      <c r="N235"/>
      <c r="O235"/>
      <c r="P235"/>
      <c r="Q235"/>
      <c r="R235" s="17"/>
      <c r="S235"/>
      <c r="T235"/>
      <c r="U235"/>
    </row>
    <row r="236" spans="5:21">
      <c r="E236"/>
      <c r="F236"/>
      <c r="G236"/>
      <c r="H236"/>
      <c r="I236"/>
      <c r="J236"/>
      <c r="K236"/>
      <c r="L236"/>
      <c r="M236"/>
      <c r="N236"/>
      <c r="O236"/>
      <c r="P236"/>
      <c r="Q236"/>
      <c r="R236" s="17"/>
      <c r="S236"/>
      <c r="T236"/>
      <c r="U236"/>
    </row>
    <row r="237" spans="5:21">
      <c r="R237" s="17"/>
      <c r="S237"/>
      <c r="T237"/>
      <c r="U237"/>
    </row>
    <row r="238" spans="5:21">
      <c r="R238" s="17"/>
      <c r="S238"/>
      <c r="T238"/>
      <c r="U238"/>
    </row>
    <row r="239" spans="5:21">
      <c r="R239" s="17"/>
      <c r="S239"/>
      <c r="T239"/>
      <c r="U239"/>
    </row>
    <row r="240" spans="5:21">
      <c r="R240" s="17"/>
      <c r="S240"/>
      <c r="T240"/>
      <c r="U240"/>
    </row>
    <row r="241" spans="18:21">
      <c r="R241" s="17"/>
      <c r="S241"/>
      <c r="T241"/>
      <c r="U241"/>
    </row>
    <row r="242" spans="18:21">
      <c r="R242" s="17"/>
      <c r="S242"/>
      <c r="T242"/>
      <c r="U242"/>
    </row>
    <row r="243" spans="18:21">
      <c r="R243" s="17"/>
      <c r="S243"/>
      <c r="T243"/>
      <c r="U243"/>
    </row>
    <row r="244" spans="18:21">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defaultColWidth="11.42578125" defaultRowHeight="1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c r="E1" s="1"/>
      <c r="F1" s="1"/>
      <c r="G1" s="43"/>
      <c r="H1" s="1"/>
      <c r="I1" s="1"/>
      <c r="J1" s="1"/>
      <c r="K1" s="1"/>
      <c r="L1" s="1"/>
      <c r="M1" s="1"/>
      <c r="N1" s="1"/>
      <c r="O1" s="1"/>
      <c r="P1" s="1"/>
      <c r="Q1" s="2"/>
      <c r="S1"/>
    </row>
    <row r="2" spans="1:37" ht="28.5">
      <c r="B2" s="148" t="s">
        <v>0</v>
      </c>
      <c r="C2" s="148"/>
      <c r="D2" s="148"/>
      <c r="E2" s="148"/>
      <c r="F2" s="148"/>
      <c r="G2" s="148"/>
      <c r="H2" s="148"/>
      <c r="I2" s="148"/>
      <c r="J2" s="148"/>
      <c r="K2" s="148"/>
      <c r="L2" s="148"/>
      <c r="M2" s="148"/>
      <c r="N2" s="148"/>
      <c r="O2" s="148"/>
      <c r="P2" s="148"/>
      <c r="Q2" s="148"/>
      <c r="S2"/>
    </row>
    <row r="3" spans="1:37" ht="21">
      <c r="B3" s="149" t="s">
        <v>1</v>
      </c>
      <c r="C3" s="149"/>
      <c r="D3" s="149"/>
      <c r="E3" s="149"/>
      <c r="F3" s="149"/>
      <c r="G3" s="149"/>
      <c r="H3" s="149"/>
      <c r="I3" s="149"/>
      <c r="J3" s="149"/>
      <c r="K3" s="149"/>
      <c r="L3" s="149"/>
      <c r="M3" s="149"/>
      <c r="N3" s="149"/>
      <c r="O3" s="149"/>
      <c r="P3" s="149"/>
      <c r="Q3" s="149"/>
      <c r="S3"/>
    </row>
    <row r="4" spans="1:37" ht="15.75" customHeight="1">
      <c r="B4" s="150" t="s">
        <v>2</v>
      </c>
      <c r="C4" s="150"/>
      <c r="D4" s="150"/>
      <c r="E4" s="150"/>
      <c r="F4" s="150"/>
      <c r="G4" s="150"/>
      <c r="H4" s="150"/>
      <c r="I4" s="150"/>
      <c r="J4" s="150"/>
      <c r="K4" s="150"/>
      <c r="L4" s="150"/>
      <c r="M4" s="150"/>
      <c r="N4" s="150"/>
      <c r="O4" s="150"/>
      <c r="P4" s="150"/>
      <c r="Q4" s="150"/>
      <c r="S4"/>
    </row>
    <row r="5" spans="1:37" ht="15.75" customHeight="1">
      <c r="B5" s="150" t="s">
        <v>3</v>
      </c>
      <c r="C5" s="150"/>
      <c r="D5" s="150"/>
      <c r="E5" s="150"/>
      <c r="F5" s="150"/>
      <c r="G5" s="150"/>
      <c r="H5" s="150"/>
      <c r="I5" s="150"/>
      <c r="J5" s="150"/>
      <c r="K5" s="150"/>
      <c r="L5" s="150"/>
      <c r="M5" s="150"/>
      <c r="N5" s="150"/>
      <c r="O5" s="150"/>
      <c r="P5" s="150"/>
      <c r="Q5" s="150"/>
      <c r="S5"/>
    </row>
    <row r="6" spans="1:37" ht="15.75" customHeight="1">
      <c r="B6" s="150"/>
      <c r="C6" s="150"/>
      <c r="D6" s="150"/>
      <c r="E6" s="150"/>
      <c r="F6" s="150"/>
      <c r="G6" s="150"/>
      <c r="H6" s="150"/>
      <c r="I6" s="150"/>
      <c r="J6" s="150"/>
      <c r="K6" s="150"/>
      <c r="L6" s="150"/>
      <c r="M6" s="150"/>
      <c r="N6" s="150"/>
      <c r="O6" s="150"/>
      <c r="P6" s="150"/>
      <c r="Q6" s="150"/>
      <c r="S6"/>
    </row>
    <row r="7" spans="1:37">
      <c r="B7" s="4" t="s">
        <v>329</v>
      </c>
      <c r="C7" s="5"/>
      <c r="D7" s="5"/>
      <c r="E7" s="6"/>
      <c r="F7" s="6"/>
      <c r="G7" s="6"/>
      <c r="H7" s="6"/>
      <c r="I7" s="6"/>
      <c r="J7" s="6"/>
      <c r="K7" s="6"/>
      <c r="L7" s="6"/>
      <c r="M7" s="6"/>
      <c r="N7" s="6"/>
      <c r="O7" s="6"/>
      <c r="P7" s="6"/>
      <c r="Q7" s="7" t="s">
        <v>5</v>
      </c>
      <c r="S7"/>
    </row>
    <row r="8" spans="1:37" ht="18" customHeight="1">
      <c r="B8" s="151" t="s">
        <v>6</v>
      </c>
      <c r="C8" s="145" t="s">
        <v>7</v>
      </c>
      <c r="D8" s="145" t="s">
        <v>8</v>
      </c>
      <c r="E8" s="154" t="s">
        <v>9</v>
      </c>
      <c r="F8" s="154"/>
      <c r="G8" s="154"/>
      <c r="H8" s="154"/>
      <c r="I8" s="154"/>
      <c r="J8" s="154"/>
      <c r="K8" s="154"/>
      <c r="L8" s="154"/>
      <c r="M8" s="154"/>
      <c r="N8" s="154"/>
      <c r="O8" s="154"/>
      <c r="P8" s="154"/>
      <c r="Q8" s="154"/>
      <c r="S8"/>
    </row>
    <row r="9" spans="1:37" ht="16.5" customHeight="1">
      <c r="B9" s="151"/>
      <c r="C9" s="157"/>
      <c r="D9" s="157"/>
      <c r="E9" s="8" t="s">
        <v>10</v>
      </c>
      <c r="F9" s="8" t="s">
        <v>11</v>
      </c>
      <c r="G9" s="8" t="s">
        <v>12</v>
      </c>
      <c r="H9" s="8" t="s">
        <v>13</v>
      </c>
      <c r="I9" s="8" t="s">
        <v>14</v>
      </c>
      <c r="J9" s="8" t="s">
        <v>15</v>
      </c>
      <c r="K9" s="8" t="s">
        <v>16</v>
      </c>
      <c r="L9" s="8" t="s">
        <v>17</v>
      </c>
      <c r="M9" s="8" t="s">
        <v>18</v>
      </c>
      <c r="N9" s="8" t="s">
        <v>19</v>
      </c>
      <c r="O9" s="8" t="s">
        <v>20</v>
      </c>
      <c r="P9" s="8" t="s">
        <v>21</v>
      </c>
      <c r="Q9" s="101" t="s">
        <v>22</v>
      </c>
      <c r="S9"/>
    </row>
    <row r="10" spans="1:37">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c r="B160" s="158" t="s">
        <v>345</v>
      </c>
      <c r="C160" s="158"/>
      <c r="D160" s="158"/>
      <c r="E160" s="158"/>
      <c r="F160" s="158"/>
      <c r="G160" s="158"/>
      <c r="H160" s="158"/>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c r="A162"/>
      <c r="B162" s="156" t="s">
        <v>347</v>
      </c>
      <c r="C162" s="156"/>
      <c r="D162" s="156"/>
      <c r="E162" s="156"/>
      <c r="F162" s="156"/>
      <c r="G162" s="156"/>
      <c r="H162" s="156"/>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c r="A164"/>
      <c r="B164" s="31"/>
      <c r="C164" s="38"/>
      <c r="D164" s="38"/>
      <c r="E164" s="34"/>
      <c r="F164" s="34"/>
      <c r="G164" s="34"/>
      <c r="H164" s="34"/>
      <c r="I164" s="34"/>
      <c r="J164" s="34"/>
      <c r="K164" s="34"/>
      <c r="L164" s="34"/>
      <c r="M164" s="34"/>
      <c r="N164" s="34"/>
      <c r="O164" s="34"/>
      <c r="P164" s="34"/>
      <c r="Q164" s="34"/>
      <c r="R164" s="27"/>
      <c r="S164" s="3"/>
    </row>
    <row r="165" spans="1:38">
      <c r="B165" s="35"/>
      <c r="C165" s="36"/>
      <c r="D165" s="36"/>
      <c r="E165" s="36"/>
      <c r="F165" s="36"/>
      <c r="G165" s="36"/>
      <c r="H165" s="36"/>
      <c r="I165" s="36"/>
      <c r="J165" s="36"/>
      <c r="K165" s="36"/>
      <c r="L165" s="36"/>
      <c r="M165" s="36"/>
      <c r="N165" s="36"/>
      <c r="O165" s="36"/>
      <c r="P165" s="36"/>
      <c r="Q165" s="36"/>
    </row>
    <row r="166" spans="1:38" hidden="1">
      <c r="C166" s="40"/>
      <c r="D166" s="40"/>
      <c r="E166" s="40"/>
      <c r="F166" s="40"/>
      <c r="G166" s="40"/>
      <c r="H166" s="40"/>
      <c r="I166" s="40"/>
      <c r="J166" s="40"/>
      <c r="K166" s="40"/>
      <c r="L166" s="40"/>
      <c r="M166" s="40"/>
      <c r="N166" s="40"/>
      <c r="O166" s="40"/>
      <c r="P166" s="40"/>
      <c r="Q166" s="40"/>
      <c r="S166"/>
    </row>
    <row r="167" spans="1:38">
      <c r="C167" s="40"/>
      <c r="D167" s="40"/>
      <c r="E167" s="40"/>
      <c r="F167" s="40"/>
      <c r="G167" s="40"/>
      <c r="H167" s="40"/>
      <c r="I167" s="40"/>
      <c r="J167" s="40"/>
      <c r="K167" s="40"/>
      <c r="L167" s="40"/>
      <c r="M167" s="40"/>
      <c r="N167" s="40"/>
      <c r="O167" s="40"/>
      <c r="P167" s="40"/>
      <c r="S167"/>
    </row>
    <row r="168" spans="1:38">
      <c r="C168" s="17"/>
      <c r="D168" s="17"/>
      <c r="F168" s="40"/>
      <c r="S168"/>
    </row>
    <row r="169" spans="1:38">
      <c r="S169"/>
      <c r="U169" s="17"/>
    </row>
    <row r="170" spans="1:38">
      <c r="S170"/>
    </row>
    <row r="171" spans="1:38">
      <c r="R171" s="34"/>
      <c r="S171"/>
    </row>
    <row r="172" spans="1:38">
      <c r="R172" s="36"/>
      <c r="S172"/>
    </row>
    <row r="173" spans="1:38">
      <c r="R173" s="40"/>
      <c r="S173"/>
    </row>
    <row r="174" spans="1:38">
      <c r="S174"/>
    </row>
    <row r="175" spans="1:38">
      <c r="R175" s="17"/>
      <c r="S175"/>
    </row>
    <row r="179" spans="5:19">
      <c r="E179"/>
      <c r="F179"/>
      <c r="G179"/>
      <c r="H179"/>
      <c r="I179"/>
      <c r="J179"/>
      <c r="K179"/>
      <c r="L179"/>
      <c r="M179"/>
      <c r="N179"/>
      <c r="O179"/>
      <c r="P179"/>
      <c r="Q179"/>
    </row>
    <row r="180" spans="5:19">
      <c r="E180"/>
      <c r="F180"/>
      <c r="G180"/>
      <c r="H180"/>
      <c r="I180"/>
      <c r="J180"/>
      <c r="K180"/>
      <c r="L180"/>
      <c r="M180"/>
      <c r="N180"/>
      <c r="O180"/>
      <c r="P180"/>
      <c r="Q180"/>
    </row>
    <row r="181" spans="5:19">
      <c r="E181"/>
      <c r="F181"/>
      <c r="G181"/>
      <c r="H181"/>
      <c r="I181"/>
      <c r="J181"/>
      <c r="K181"/>
      <c r="L181"/>
      <c r="M181"/>
      <c r="N181"/>
      <c r="O181"/>
      <c r="P181"/>
      <c r="Q181"/>
    </row>
    <row r="182" spans="5:19">
      <c r="E182"/>
      <c r="F182"/>
      <c r="G182"/>
      <c r="H182"/>
      <c r="I182"/>
      <c r="J182"/>
      <c r="K182"/>
      <c r="L182"/>
      <c r="M182"/>
      <c r="N182"/>
      <c r="O182"/>
      <c r="P182"/>
      <c r="Q182"/>
    </row>
    <row r="183" spans="5:19">
      <c r="E183"/>
      <c r="F183"/>
      <c r="G183"/>
      <c r="H183"/>
      <c r="I183"/>
      <c r="J183"/>
      <c r="K183"/>
      <c r="L183"/>
      <c r="M183"/>
      <c r="N183"/>
      <c r="O183"/>
      <c r="P183"/>
      <c r="Q183"/>
    </row>
    <row r="184" spans="5:19">
      <c r="E184"/>
      <c r="F184"/>
      <c r="G184"/>
      <c r="H184"/>
      <c r="I184"/>
      <c r="J184"/>
      <c r="K184"/>
      <c r="L184"/>
      <c r="M184"/>
      <c r="N184"/>
      <c r="O184"/>
      <c r="P184"/>
      <c r="Q184"/>
    </row>
    <row r="185" spans="5:19">
      <c r="E185"/>
      <c r="F185"/>
      <c r="G185"/>
      <c r="H185"/>
      <c r="I185"/>
      <c r="J185"/>
      <c r="K185"/>
      <c r="L185"/>
      <c r="M185"/>
      <c r="N185"/>
      <c r="O185"/>
      <c r="P185"/>
      <c r="Q185"/>
    </row>
    <row r="186" spans="5:19">
      <c r="E186"/>
      <c r="F186"/>
      <c r="G186"/>
      <c r="H186"/>
      <c r="I186"/>
      <c r="J186"/>
      <c r="K186"/>
      <c r="L186"/>
      <c r="M186"/>
      <c r="N186"/>
      <c r="O186"/>
      <c r="P186"/>
      <c r="Q186"/>
      <c r="R186" s="17"/>
      <c r="S186"/>
    </row>
    <row r="187" spans="5:19">
      <c r="E187"/>
      <c r="F187"/>
      <c r="G187"/>
      <c r="H187"/>
      <c r="I187"/>
      <c r="J187"/>
      <c r="K187"/>
      <c r="L187"/>
      <c r="M187"/>
      <c r="N187"/>
      <c r="O187"/>
      <c r="P187"/>
      <c r="Q187"/>
      <c r="R187" s="17"/>
      <c r="S187"/>
    </row>
    <row r="188" spans="5:19">
      <c r="E188"/>
      <c r="F188"/>
      <c r="G188"/>
      <c r="H188"/>
      <c r="I188"/>
      <c r="J188"/>
      <c r="K188"/>
      <c r="L188"/>
      <c r="M188"/>
      <c r="N188"/>
      <c r="O188"/>
      <c r="P188"/>
      <c r="Q188"/>
      <c r="R188" s="17"/>
      <c r="S188"/>
    </row>
    <row r="189" spans="5:19">
      <c r="E189"/>
      <c r="F189"/>
      <c r="G189"/>
      <c r="H189"/>
      <c r="I189"/>
      <c r="J189"/>
      <c r="K189"/>
      <c r="L189"/>
      <c r="M189"/>
      <c r="N189"/>
      <c r="O189"/>
      <c r="P189"/>
      <c r="Q189"/>
      <c r="R189" s="17"/>
      <c r="S189"/>
    </row>
    <row r="190" spans="5:19">
      <c r="E190"/>
      <c r="F190"/>
      <c r="G190"/>
      <c r="H190"/>
      <c r="I190"/>
      <c r="J190"/>
      <c r="K190"/>
      <c r="L190"/>
      <c r="M190"/>
      <c r="N190"/>
      <c r="O190"/>
      <c r="P190"/>
      <c r="Q190"/>
      <c r="R190" s="17"/>
      <c r="S190"/>
    </row>
    <row r="191" spans="5:19">
      <c r="E191"/>
      <c r="F191"/>
      <c r="G191"/>
      <c r="H191"/>
      <c r="I191"/>
      <c r="J191"/>
      <c r="K191"/>
      <c r="L191"/>
      <c r="M191"/>
      <c r="N191"/>
      <c r="O191"/>
      <c r="P191"/>
      <c r="Q191"/>
      <c r="R191" s="17"/>
      <c r="S191"/>
    </row>
    <row r="192" spans="5:19">
      <c r="E192"/>
      <c r="F192"/>
      <c r="G192"/>
      <c r="H192"/>
      <c r="I192"/>
      <c r="J192"/>
      <c r="K192"/>
      <c r="L192"/>
      <c r="M192"/>
      <c r="N192"/>
      <c r="O192"/>
      <c r="P192"/>
      <c r="Q192"/>
      <c r="R192" s="17"/>
      <c r="S192"/>
    </row>
    <row r="193" spans="18:18" customFormat="1">
      <c r="R193" s="17"/>
    </row>
    <row r="194" spans="18:18" customFormat="1">
      <c r="R194" s="17"/>
    </row>
    <row r="195" spans="18:18" customFormat="1">
      <c r="R195" s="17"/>
    </row>
    <row r="196" spans="18:18" customFormat="1">
      <c r="R196" s="17"/>
    </row>
    <row r="197" spans="18:18" customFormat="1">
      <c r="R197" s="17"/>
    </row>
    <row r="198" spans="18:18" customFormat="1">
      <c r="R198" s="17"/>
    </row>
    <row r="199" spans="18:18" customFormat="1">
      <c r="R199" s="17"/>
    </row>
    <row r="200" spans="18:18" customFormat="1">
      <c r="R200" s="17"/>
    </row>
    <row r="201" spans="18:18" customFormat="1">
      <c r="R201" s="17"/>
    </row>
    <row r="202" spans="18:18" customFormat="1">
      <c r="R202" s="17"/>
    </row>
    <row r="203" spans="18:18" customFormat="1">
      <c r="R203" s="17"/>
    </row>
    <row r="204" spans="18:18" customFormat="1">
      <c r="R204" s="17"/>
    </row>
    <row r="205" spans="18:18" customFormat="1">
      <c r="R205" s="17"/>
    </row>
    <row r="206" spans="18:18" customFormat="1">
      <c r="R206" s="17"/>
    </row>
    <row r="207" spans="18:18" customFormat="1">
      <c r="R207" s="17"/>
    </row>
    <row r="208" spans="18:18" customFormat="1">
      <c r="R208" s="17"/>
    </row>
    <row r="209" spans="18:18" customFormat="1">
      <c r="R209" s="17"/>
    </row>
    <row r="210" spans="18:18" customFormat="1">
      <c r="R210" s="17"/>
    </row>
    <row r="211" spans="18:18" customFormat="1">
      <c r="R211" s="17"/>
    </row>
    <row r="212" spans="18:18" customFormat="1">
      <c r="R212" s="17"/>
    </row>
    <row r="213" spans="18:18" customFormat="1">
      <c r="R213" s="17"/>
    </row>
    <row r="214" spans="18:18" customFormat="1">
      <c r="R214" s="17"/>
    </row>
    <row r="215" spans="18:18" customFormat="1">
      <c r="R215" s="17"/>
    </row>
    <row r="216" spans="18:18" customFormat="1">
      <c r="R216" s="17"/>
    </row>
    <row r="217" spans="18:18" customFormat="1">
      <c r="R217" s="17"/>
    </row>
    <row r="218" spans="18:18" customFormat="1">
      <c r="R218" s="17"/>
    </row>
    <row r="219" spans="18:18" customFormat="1">
      <c r="R219" s="17"/>
    </row>
    <row r="220" spans="18:18" customFormat="1">
      <c r="R220" s="17"/>
    </row>
    <row r="221" spans="18:18" customFormat="1">
      <c r="R221" s="17"/>
    </row>
    <row r="222" spans="18:18" customFormat="1">
      <c r="R222" s="17"/>
    </row>
    <row r="223" spans="18:18" customFormat="1">
      <c r="R223" s="17"/>
    </row>
    <row r="224" spans="18:18" customFormat="1">
      <c r="R224" s="17"/>
    </row>
    <row r="225" spans="5:19">
      <c r="E225"/>
      <c r="F225"/>
      <c r="G225"/>
      <c r="H225"/>
      <c r="I225"/>
      <c r="J225"/>
      <c r="K225"/>
      <c r="L225"/>
      <c r="M225"/>
      <c r="N225"/>
      <c r="O225"/>
      <c r="P225"/>
      <c r="Q225"/>
      <c r="R225" s="17"/>
      <c r="S225"/>
    </row>
    <row r="226" spans="5:19">
      <c r="E226"/>
      <c r="F226"/>
      <c r="G226"/>
      <c r="H226"/>
      <c r="I226"/>
      <c r="J226"/>
      <c r="K226"/>
      <c r="L226"/>
      <c r="M226"/>
      <c r="N226"/>
      <c r="O226"/>
      <c r="P226"/>
      <c r="Q226"/>
      <c r="R226" s="17"/>
      <c r="S226"/>
    </row>
    <row r="227" spans="5:19">
      <c r="E227"/>
      <c r="F227"/>
      <c r="G227"/>
      <c r="H227"/>
      <c r="I227"/>
      <c r="J227"/>
      <c r="K227"/>
      <c r="L227"/>
      <c r="M227"/>
      <c r="N227"/>
      <c r="O227"/>
      <c r="P227"/>
      <c r="Q227"/>
      <c r="R227" s="17"/>
      <c r="S227"/>
    </row>
    <row r="228" spans="5:19">
      <c r="E228"/>
      <c r="F228"/>
      <c r="G228"/>
      <c r="H228"/>
      <c r="I228"/>
      <c r="J228"/>
      <c r="K228"/>
      <c r="L228"/>
      <c r="M228"/>
      <c r="N228"/>
      <c r="O228"/>
      <c r="P228"/>
      <c r="Q228"/>
      <c r="R228" s="17"/>
      <c r="S228"/>
    </row>
    <row r="229" spans="5:19">
      <c r="R229" s="17"/>
      <c r="S229"/>
    </row>
    <row r="230" spans="5:19">
      <c r="R230" s="17"/>
      <c r="S230"/>
    </row>
    <row r="231" spans="5:19">
      <c r="R231" s="17"/>
      <c r="S231"/>
    </row>
    <row r="232" spans="5:19">
      <c r="R232" s="17"/>
      <c r="S232"/>
    </row>
    <row r="233" spans="5:19">
      <c r="R233" s="17"/>
      <c r="S233"/>
    </row>
    <row r="234" spans="5:19">
      <c r="R234" s="17"/>
      <c r="S234"/>
    </row>
    <row r="235" spans="5:19">
      <c r="R235" s="17"/>
      <c r="S235"/>
    </row>
  </sheetData>
  <mergeCells count="11">
    <mergeCell ref="B162:H162"/>
    <mergeCell ref="B8:B9"/>
    <mergeCell ref="C8:C9"/>
    <mergeCell ref="D8:D9"/>
    <mergeCell ref="E8:Q8"/>
    <mergeCell ref="B160:H160"/>
    <mergeCell ref="B2:Q2"/>
    <mergeCell ref="B3:Q3"/>
    <mergeCell ref="B4:Q4"/>
    <mergeCell ref="B5:Q5"/>
    <mergeCell ref="B6:Q6"/>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defaultColWidth="11.42578125" defaultRowHeight="1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c r="E1" s="1"/>
      <c r="F1" s="1"/>
      <c r="G1" s="43"/>
      <c r="H1" s="1"/>
      <c r="I1" s="1"/>
      <c r="J1" s="1"/>
      <c r="K1" s="1"/>
      <c r="L1" s="1"/>
      <c r="M1" s="1"/>
      <c r="N1" s="1"/>
      <c r="O1" s="1"/>
      <c r="P1" s="1"/>
      <c r="Q1" s="2"/>
      <c r="R1"/>
    </row>
    <row r="2" spans="1:36" ht="28.5">
      <c r="B2" s="148" t="s">
        <v>0</v>
      </c>
      <c r="C2" s="148"/>
      <c r="D2" s="148"/>
      <c r="E2" s="148"/>
      <c r="F2" s="148"/>
      <c r="G2" s="148"/>
      <c r="H2" s="148"/>
      <c r="I2" s="148"/>
      <c r="J2" s="148"/>
      <c r="K2" s="148"/>
      <c r="L2" s="148"/>
      <c r="M2" s="148"/>
      <c r="N2" s="148"/>
      <c r="O2" s="148"/>
      <c r="P2" s="148"/>
      <c r="Q2" s="148"/>
      <c r="R2"/>
    </row>
    <row r="3" spans="1:36" ht="21">
      <c r="B3" s="149" t="s">
        <v>1</v>
      </c>
      <c r="C3" s="149"/>
      <c r="D3" s="149"/>
      <c r="E3" s="149"/>
      <c r="F3" s="149"/>
      <c r="G3" s="149"/>
      <c r="H3" s="149"/>
      <c r="I3" s="149"/>
      <c r="J3" s="149"/>
      <c r="K3" s="149"/>
      <c r="L3" s="149"/>
      <c r="M3" s="149"/>
      <c r="N3" s="149"/>
      <c r="O3" s="149"/>
      <c r="P3" s="149"/>
      <c r="Q3" s="149"/>
      <c r="R3"/>
    </row>
    <row r="4" spans="1:36" ht="15.75" customHeight="1">
      <c r="B4" s="150" t="s">
        <v>2</v>
      </c>
      <c r="C4" s="150"/>
      <c r="D4" s="150"/>
      <c r="E4" s="150"/>
      <c r="F4" s="150"/>
      <c r="G4" s="150"/>
      <c r="H4" s="150"/>
      <c r="I4" s="150"/>
      <c r="J4" s="150"/>
      <c r="K4" s="150"/>
      <c r="L4" s="150"/>
      <c r="M4" s="150"/>
      <c r="N4" s="150"/>
      <c r="O4" s="150"/>
      <c r="P4" s="150"/>
      <c r="Q4" s="150"/>
      <c r="R4"/>
    </row>
    <row r="5" spans="1:36" ht="15.75" customHeight="1">
      <c r="B5" s="150" t="s">
        <v>3</v>
      </c>
      <c r="C5" s="150"/>
      <c r="D5" s="150"/>
      <c r="E5" s="150"/>
      <c r="F5" s="150"/>
      <c r="G5" s="150"/>
      <c r="H5" s="150"/>
      <c r="I5" s="150"/>
      <c r="J5" s="150"/>
      <c r="K5" s="150"/>
      <c r="L5" s="150"/>
      <c r="M5" s="150"/>
      <c r="N5" s="150"/>
      <c r="O5" s="150"/>
      <c r="P5" s="150"/>
      <c r="Q5" s="150"/>
      <c r="R5"/>
    </row>
    <row r="6" spans="1:36" ht="15.75" customHeight="1">
      <c r="B6" s="150"/>
      <c r="C6" s="150"/>
      <c r="D6" s="150"/>
      <c r="E6" s="150"/>
      <c r="F6" s="150"/>
      <c r="G6" s="150"/>
      <c r="H6" s="150"/>
      <c r="I6" s="150"/>
      <c r="J6" s="150"/>
      <c r="K6" s="150"/>
      <c r="L6" s="150"/>
      <c r="M6" s="150"/>
      <c r="N6" s="150"/>
      <c r="O6" s="150"/>
      <c r="P6" s="150"/>
      <c r="Q6" s="150"/>
      <c r="R6"/>
    </row>
    <row r="7" spans="1:36">
      <c r="B7" s="4" t="s">
        <v>348</v>
      </c>
      <c r="C7" s="5"/>
      <c r="D7" s="5"/>
      <c r="E7" s="6"/>
      <c r="F7" s="6"/>
      <c r="G7" s="6"/>
      <c r="H7" s="6"/>
      <c r="I7" s="6"/>
      <c r="J7" s="6"/>
      <c r="K7" s="6"/>
      <c r="L7" s="6"/>
      <c r="M7" s="6"/>
      <c r="N7" s="6"/>
      <c r="O7" s="6"/>
      <c r="P7" s="6"/>
      <c r="Q7" s="7" t="s">
        <v>5</v>
      </c>
      <c r="R7"/>
    </row>
    <row r="8" spans="1:36" ht="18" customHeight="1">
      <c r="B8" s="151" t="s">
        <v>6</v>
      </c>
      <c r="C8" s="145" t="s">
        <v>349</v>
      </c>
      <c r="D8" s="159" t="s">
        <v>350</v>
      </c>
      <c r="E8" s="154" t="s">
        <v>9</v>
      </c>
      <c r="F8" s="154"/>
      <c r="G8" s="154"/>
      <c r="H8" s="154"/>
      <c r="I8" s="154"/>
      <c r="J8" s="154"/>
      <c r="K8" s="154"/>
      <c r="L8" s="154"/>
      <c r="M8" s="154"/>
      <c r="N8" s="154"/>
      <c r="O8" s="154"/>
      <c r="P8" s="154"/>
      <c r="Q8" s="154"/>
      <c r="R8"/>
    </row>
    <row r="9" spans="1:36" ht="16.5" customHeight="1">
      <c r="B9" s="151"/>
      <c r="C9" s="15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6">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c r="A152"/>
      <c r="B152" s="31"/>
      <c r="C152" s="38"/>
      <c r="D152" s="38"/>
      <c r="E152" s="34"/>
      <c r="F152" s="34"/>
      <c r="G152" s="34"/>
      <c r="H152" s="34"/>
      <c r="I152" s="34"/>
      <c r="J152" s="34"/>
      <c r="K152" s="34"/>
      <c r="L152" s="34"/>
      <c r="M152" s="34"/>
      <c r="N152" s="34"/>
      <c r="O152" s="34"/>
      <c r="P152" s="34"/>
      <c r="Q152" s="34"/>
      <c r="R152" s="3"/>
    </row>
    <row r="153" spans="1:37">
      <c r="B153" s="31"/>
      <c r="C153" s="36"/>
      <c r="D153" s="36"/>
      <c r="E153" s="36"/>
      <c r="F153" s="36"/>
      <c r="G153" s="36"/>
      <c r="H153" s="36"/>
      <c r="I153" s="36"/>
      <c r="J153" s="36"/>
      <c r="K153" s="36"/>
      <c r="L153" s="36"/>
      <c r="M153" s="36"/>
      <c r="N153" s="36"/>
      <c r="O153" s="36"/>
      <c r="P153" s="36"/>
      <c r="Q153" s="36"/>
    </row>
    <row r="154" spans="1:37" hidden="1">
      <c r="B154" s="35"/>
      <c r="C154" s="40"/>
      <c r="D154" s="40"/>
      <c r="E154" s="40"/>
      <c r="F154" s="40"/>
      <c r="G154" s="40"/>
      <c r="H154" s="40"/>
      <c r="I154" s="40"/>
      <c r="J154" s="40"/>
      <c r="K154" s="40"/>
      <c r="L154" s="40"/>
      <c r="M154" s="40"/>
      <c r="N154" s="40"/>
      <c r="O154" s="40"/>
      <c r="P154" s="40"/>
      <c r="Q154" s="40"/>
      <c r="R154"/>
    </row>
    <row r="155" spans="1:37">
      <c r="C155" s="40"/>
      <c r="D155" s="40"/>
      <c r="E155" s="40"/>
      <c r="F155" s="40"/>
      <c r="G155" s="40"/>
      <c r="H155" s="40"/>
      <c r="I155" s="40"/>
      <c r="J155" s="40"/>
      <c r="K155" s="40"/>
      <c r="L155" s="40"/>
      <c r="M155" s="40"/>
      <c r="N155" s="40"/>
      <c r="O155" s="40"/>
      <c r="P155" s="40"/>
      <c r="R155"/>
    </row>
    <row r="156" spans="1:37">
      <c r="C156" s="17"/>
      <c r="D156" s="17"/>
      <c r="F156" s="40"/>
      <c r="R156"/>
    </row>
    <row r="157" spans="1:37">
      <c r="R157"/>
      <c r="T157" s="17"/>
    </row>
    <row r="158" spans="1:37">
      <c r="R158"/>
    </row>
    <row r="159" spans="1:37">
      <c r="R159"/>
    </row>
    <row r="160" spans="1:37">
      <c r="R160"/>
    </row>
    <row r="161" spans="5:18">
      <c r="R161"/>
    </row>
    <row r="162" spans="5:18">
      <c r="R162"/>
    </row>
    <row r="163" spans="5:18">
      <c r="R163"/>
    </row>
    <row r="168" spans="5:18">
      <c r="E168"/>
      <c r="F168"/>
      <c r="G168"/>
      <c r="H168"/>
      <c r="I168"/>
      <c r="J168"/>
      <c r="K168"/>
      <c r="L168"/>
      <c r="M168"/>
      <c r="N168"/>
      <c r="O168"/>
      <c r="P168"/>
      <c r="Q168"/>
    </row>
    <row r="169" spans="5:18">
      <c r="E169"/>
      <c r="F169"/>
      <c r="G169"/>
      <c r="H169"/>
      <c r="I169"/>
      <c r="J169"/>
      <c r="K169"/>
      <c r="L169"/>
      <c r="M169"/>
      <c r="N169"/>
      <c r="O169"/>
      <c r="P169"/>
      <c r="Q169"/>
    </row>
    <row r="170" spans="5:18">
      <c r="E170"/>
      <c r="F170"/>
      <c r="G170"/>
      <c r="H170"/>
      <c r="I170"/>
      <c r="J170"/>
      <c r="K170"/>
      <c r="L170"/>
      <c r="M170"/>
      <c r="N170"/>
      <c r="O170"/>
      <c r="P170"/>
      <c r="Q170"/>
    </row>
    <row r="171" spans="5:18">
      <c r="E171"/>
      <c r="F171"/>
      <c r="G171"/>
      <c r="H171"/>
      <c r="I171"/>
      <c r="J171"/>
      <c r="K171"/>
      <c r="L171"/>
      <c r="M171"/>
      <c r="N171"/>
      <c r="O171"/>
      <c r="P171"/>
      <c r="Q171"/>
    </row>
    <row r="172" spans="5:18">
      <c r="E172"/>
      <c r="F172"/>
      <c r="G172"/>
      <c r="H172"/>
      <c r="I172"/>
      <c r="J172"/>
      <c r="K172"/>
      <c r="L172"/>
      <c r="M172"/>
      <c r="N172"/>
      <c r="O172"/>
      <c r="P172"/>
      <c r="Q172"/>
    </row>
    <row r="173" spans="5:18">
      <c r="E173"/>
      <c r="F173"/>
      <c r="G173"/>
      <c r="H173"/>
      <c r="I173"/>
      <c r="J173"/>
      <c r="K173"/>
      <c r="L173"/>
      <c r="M173"/>
      <c r="N173"/>
      <c r="O173"/>
      <c r="P173"/>
      <c r="Q173"/>
    </row>
    <row r="174" spans="5:18">
      <c r="E174"/>
      <c r="F174"/>
      <c r="G174"/>
      <c r="H174"/>
      <c r="I174"/>
      <c r="J174"/>
      <c r="K174"/>
      <c r="L174"/>
      <c r="M174"/>
      <c r="N174"/>
      <c r="O174"/>
      <c r="P174"/>
      <c r="Q174"/>
      <c r="R174"/>
    </row>
    <row r="175" spans="5:18">
      <c r="E175"/>
      <c r="F175"/>
      <c r="G175"/>
      <c r="H175"/>
      <c r="I175"/>
      <c r="J175"/>
      <c r="K175"/>
      <c r="L175"/>
      <c r="M175"/>
      <c r="N175"/>
      <c r="O175"/>
      <c r="P175"/>
      <c r="Q175"/>
      <c r="R175"/>
    </row>
    <row r="176" spans="5:18">
      <c r="E176"/>
      <c r="F176"/>
      <c r="G176"/>
      <c r="H176"/>
      <c r="I176"/>
      <c r="J176"/>
      <c r="K176"/>
      <c r="L176"/>
      <c r="M176"/>
      <c r="N176"/>
      <c r="O176"/>
      <c r="P176"/>
      <c r="Q176"/>
      <c r="R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spans="5:18">
      <c r="E209"/>
      <c r="F209"/>
      <c r="G209"/>
      <c r="H209"/>
      <c r="I209"/>
      <c r="J209"/>
      <c r="K209"/>
      <c r="L209"/>
      <c r="M209"/>
      <c r="N209"/>
      <c r="O209"/>
      <c r="P209"/>
      <c r="Q209"/>
      <c r="R209"/>
    </row>
    <row r="210" spans="5:18">
      <c r="E210"/>
      <c r="F210"/>
      <c r="G210"/>
      <c r="H210"/>
      <c r="I210"/>
      <c r="J210"/>
      <c r="K210"/>
      <c r="L210"/>
      <c r="M210"/>
      <c r="N210"/>
      <c r="O210"/>
      <c r="P210"/>
      <c r="Q210"/>
      <c r="R210"/>
    </row>
    <row r="211" spans="5:18">
      <c r="E211"/>
      <c r="F211"/>
      <c r="G211"/>
      <c r="H211"/>
      <c r="I211"/>
      <c r="J211"/>
      <c r="K211"/>
      <c r="L211"/>
      <c r="M211"/>
      <c r="N211"/>
      <c r="O211"/>
      <c r="P211"/>
      <c r="Q211"/>
      <c r="R211"/>
    </row>
    <row r="212" spans="5:18">
      <c r="E212"/>
      <c r="F212"/>
      <c r="G212"/>
      <c r="H212"/>
      <c r="I212"/>
      <c r="J212"/>
      <c r="K212"/>
      <c r="L212"/>
      <c r="M212"/>
      <c r="N212"/>
      <c r="O212"/>
      <c r="P212"/>
      <c r="Q212"/>
      <c r="R212"/>
    </row>
    <row r="213" spans="5:18">
      <c r="E213"/>
      <c r="F213"/>
      <c r="G213"/>
      <c r="H213"/>
      <c r="I213"/>
      <c r="J213"/>
      <c r="K213"/>
      <c r="L213"/>
      <c r="M213"/>
      <c r="N213"/>
      <c r="O213"/>
      <c r="P213"/>
      <c r="Q213"/>
      <c r="R213"/>
    </row>
    <row r="214" spans="5:18">
      <c r="E214"/>
      <c r="F214"/>
      <c r="G214"/>
      <c r="H214"/>
      <c r="I214"/>
      <c r="J214"/>
      <c r="K214"/>
      <c r="L214"/>
      <c r="M214"/>
      <c r="N214"/>
      <c r="O214"/>
      <c r="P214"/>
      <c r="Q214"/>
      <c r="R214"/>
    </row>
    <row r="215" spans="5:18">
      <c r="E215"/>
      <c r="F215"/>
      <c r="G215"/>
      <c r="H215"/>
      <c r="I215"/>
      <c r="J215"/>
      <c r="K215"/>
      <c r="L215"/>
      <c r="M215"/>
      <c r="N215"/>
      <c r="O215"/>
      <c r="P215"/>
      <c r="Q215"/>
      <c r="R215"/>
    </row>
    <row r="216" spans="5:18">
      <c r="E216"/>
      <c r="F216"/>
      <c r="G216"/>
      <c r="H216"/>
      <c r="I216"/>
      <c r="J216"/>
      <c r="K216"/>
      <c r="L216"/>
      <c r="M216"/>
      <c r="N216"/>
      <c r="O216"/>
      <c r="P216"/>
      <c r="Q216"/>
      <c r="R216"/>
    </row>
    <row r="217" spans="5:18">
      <c r="R217"/>
    </row>
    <row r="218" spans="5:18">
      <c r="R218"/>
    </row>
    <row r="219" spans="5:18">
      <c r="R219"/>
    </row>
    <row r="220" spans="5:18">
      <c r="R220"/>
    </row>
    <row r="221" spans="5:18">
      <c r="R221"/>
    </row>
    <row r="222" spans="5:18">
      <c r="R222"/>
    </row>
    <row r="223" spans="5:18">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defaultColWidth="11.42578125" defaultRowHeight="1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c r="E1" s="1"/>
      <c r="F1" s="1"/>
      <c r="G1" s="43"/>
      <c r="H1" s="1"/>
      <c r="I1" s="1"/>
      <c r="J1" s="1"/>
      <c r="K1" s="1"/>
      <c r="L1" s="1"/>
      <c r="M1" s="1"/>
      <c r="N1" s="1"/>
      <c r="O1" s="1"/>
      <c r="P1" s="1"/>
      <c r="Q1" s="2"/>
      <c r="R1"/>
    </row>
    <row r="2" spans="1:34" ht="28.5">
      <c r="B2" s="148" t="s">
        <v>0</v>
      </c>
      <c r="C2" s="148"/>
      <c r="D2" s="148"/>
      <c r="E2" s="148"/>
      <c r="F2" s="148"/>
      <c r="G2" s="148"/>
      <c r="H2" s="148"/>
      <c r="I2" s="148"/>
      <c r="J2" s="148"/>
      <c r="K2" s="148"/>
      <c r="L2" s="148"/>
      <c r="M2" s="148"/>
      <c r="N2" s="148"/>
      <c r="O2" s="148"/>
      <c r="P2" s="148"/>
      <c r="Q2" s="148"/>
      <c r="R2"/>
    </row>
    <row r="3" spans="1:34" ht="21">
      <c r="B3" s="149" t="s">
        <v>1</v>
      </c>
      <c r="C3" s="149"/>
      <c r="D3" s="149"/>
      <c r="E3" s="149"/>
      <c r="F3" s="149"/>
      <c r="G3" s="149"/>
      <c r="H3" s="149"/>
      <c r="I3" s="149"/>
      <c r="J3" s="149"/>
      <c r="K3" s="149"/>
      <c r="L3" s="149"/>
      <c r="M3" s="149"/>
      <c r="N3" s="149"/>
      <c r="O3" s="149"/>
      <c r="P3" s="149"/>
      <c r="Q3" s="149"/>
      <c r="R3"/>
    </row>
    <row r="4" spans="1:34" ht="15.75" customHeight="1">
      <c r="B4" s="150" t="s">
        <v>2</v>
      </c>
      <c r="C4" s="150"/>
      <c r="D4" s="150"/>
      <c r="E4" s="150"/>
      <c r="F4" s="150"/>
      <c r="G4" s="150"/>
      <c r="H4" s="150"/>
      <c r="I4" s="150"/>
      <c r="J4" s="150"/>
      <c r="K4" s="150"/>
      <c r="L4" s="150"/>
      <c r="M4" s="150"/>
      <c r="N4" s="150"/>
      <c r="O4" s="150"/>
      <c r="P4" s="150"/>
      <c r="Q4" s="150"/>
      <c r="R4"/>
    </row>
    <row r="5" spans="1:34" ht="15.75" customHeight="1">
      <c r="B5" s="150" t="s">
        <v>3</v>
      </c>
      <c r="C5" s="150"/>
      <c r="D5" s="150"/>
      <c r="E5" s="150"/>
      <c r="F5" s="150"/>
      <c r="G5" s="150"/>
      <c r="H5" s="150"/>
      <c r="I5" s="150"/>
      <c r="J5" s="150"/>
      <c r="K5" s="150"/>
      <c r="L5" s="150"/>
      <c r="M5" s="150"/>
      <c r="N5" s="150"/>
      <c r="O5" s="150"/>
      <c r="P5" s="150"/>
      <c r="Q5" s="150"/>
      <c r="R5"/>
    </row>
    <row r="6" spans="1:34" ht="15.75" customHeight="1">
      <c r="B6" s="150"/>
      <c r="C6" s="150"/>
      <c r="D6" s="150"/>
      <c r="E6" s="150"/>
      <c r="F6" s="150"/>
      <c r="G6" s="150"/>
      <c r="H6" s="150"/>
      <c r="I6" s="150"/>
      <c r="J6" s="150"/>
      <c r="K6" s="150"/>
      <c r="L6" s="150"/>
      <c r="M6" s="150"/>
      <c r="N6" s="150"/>
      <c r="O6" s="150"/>
      <c r="P6" s="150"/>
      <c r="Q6" s="150"/>
      <c r="R6"/>
    </row>
    <row r="7" spans="1:34">
      <c r="B7" s="4" t="s">
        <v>371</v>
      </c>
      <c r="C7" s="5"/>
      <c r="D7" s="5"/>
      <c r="E7" s="6"/>
      <c r="F7" s="6"/>
      <c r="G7" s="6"/>
      <c r="H7" s="6"/>
      <c r="I7" s="6"/>
      <c r="J7" s="6"/>
      <c r="K7" s="6"/>
      <c r="L7" s="6"/>
      <c r="M7" s="6"/>
      <c r="N7" s="6"/>
      <c r="O7" s="6"/>
      <c r="P7" s="6"/>
      <c r="Q7" s="7" t="s">
        <v>5</v>
      </c>
      <c r="R7"/>
    </row>
    <row r="8" spans="1:34" ht="25.5" customHeight="1">
      <c r="B8" s="151" t="s">
        <v>6</v>
      </c>
      <c r="C8" s="145" t="s">
        <v>372</v>
      </c>
      <c r="D8" s="159" t="s">
        <v>8</v>
      </c>
      <c r="E8" s="154" t="s">
        <v>9</v>
      </c>
      <c r="F8" s="154"/>
      <c r="G8" s="154"/>
      <c r="H8" s="154"/>
      <c r="I8" s="154"/>
      <c r="J8" s="154"/>
      <c r="K8" s="154"/>
      <c r="L8" s="154"/>
      <c r="M8" s="154"/>
      <c r="N8" s="154"/>
      <c r="O8" s="154"/>
      <c r="P8" s="154"/>
      <c r="Q8" s="154"/>
      <c r="R8"/>
    </row>
    <row r="9" spans="1:34" ht="16.5" customHeight="1">
      <c r="B9" s="151"/>
      <c r="C9" s="157"/>
      <c r="D9" s="160"/>
      <c r="E9" s="8" t="s">
        <v>10</v>
      </c>
      <c r="F9" s="8" t="s">
        <v>11</v>
      </c>
      <c r="G9" s="8" t="s">
        <v>12</v>
      </c>
      <c r="H9" s="8" t="s">
        <v>13</v>
      </c>
      <c r="I9" s="8" t="s">
        <v>14</v>
      </c>
      <c r="J9" s="8" t="s">
        <v>15</v>
      </c>
      <c r="K9" s="8" t="s">
        <v>16</v>
      </c>
      <c r="L9" s="8" t="s">
        <v>17</v>
      </c>
      <c r="M9" s="8" t="s">
        <v>18</v>
      </c>
      <c r="N9" s="8" t="s">
        <v>19</v>
      </c>
      <c r="O9" s="8" t="s">
        <v>20</v>
      </c>
      <c r="P9" s="8" t="s">
        <v>21</v>
      </c>
      <c r="Q9" s="101" t="s">
        <v>22</v>
      </c>
      <c r="R9"/>
    </row>
    <row r="10" spans="1:34">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c r="A179"/>
      <c r="B179" s="31"/>
      <c r="C179" s="38"/>
      <c r="D179" s="38"/>
      <c r="E179" s="34"/>
      <c r="F179" s="34"/>
      <c r="G179" s="34"/>
      <c r="H179" s="34"/>
      <c r="I179" s="34"/>
      <c r="J179" s="34"/>
      <c r="K179" s="34"/>
      <c r="L179" s="34"/>
      <c r="M179" s="34"/>
      <c r="N179"/>
      <c r="O179" s="40"/>
      <c r="R179"/>
    </row>
    <row r="180" spans="1:37">
      <c r="B180" s="31"/>
      <c r="C180" s="36"/>
      <c r="D180" s="36"/>
      <c r="E180" s="36"/>
      <c r="F180" s="36"/>
      <c r="G180" s="36"/>
      <c r="H180" s="36"/>
      <c r="I180" s="36"/>
      <c r="J180" s="36"/>
      <c r="K180" s="36"/>
      <c r="L180" s="36"/>
      <c r="M180" s="36"/>
      <c r="N180" s="42"/>
      <c r="O180" s="42"/>
      <c r="P180"/>
      <c r="Q180"/>
      <c r="R180"/>
    </row>
    <row r="181" spans="1:37" hidden="1">
      <c r="B181" s="35"/>
      <c r="C181" s="40"/>
      <c r="D181" s="40"/>
      <c r="E181" s="40"/>
      <c r="F181" s="40"/>
      <c r="G181" s="40"/>
      <c r="H181" s="40"/>
      <c r="I181" s="40"/>
      <c r="J181" s="40"/>
      <c r="K181" s="40"/>
      <c r="L181" s="40"/>
      <c r="M181" s="40"/>
      <c r="N181" s="3"/>
      <c r="O181"/>
      <c r="P181"/>
      <c r="Q181"/>
      <c r="R181"/>
    </row>
    <row r="182" spans="1:37">
      <c r="C182" s="40"/>
      <c r="D182" s="40"/>
      <c r="E182" s="40"/>
      <c r="F182" s="40"/>
      <c r="G182" s="40"/>
      <c r="H182" s="40"/>
      <c r="I182" s="40"/>
      <c r="J182" s="40"/>
      <c r="K182" s="40"/>
      <c r="L182" s="40"/>
      <c r="N182" s="42"/>
      <c r="O182" s="42"/>
      <c r="P182"/>
      <c r="Q182"/>
      <c r="R182"/>
    </row>
    <row r="183" spans="1:37">
      <c r="C183" s="17"/>
      <c r="D183" s="17"/>
      <c r="N183" s="3"/>
      <c r="O183" s="28"/>
      <c r="P183"/>
      <c r="Q183"/>
      <c r="R183"/>
    </row>
    <row r="184" spans="1:37">
      <c r="R184"/>
      <c r="T184" s="17"/>
    </row>
    <row r="185" spans="1:37">
      <c r="R185"/>
    </row>
    <row r="186" spans="1:37">
      <c r="R186"/>
    </row>
    <row r="187" spans="1:37">
      <c r="R187"/>
    </row>
    <row r="188" spans="1:37">
      <c r="R188"/>
    </row>
    <row r="195" spans="5:18">
      <c r="E195"/>
      <c r="F195"/>
      <c r="G195"/>
      <c r="H195"/>
      <c r="I195"/>
      <c r="J195"/>
      <c r="K195"/>
      <c r="L195"/>
      <c r="M195"/>
      <c r="N195"/>
      <c r="O195"/>
      <c r="P195"/>
      <c r="Q195"/>
    </row>
    <row r="196" spans="5:18">
      <c r="E196"/>
      <c r="F196"/>
      <c r="G196"/>
      <c r="H196"/>
      <c r="I196"/>
      <c r="J196"/>
      <c r="K196"/>
      <c r="L196"/>
      <c r="M196"/>
      <c r="N196"/>
      <c r="O196"/>
      <c r="P196"/>
      <c r="Q196"/>
    </row>
    <row r="197" spans="5:18">
      <c r="E197"/>
      <c r="F197"/>
      <c r="G197"/>
      <c r="H197"/>
      <c r="I197"/>
      <c r="J197"/>
      <c r="K197"/>
      <c r="L197"/>
      <c r="M197"/>
      <c r="N197"/>
      <c r="O197"/>
      <c r="P197"/>
      <c r="Q197"/>
    </row>
    <row r="198" spans="5:18">
      <c r="E198"/>
      <c r="F198"/>
      <c r="G198"/>
      <c r="H198"/>
      <c r="I198"/>
      <c r="J198"/>
      <c r="K198"/>
      <c r="L198"/>
      <c r="M198"/>
      <c r="N198"/>
      <c r="O198"/>
      <c r="P198"/>
      <c r="Q198"/>
    </row>
    <row r="199" spans="5:18">
      <c r="E199"/>
      <c r="F199"/>
      <c r="G199"/>
      <c r="H199"/>
      <c r="I199"/>
      <c r="J199"/>
      <c r="K199"/>
      <c r="L199"/>
      <c r="M199"/>
      <c r="N199"/>
      <c r="O199"/>
      <c r="P199"/>
      <c r="Q199"/>
      <c r="R199"/>
    </row>
    <row r="200" spans="5:18">
      <c r="E200"/>
      <c r="F200"/>
      <c r="G200"/>
      <c r="H200"/>
      <c r="I200"/>
      <c r="J200"/>
      <c r="K200"/>
      <c r="L200"/>
      <c r="M200"/>
      <c r="N200"/>
      <c r="O200"/>
      <c r="P200"/>
      <c r="Q200"/>
      <c r="R200"/>
    </row>
    <row r="201" spans="5:18">
      <c r="E201"/>
      <c r="F201"/>
      <c r="G201"/>
      <c r="H201"/>
      <c r="I201"/>
      <c r="J201"/>
      <c r="K201"/>
      <c r="L201"/>
      <c r="M201"/>
      <c r="N201"/>
      <c r="O201"/>
      <c r="P201"/>
      <c r="Q201"/>
      <c r="R201"/>
    </row>
    <row r="202" spans="5:18">
      <c r="E202"/>
      <c r="F202"/>
      <c r="G202"/>
      <c r="H202"/>
      <c r="I202"/>
      <c r="J202"/>
      <c r="K202"/>
      <c r="L202"/>
      <c r="M202"/>
      <c r="N202"/>
      <c r="O202"/>
      <c r="P202"/>
      <c r="Q202"/>
      <c r="R202"/>
    </row>
    <row r="203" spans="5:18">
      <c r="E203"/>
      <c r="F203"/>
      <c r="G203"/>
      <c r="H203"/>
      <c r="I203"/>
      <c r="J203"/>
      <c r="K203"/>
      <c r="L203"/>
      <c r="M203"/>
      <c r="N203"/>
      <c r="O203"/>
      <c r="P203"/>
      <c r="Q203"/>
      <c r="R203"/>
    </row>
    <row r="204" spans="5:18">
      <c r="E204"/>
      <c r="F204"/>
      <c r="G204"/>
      <c r="H204"/>
      <c r="I204"/>
      <c r="J204"/>
      <c r="K204"/>
      <c r="L204"/>
      <c r="M204"/>
      <c r="N204"/>
      <c r="O204"/>
      <c r="P204"/>
      <c r="Q204"/>
      <c r="R204"/>
    </row>
    <row r="205" spans="5:18">
      <c r="E205"/>
      <c r="F205"/>
      <c r="G205"/>
      <c r="H205"/>
      <c r="I205"/>
      <c r="J205"/>
      <c r="K205"/>
      <c r="L205"/>
      <c r="M205"/>
      <c r="N205"/>
      <c r="O205"/>
      <c r="P205"/>
      <c r="Q205"/>
      <c r="R205"/>
    </row>
    <row r="206" spans="5:18">
      <c r="E206"/>
      <c r="F206"/>
      <c r="G206"/>
      <c r="H206"/>
      <c r="I206"/>
      <c r="J206"/>
      <c r="K206"/>
      <c r="L206"/>
      <c r="M206"/>
      <c r="N206"/>
      <c r="O206"/>
      <c r="P206"/>
      <c r="Q206"/>
      <c r="R206"/>
    </row>
    <row r="207" spans="5:18">
      <c r="E207"/>
      <c r="F207"/>
      <c r="G207"/>
      <c r="H207"/>
      <c r="I207"/>
      <c r="J207"/>
      <c r="K207"/>
      <c r="L207"/>
      <c r="M207"/>
      <c r="N207"/>
      <c r="O207"/>
      <c r="P207"/>
      <c r="Q207"/>
      <c r="R207"/>
    </row>
    <row r="208" spans="5:18">
      <c r="E208"/>
      <c r="F208"/>
      <c r="G208"/>
      <c r="H208"/>
      <c r="I208"/>
      <c r="J208"/>
      <c r="K208"/>
      <c r="L208"/>
      <c r="M208"/>
      <c r="N208"/>
      <c r="O208"/>
      <c r="P208"/>
      <c r="Q208"/>
      <c r="R208"/>
    </row>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spans="5:18">
      <c r="E241"/>
      <c r="F241"/>
      <c r="G241"/>
      <c r="H241"/>
      <c r="I241"/>
      <c r="J241"/>
      <c r="K241"/>
      <c r="L241"/>
      <c r="M241"/>
      <c r="N241"/>
      <c r="O241"/>
      <c r="P241"/>
      <c r="Q241"/>
      <c r="R241"/>
    </row>
    <row r="242" spans="5:18">
      <c r="E242"/>
      <c r="F242"/>
      <c r="G242"/>
      <c r="H242"/>
      <c r="I242"/>
      <c r="J242"/>
      <c r="K242"/>
      <c r="L242"/>
      <c r="M242"/>
      <c r="N242"/>
      <c r="O242"/>
      <c r="P242"/>
      <c r="Q242"/>
      <c r="R242"/>
    </row>
    <row r="243" spans="5:18">
      <c r="E243"/>
      <c r="F243"/>
      <c r="G243"/>
      <c r="H243"/>
      <c r="I243"/>
      <c r="J243"/>
      <c r="K243"/>
      <c r="L243"/>
      <c r="M243"/>
      <c r="N243"/>
      <c r="O243"/>
      <c r="P243"/>
      <c r="Q243"/>
      <c r="R243"/>
    </row>
    <row r="244" spans="5:18">
      <c r="R244"/>
    </row>
    <row r="245" spans="5:18">
      <c r="R245"/>
    </row>
    <row r="246" spans="5:18">
      <c r="R246"/>
    </row>
    <row r="247" spans="5:18">
      <c r="R247"/>
    </row>
    <row r="248" spans="5:18">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defaultColWidth="11.42578125" defaultRowHeight="1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c r="E1" s="1"/>
      <c r="F1" s="1"/>
      <c r="G1" s="43"/>
      <c r="H1" s="1"/>
      <c r="I1" s="1"/>
      <c r="J1" s="1"/>
      <c r="K1" s="1"/>
      <c r="L1" s="1"/>
      <c r="M1" s="1"/>
      <c r="N1" s="1"/>
      <c r="O1" s="1"/>
      <c r="P1" s="1"/>
      <c r="Q1" s="2"/>
      <c r="R1"/>
    </row>
    <row r="2" spans="1:23" ht="28.5">
      <c r="B2" s="148" t="s">
        <v>0</v>
      </c>
      <c r="C2" s="148"/>
      <c r="D2" s="148"/>
      <c r="E2" s="148"/>
      <c r="F2" s="148"/>
      <c r="G2" s="148"/>
      <c r="H2" s="148"/>
      <c r="I2" s="148"/>
      <c r="J2" s="148"/>
      <c r="K2" s="148"/>
      <c r="L2" s="148"/>
      <c r="M2" s="148"/>
      <c r="N2" s="148"/>
      <c r="O2" s="148"/>
      <c r="P2" s="148"/>
      <c r="Q2" s="148"/>
      <c r="R2"/>
    </row>
    <row r="3" spans="1:23" ht="21">
      <c r="B3" s="149" t="s">
        <v>1</v>
      </c>
      <c r="C3" s="149"/>
      <c r="D3" s="149"/>
      <c r="E3" s="149"/>
      <c r="F3" s="149"/>
      <c r="G3" s="149"/>
      <c r="H3" s="149"/>
      <c r="I3" s="149"/>
      <c r="J3" s="149"/>
      <c r="K3" s="149"/>
      <c r="L3" s="149"/>
      <c r="M3" s="149"/>
      <c r="N3" s="149"/>
      <c r="O3" s="149"/>
      <c r="P3" s="149"/>
      <c r="Q3" s="149"/>
      <c r="R3"/>
    </row>
    <row r="4" spans="1:23" ht="15.75" customHeight="1">
      <c r="B4" s="150" t="s">
        <v>2</v>
      </c>
      <c r="C4" s="150"/>
      <c r="D4" s="150"/>
      <c r="E4" s="150"/>
      <c r="F4" s="150"/>
      <c r="G4" s="150"/>
      <c r="H4" s="150"/>
      <c r="I4" s="150"/>
      <c r="J4" s="150"/>
      <c r="K4" s="150"/>
      <c r="L4" s="150"/>
      <c r="M4" s="150"/>
      <c r="N4" s="150"/>
      <c r="O4" s="150"/>
      <c r="P4" s="150"/>
      <c r="Q4" s="150"/>
      <c r="R4"/>
    </row>
    <row r="5" spans="1:23" ht="15.75" customHeight="1">
      <c r="B5" s="150" t="s">
        <v>3</v>
      </c>
      <c r="C5" s="150"/>
      <c r="D5" s="150"/>
      <c r="E5" s="150"/>
      <c r="F5" s="150"/>
      <c r="G5" s="150"/>
      <c r="H5" s="150"/>
      <c r="I5" s="150"/>
      <c r="J5" s="150"/>
      <c r="K5" s="150"/>
      <c r="L5" s="150"/>
      <c r="M5" s="150"/>
      <c r="N5" s="150"/>
      <c r="O5" s="150"/>
      <c r="P5" s="150"/>
      <c r="Q5" s="150"/>
      <c r="R5"/>
    </row>
    <row r="6" spans="1:23" ht="15.75" customHeight="1">
      <c r="B6" s="150"/>
      <c r="C6" s="150"/>
      <c r="D6" s="150"/>
      <c r="E6" s="150"/>
      <c r="F6" s="150"/>
      <c r="G6" s="150"/>
      <c r="H6" s="150"/>
      <c r="I6" s="150"/>
      <c r="J6" s="150"/>
      <c r="K6" s="150"/>
      <c r="L6" s="150"/>
      <c r="M6" s="150"/>
      <c r="N6" s="150"/>
      <c r="O6" s="150"/>
      <c r="P6" s="150"/>
      <c r="Q6" s="150"/>
      <c r="R6"/>
    </row>
    <row r="7" spans="1:23">
      <c r="B7" s="4" t="s">
        <v>415</v>
      </c>
      <c r="C7" s="5"/>
      <c r="D7" s="5"/>
      <c r="E7" s="6"/>
      <c r="F7" s="6"/>
      <c r="G7" s="6"/>
      <c r="H7" s="6"/>
      <c r="I7" s="6"/>
      <c r="J7" s="6"/>
      <c r="K7" s="6"/>
      <c r="L7" s="6"/>
      <c r="M7" s="6"/>
      <c r="N7" s="6"/>
      <c r="O7" s="6"/>
      <c r="P7" s="6"/>
      <c r="Q7" s="7" t="s">
        <v>5</v>
      </c>
      <c r="R7"/>
    </row>
    <row r="8" spans="1:23" ht="25.5" customHeight="1">
      <c r="B8" s="151" t="s">
        <v>6</v>
      </c>
      <c r="C8" s="145" t="s">
        <v>416</v>
      </c>
      <c r="D8" s="137" t="s">
        <v>417</v>
      </c>
      <c r="E8" s="154" t="s">
        <v>9</v>
      </c>
      <c r="F8" s="154"/>
      <c r="G8" s="154"/>
      <c r="H8" s="154"/>
      <c r="I8" s="154"/>
      <c r="J8" s="154"/>
      <c r="K8" s="154"/>
      <c r="L8" s="154"/>
      <c r="M8" s="154"/>
      <c r="N8" s="154"/>
      <c r="O8" s="154"/>
      <c r="P8" s="154"/>
      <c r="Q8" s="154"/>
      <c r="R8"/>
    </row>
    <row r="9" spans="1:23" ht="16.5" customHeight="1">
      <c r="B9" s="151"/>
      <c r="C9" s="15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c r="B197" s="11" t="s">
        <v>465</v>
      </c>
      <c r="C197" s="87">
        <v>0</v>
      </c>
      <c r="D197" s="87">
        <v>0</v>
      </c>
      <c r="E197" s="68"/>
      <c r="F197" s="68"/>
      <c r="G197" s="68"/>
      <c r="H197" s="68"/>
      <c r="I197" s="68"/>
      <c r="J197" s="68"/>
      <c r="K197" s="68"/>
      <c r="L197" s="68"/>
      <c r="M197" s="68"/>
      <c r="N197" s="68">
        <v>0</v>
      </c>
      <c r="O197" s="68"/>
      <c r="P197" s="68">
        <v>0</v>
      </c>
      <c r="Q197" s="68">
        <f t="shared" si="2"/>
        <v>0</v>
      </c>
    </row>
    <row r="198" spans="1:37">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c r="B205" s="80"/>
      <c r="C205" s="106"/>
      <c r="D205" s="106"/>
      <c r="E205" s="102"/>
      <c r="F205" s="102"/>
      <c r="G205" s="102"/>
      <c r="H205" s="102"/>
      <c r="I205" s="102"/>
      <c r="J205" s="102"/>
      <c r="K205" s="102"/>
      <c r="L205" s="20"/>
      <c r="M205" s="20"/>
      <c r="N205" s="20"/>
      <c r="O205" s="20"/>
      <c r="P205" s="20"/>
      <c r="Q205" s="21"/>
    </row>
    <row r="206" spans="1:37">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c r="B217" s="80"/>
      <c r="C217" s="108"/>
      <c r="D217" s="108"/>
      <c r="E217" s="98"/>
      <c r="F217" s="98"/>
      <c r="G217" s="98"/>
      <c r="H217" s="98"/>
      <c r="I217" s="98"/>
      <c r="J217" s="98"/>
      <c r="K217" s="98"/>
      <c r="L217" s="98"/>
      <c r="M217" s="98"/>
      <c r="N217" s="98"/>
      <c r="O217" s="98"/>
      <c r="P217" s="98"/>
      <c r="Q217" s="98"/>
      <c r="R217"/>
    </row>
    <row r="218" spans="2:18">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c r="B219" s="29" t="s">
        <v>345</v>
      </c>
      <c r="C219" s="135"/>
      <c r="D219" s="135"/>
      <c r="E219"/>
      <c r="F219"/>
      <c r="G219"/>
      <c r="H219"/>
      <c r="I219"/>
      <c r="J219"/>
      <c r="K219"/>
      <c r="L219"/>
      <c r="M219"/>
      <c r="N219"/>
      <c r="O219"/>
      <c r="P219"/>
      <c r="Q219"/>
      <c r="R219"/>
    </row>
    <row r="220" spans="2:18">
      <c r="B220" s="83" t="s">
        <v>472</v>
      </c>
      <c r="C220" s="92"/>
      <c r="D220" s="92"/>
      <c r="E220" s="91"/>
      <c r="F220" s="91"/>
      <c r="G220" s="91"/>
      <c r="H220" s="91"/>
      <c r="I220" s="91"/>
      <c r="J220" s="91"/>
      <c r="K220" s="91"/>
      <c r="L220" s="91"/>
      <c r="M220" s="91"/>
      <c r="N220" s="91"/>
      <c r="O220" s="91"/>
      <c r="P220" s="91"/>
      <c r="Q220" s="42"/>
      <c r="R220"/>
    </row>
    <row r="221" spans="2:18">
      <c r="B221" s="83" t="s">
        <v>186</v>
      </c>
      <c r="C221" s="31"/>
      <c r="D221" s="31"/>
      <c r="E221" s="31"/>
      <c r="F221" s="31"/>
      <c r="G221" s="31"/>
      <c r="H221" s="31"/>
      <c r="I221" s="31"/>
      <c r="J221" s="31"/>
      <c r="K221" s="31"/>
      <c r="L221" s="31"/>
      <c r="M221" s="31"/>
      <c r="N221" s="31"/>
      <c r="O221" s="31"/>
      <c r="P221" s="31"/>
      <c r="Q221" s="2"/>
      <c r="R221"/>
    </row>
    <row r="222" spans="2:18">
      <c r="B222" s="31"/>
      <c r="C222" s="38"/>
      <c r="D222" s="38"/>
      <c r="E222" s="34"/>
      <c r="F222" s="34"/>
      <c r="G222" s="34"/>
      <c r="H222" s="34"/>
      <c r="I222" s="34"/>
      <c r="J222" s="34"/>
      <c r="K222" s="34"/>
      <c r="L222" s="34"/>
      <c r="M222" s="34"/>
      <c r="N222"/>
      <c r="O222" s="40"/>
      <c r="P222" s="28"/>
      <c r="Q222" s="28"/>
      <c r="R222"/>
    </row>
    <row r="223" spans="2:18">
      <c r="B223" s="31"/>
      <c r="C223" s="36"/>
      <c r="D223" s="36"/>
      <c r="E223" s="36"/>
      <c r="F223" s="36"/>
      <c r="G223" s="36"/>
      <c r="H223" s="36"/>
      <c r="I223" s="36"/>
      <c r="J223" s="36"/>
      <c r="K223" s="36"/>
      <c r="L223" s="36"/>
      <c r="M223" s="36"/>
      <c r="N223" s="42"/>
      <c r="O223" s="42"/>
      <c r="P223"/>
      <c r="Q223"/>
      <c r="R223"/>
    </row>
    <row r="224" spans="2:18">
      <c r="B224" s="35"/>
      <c r="C224" s="40"/>
      <c r="D224" s="40"/>
      <c r="E224" s="40"/>
      <c r="F224" s="40"/>
      <c r="G224" s="40"/>
      <c r="H224" s="40"/>
      <c r="I224" s="40"/>
      <c r="J224" s="40"/>
      <c r="K224" s="40"/>
      <c r="L224" s="40"/>
      <c r="M224" s="40"/>
      <c r="N224" s="3"/>
      <c r="O224"/>
      <c r="P224"/>
      <c r="Q224"/>
      <c r="R224"/>
    </row>
    <row r="225" spans="3:17" customFormat="1">
      <c r="C225" s="40"/>
      <c r="D225" s="40"/>
      <c r="E225" s="40"/>
      <c r="F225" s="40"/>
      <c r="G225" s="40"/>
      <c r="H225" s="40"/>
      <c r="I225" s="40"/>
      <c r="J225" s="40"/>
      <c r="K225" s="40"/>
      <c r="L225" s="40"/>
      <c r="M225" s="17"/>
      <c r="N225" s="42"/>
      <c r="O225" s="42"/>
    </row>
    <row r="226" spans="3:17" customFormat="1">
      <c r="C226" s="17"/>
      <c r="D226" s="17"/>
      <c r="E226" s="17"/>
      <c r="F226" s="17"/>
      <c r="G226" s="17"/>
      <c r="H226" s="17"/>
      <c r="I226" s="17"/>
      <c r="J226" s="17"/>
      <c r="K226" s="17"/>
      <c r="L226" s="17"/>
      <c r="M226" s="17"/>
      <c r="N226" s="3"/>
      <c r="O226" s="28"/>
    </row>
    <row r="227" spans="3:17" customFormat="1">
      <c r="E227" s="17"/>
      <c r="F227" s="17"/>
      <c r="G227" s="17"/>
      <c r="H227" s="17"/>
      <c r="I227" s="17"/>
      <c r="J227" s="17"/>
      <c r="K227" s="17"/>
      <c r="L227" s="17"/>
      <c r="M227" s="17"/>
      <c r="N227" s="17"/>
      <c r="O227" s="17"/>
      <c r="P227" s="17"/>
      <c r="Q227" s="17"/>
    </row>
    <row r="228" spans="3:17" customFormat="1">
      <c r="E228" s="17"/>
      <c r="F228" s="17"/>
      <c r="G228" s="17"/>
      <c r="H228" s="17"/>
      <c r="I228" s="17"/>
      <c r="J228" s="17"/>
      <c r="K228" s="17"/>
      <c r="L228" s="17"/>
      <c r="M228" s="17"/>
      <c r="N228" s="17"/>
      <c r="O228" s="17"/>
      <c r="P228" s="17"/>
      <c r="Q228" s="17"/>
    </row>
    <row r="229" spans="3:17" customFormat="1">
      <c r="E229" s="17"/>
      <c r="F229" s="17"/>
      <c r="G229" s="17"/>
      <c r="H229" s="17"/>
      <c r="I229" s="17"/>
      <c r="J229" s="17"/>
      <c r="K229" s="17"/>
      <c r="L229" s="17"/>
      <c r="M229" s="17"/>
      <c r="N229" s="17"/>
      <c r="O229" s="17"/>
      <c r="P229" s="17"/>
      <c r="Q229" s="17"/>
    </row>
    <row r="230" spans="3:17" customFormat="1">
      <c r="E230" s="17"/>
      <c r="F230" s="17"/>
      <c r="G230" s="17"/>
      <c r="H230" s="17"/>
      <c r="I230" s="17"/>
      <c r="J230" s="17"/>
      <c r="K230" s="17"/>
      <c r="L230" s="17"/>
      <c r="M230" s="17"/>
      <c r="N230" s="17"/>
      <c r="O230" s="17"/>
      <c r="P230" s="17"/>
      <c r="Q230" s="17"/>
    </row>
    <row r="231" spans="3:17" customFormat="1">
      <c r="E231" s="17"/>
      <c r="F231" s="17"/>
      <c r="G231" s="17"/>
      <c r="H231" s="17"/>
      <c r="I231" s="17"/>
      <c r="J231" s="17"/>
      <c r="K231" s="17"/>
      <c r="L231" s="17"/>
      <c r="M231" s="17"/>
      <c r="N231" s="17"/>
      <c r="O231" s="17"/>
      <c r="P231" s="17"/>
      <c r="Q231" s="17"/>
    </row>
    <row r="232" spans="3:17" customFormat="1">
      <c r="E232" s="17"/>
      <c r="F232" s="17"/>
      <c r="G232" s="17"/>
      <c r="H232" s="17"/>
      <c r="I232" s="17"/>
      <c r="J232" s="17"/>
      <c r="K232" s="17"/>
      <c r="L232" s="17"/>
      <c r="M232" s="17"/>
      <c r="N232" s="17"/>
      <c r="O232" s="17"/>
      <c r="P232" s="17"/>
      <c r="Q232" s="17"/>
    </row>
    <row r="233" spans="3:17" customFormat="1">
      <c r="E233" s="17"/>
      <c r="F233" s="17"/>
      <c r="G233" s="17"/>
      <c r="H233" s="17"/>
      <c r="I233" s="17"/>
      <c r="J233" s="17"/>
      <c r="K233" s="17"/>
      <c r="L233" s="17"/>
      <c r="M233" s="17"/>
      <c r="N233" s="17"/>
      <c r="O233" s="17"/>
      <c r="P233" s="17"/>
      <c r="Q233" s="17"/>
    </row>
    <row r="234" spans="3:17" customFormat="1">
      <c r="E234" s="17"/>
      <c r="F234" s="17"/>
      <c r="G234" s="17"/>
      <c r="H234" s="17"/>
      <c r="I234" s="17"/>
      <c r="J234" s="17"/>
      <c r="K234" s="17"/>
      <c r="L234" s="17"/>
      <c r="M234" s="17"/>
      <c r="N234" s="17"/>
      <c r="O234" s="17"/>
      <c r="P234" s="17"/>
      <c r="Q234" s="17"/>
    </row>
    <row r="235" spans="3:17" customFormat="1">
      <c r="E235" s="17"/>
      <c r="F235" s="17"/>
      <c r="G235" s="17"/>
      <c r="H235" s="17"/>
      <c r="I235" s="17"/>
      <c r="J235" s="17"/>
      <c r="K235" s="17"/>
      <c r="L235" s="17"/>
      <c r="M235" s="17"/>
      <c r="N235" s="17"/>
      <c r="O235" s="17"/>
      <c r="P235" s="17"/>
      <c r="Q235" s="17"/>
    </row>
    <row r="236" spans="3:17" customFormat="1">
      <c r="E236" s="17"/>
      <c r="F236" s="17"/>
      <c r="G236" s="17"/>
      <c r="H236" s="17"/>
      <c r="I236" s="17"/>
      <c r="J236" s="17"/>
      <c r="K236" s="17"/>
      <c r="L236" s="17"/>
      <c r="M236" s="17"/>
      <c r="N236" s="17"/>
      <c r="O236" s="17"/>
      <c r="P236" s="17"/>
      <c r="Q236" s="17"/>
    </row>
    <row r="237" spans="3:17" customFormat="1">
      <c r="E237" s="17"/>
      <c r="F237" s="17"/>
      <c r="G237" s="17"/>
      <c r="H237" s="17"/>
      <c r="I237" s="17"/>
      <c r="J237" s="17"/>
      <c r="K237" s="17"/>
      <c r="L237" s="17"/>
      <c r="M237" s="17"/>
      <c r="N237" s="17"/>
      <c r="O237" s="17"/>
      <c r="P237" s="17"/>
      <c r="Q237" s="17"/>
    </row>
    <row r="238" spans="3:17" customFormat="1"/>
    <row r="239" spans="3:17" customFormat="1"/>
    <row r="240" spans="3:17"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spans="5:17">
      <c r="E257"/>
      <c r="F257"/>
      <c r="G257"/>
      <c r="H257"/>
      <c r="I257"/>
      <c r="J257"/>
      <c r="K257"/>
      <c r="L257"/>
      <c r="M257"/>
      <c r="N257"/>
      <c r="O257"/>
      <c r="P257"/>
      <c r="Q257"/>
    </row>
    <row r="258" spans="5:17">
      <c r="E258"/>
      <c r="F258"/>
      <c r="G258"/>
      <c r="H258"/>
      <c r="I258"/>
      <c r="J258"/>
      <c r="K258"/>
      <c r="L258"/>
      <c r="M258"/>
      <c r="N258"/>
      <c r="O258"/>
      <c r="P258"/>
      <c r="Q258"/>
    </row>
    <row r="259" spans="5:17">
      <c r="E259"/>
      <c r="F259"/>
      <c r="G259"/>
      <c r="H259"/>
      <c r="I259"/>
      <c r="J259"/>
      <c r="K259"/>
      <c r="L259"/>
      <c r="M259"/>
      <c r="N259"/>
      <c r="O259"/>
      <c r="P259"/>
      <c r="Q259"/>
    </row>
    <row r="260" spans="5:17">
      <c r="E260"/>
      <c r="F260"/>
      <c r="G260"/>
      <c r="H260"/>
      <c r="I260"/>
      <c r="J260"/>
      <c r="K260"/>
      <c r="L260"/>
      <c r="M260"/>
      <c r="N260"/>
      <c r="O260"/>
      <c r="P260"/>
      <c r="Q260"/>
    </row>
    <row r="261" spans="5:17">
      <c r="E261"/>
      <c r="F261"/>
      <c r="G261"/>
      <c r="H261"/>
      <c r="I261"/>
      <c r="J261"/>
      <c r="K261"/>
      <c r="L261"/>
      <c r="M261"/>
      <c r="N261"/>
      <c r="O261"/>
      <c r="P261"/>
      <c r="Q261"/>
    </row>
    <row r="262" spans="5:17">
      <c r="E262"/>
      <c r="F262"/>
      <c r="G262"/>
      <c r="H262"/>
      <c r="I262"/>
      <c r="J262"/>
      <c r="K262"/>
      <c r="L262"/>
      <c r="M262"/>
      <c r="N262"/>
      <c r="O262"/>
      <c r="P262"/>
      <c r="Q262"/>
    </row>
    <row r="263" spans="5:17">
      <c r="E263"/>
      <c r="F263"/>
      <c r="G263"/>
      <c r="H263"/>
      <c r="I263"/>
      <c r="J263"/>
      <c r="K263"/>
      <c r="L263"/>
      <c r="M263"/>
      <c r="N263"/>
      <c r="O263"/>
      <c r="P263"/>
      <c r="Q263"/>
    </row>
    <row r="264" spans="5:17">
      <c r="E264"/>
      <c r="F264"/>
      <c r="G264"/>
      <c r="H264"/>
      <c r="I264"/>
      <c r="J264"/>
      <c r="K264"/>
      <c r="L264"/>
      <c r="M264"/>
      <c r="N264"/>
      <c r="O264"/>
      <c r="P264"/>
      <c r="Q264"/>
    </row>
    <row r="265" spans="5:17">
      <c r="E265"/>
      <c r="F265"/>
      <c r="G265"/>
      <c r="H265"/>
      <c r="I265"/>
      <c r="J265"/>
      <c r="K265"/>
      <c r="L265"/>
      <c r="M265"/>
      <c r="N265"/>
      <c r="O265"/>
      <c r="P265"/>
      <c r="Q265"/>
    </row>
    <row r="266" spans="5:17">
      <c r="E266"/>
      <c r="F266"/>
      <c r="G266"/>
      <c r="H266"/>
      <c r="I266"/>
      <c r="J266"/>
      <c r="K266"/>
      <c r="L266"/>
      <c r="M266"/>
      <c r="N266"/>
      <c r="O266"/>
      <c r="P266"/>
      <c r="Q266"/>
    </row>
    <row r="267" spans="5:17">
      <c r="E267"/>
      <c r="F267"/>
      <c r="G267"/>
      <c r="H267"/>
      <c r="I267"/>
      <c r="J267"/>
      <c r="K267"/>
      <c r="L267"/>
      <c r="M267"/>
      <c r="N267"/>
      <c r="O267"/>
      <c r="P267"/>
      <c r="Q267"/>
    </row>
    <row r="268" spans="5:17">
      <c r="E268"/>
      <c r="F268"/>
      <c r="G268"/>
      <c r="H268"/>
      <c r="I268"/>
      <c r="J268"/>
      <c r="K268"/>
      <c r="L268"/>
      <c r="M268"/>
      <c r="N268"/>
      <c r="O268"/>
      <c r="P268"/>
      <c r="Q268"/>
    </row>
    <row r="269" spans="5:17">
      <c r="E269"/>
      <c r="F269"/>
      <c r="G269"/>
      <c r="H269"/>
      <c r="I269"/>
      <c r="J269"/>
      <c r="K269"/>
      <c r="L269"/>
      <c r="M269"/>
      <c r="N269"/>
      <c r="O269"/>
      <c r="P269"/>
      <c r="Q269"/>
    </row>
    <row r="270" spans="5:17">
      <c r="E270"/>
      <c r="F270"/>
      <c r="G270"/>
      <c r="H270"/>
      <c r="I270"/>
      <c r="J270"/>
      <c r="K270"/>
      <c r="L270"/>
      <c r="M270"/>
      <c r="N270"/>
      <c r="O270"/>
      <c r="P270"/>
      <c r="Q270"/>
    </row>
    <row r="271" spans="5:17">
      <c r="E271"/>
      <c r="F271"/>
      <c r="G271"/>
      <c r="H271"/>
      <c r="I271"/>
      <c r="J271"/>
      <c r="K271"/>
      <c r="L271"/>
      <c r="M271"/>
      <c r="N271"/>
      <c r="O271"/>
      <c r="P271"/>
      <c r="Q271"/>
    </row>
    <row r="272" spans="5:17">
      <c r="E272"/>
      <c r="F272"/>
      <c r="G272"/>
      <c r="H272"/>
      <c r="I272"/>
      <c r="J272"/>
      <c r="K272"/>
      <c r="L272"/>
      <c r="M272"/>
      <c r="N272"/>
      <c r="O272"/>
      <c r="P272"/>
      <c r="Q272"/>
    </row>
    <row r="273" spans="5:17">
      <c r="E273"/>
      <c r="F273"/>
      <c r="G273"/>
      <c r="H273"/>
      <c r="I273"/>
      <c r="J273"/>
      <c r="K273"/>
      <c r="L273"/>
      <c r="M273"/>
      <c r="N273"/>
      <c r="O273"/>
      <c r="P273"/>
      <c r="Q273"/>
    </row>
    <row r="274" spans="5:17">
      <c r="E274"/>
      <c r="F274"/>
      <c r="G274"/>
      <c r="H274"/>
      <c r="I274"/>
      <c r="J274"/>
      <c r="K274"/>
      <c r="L274"/>
      <c r="M274"/>
      <c r="N274"/>
      <c r="O274"/>
      <c r="P274"/>
      <c r="Q274"/>
    </row>
    <row r="275" spans="5:17">
      <c r="E275"/>
      <c r="F275"/>
      <c r="G275"/>
      <c r="H275"/>
      <c r="I275"/>
      <c r="J275"/>
      <c r="K275"/>
      <c r="L275"/>
      <c r="M275"/>
      <c r="N275"/>
      <c r="O275"/>
      <c r="P275"/>
      <c r="Q275"/>
    </row>
    <row r="276" spans="5:17">
      <c r="E276"/>
      <c r="F276"/>
      <c r="G276"/>
      <c r="H276"/>
      <c r="I276"/>
      <c r="J276"/>
      <c r="K276"/>
      <c r="L276"/>
      <c r="M276"/>
      <c r="N276"/>
      <c r="O276"/>
      <c r="P276"/>
      <c r="Q276"/>
    </row>
    <row r="277" spans="5:17">
      <c r="E277"/>
      <c r="F277"/>
      <c r="G277"/>
      <c r="H277"/>
      <c r="I277"/>
      <c r="J277"/>
      <c r="K277"/>
      <c r="L277"/>
      <c r="M277"/>
      <c r="N277"/>
      <c r="O277"/>
      <c r="P277"/>
      <c r="Q277"/>
    </row>
    <row r="278" spans="5:17">
      <c r="E278"/>
      <c r="F278"/>
      <c r="G278"/>
      <c r="H278"/>
      <c r="I278"/>
      <c r="J278"/>
      <c r="K278"/>
      <c r="L278"/>
      <c r="M278"/>
      <c r="N278"/>
      <c r="O278"/>
      <c r="P278"/>
      <c r="Q278"/>
    </row>
    <row r="279" spans="5:17">
      <c r="E279"/>
      <c r="F279"/>
      <c r="G279"/>
      <c r="H279"/>
      <c r="I279"/>
      <c r="J279"/>
      <c r="K279"/>
      <c r="L279"/>
      <c r="M279"/>
      <c r="N279"/>
      <c r="O279"/>
      <c r="P279"/>
      <c r="Q279"/>
    </row>
    <row r="280" spans="5:17">
      <c r="E280"/>
      <c r="F280"/>
      <c r="G280"/>
      <c r="H280"/>
      <c r="I280"/>
      <c r="J280"/>
      <c r="K280"/>
      <c r="L280"/>
      <c r="M280"/>
      <c r="N280"/>
      <c r="O280"/>
      <c r="P280"/>
      <c r="Q280"/>
    </row>
    <row r="281" spans="5:17">
      <c r="E281"/>
      <c r="F281"/>
      <c r="G281"/>
      <c r="H281"/>
      <c r="I281"/>
      <c r="J281"/>
      <c r="K281"/>
      <c r="L281"/>
      <c r="M281"/>
      <c r="N281"/>
      <c r="O281"/>
      <c r="P281"/>
      <c r="Q281"/>
    </row>
    <row r="282" spans="5:17">
      <c r="E282"/>
      <c r="F282"/>
      <c r="G282"/>
      <c r="H282"/>
      <c r="I282"/>
      <c r="J282"/>
      <c r="K282"/>
      <c r="L282"/>
      <c r="M282"/>
      <c r="N282"/>
      <c r="O282"/>
      <c r="P282"/>
      <c r="Q282"/>
    </row>
    <row r="283" spans="5:17">
      <c r="E283"/>
      <c r="F283"/>
      <c r="G283"/>
      <c r="H283"/>
      <c r="I283"/>
      <c r="J283"/>
      <c r="K283"/>
      <c r="L283"/>
      <c r="M283"/>
      <c r="N283"/>
      <c r="O283"/>
      <c r="P283"/>
      <c r="Q283"/>
    </row>
    <row r="284" spans="5:17">
      <c r="E284"/>
      <c r="F284"/>
      <c r="G284"/>
      <c r="H284"/>
      <c r="I284"/>
      <c r="J284"/>
      <c r="K284"/>
      <c r="L284"/>
      <c r="M284"/>
      <c r="N284"/>
      <c r="O284"/>
      <c r="P284"/>
      <c r="Q284"/>
    </row>
    <row r="285" spans="5:17">
      <c r="E285"/>
      <c r="F285"/>
      <c r="G285"/>
      <c r="H285"/>
      <c r="I285"/>
      <c r="J285"/>
      <c r="K285"/>
      <c r="L285"/>
      <c r="M285"/>
      <c r="N285"/>
      <c r="O285"/>
      <c r="P285"/>
      <c r="Q285"/>
    </row>
    <row r="286" spans="5:17">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10" priority="2" operator="containsText" text="Missing">
      <formula>NOT(ISERROR(SEARCH("Missing",R1)))</formula>
    </cfRule>
  </conditionalFormatting>
  <conditionalFormatting sqref="R1:R1048576">
    <cfRule type="containsText" dxfId="9"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87"/>
  <sheetViews>
    <sheetView showGridLines="0" tabSelected="1" topLeftCell="A203" zoomScale="55" zoomScaleNormal="55" zoomScaleSheetLayoutView="100" workbookViewId="0">
      <selection activeCell="A222" sqref="A222:XFD222"/>
    </sheetView>
  </sheetViews>
  <sheetFormatPr defaultColWidth="11.42578125" defaultRowHeight="1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c r="E1" s="1"/>
      <c r="F1" s="1"/>
      <c r="G1" s="43"/>
      <c r="H1" s="1"/>
      <c r="I1" s="1"/>
      <c r="J1" s="1"/>
      <c r="K1" s="1"/>
      <c r="L1" s="1"/>
      <c r="M1" s="1"/>
      <c r="N1" s="1"/>
      <c r="O1" s="1"/>
      <c r="P1" s="1"/>
      <c r="Q1" s="2"/>
      <c r="R1"/>
    </row>
    <row r="2" spans="1:34" ht="28.5">
      <c r="B2" s="148" t="s">
        <v>0</v>
      </c>
      <c r="C2" s="148"/>
      <c r="D2" s="148"/>
      <c r="E2" s="148"/>
      <c r="F2" s="148"/>
      <c r="G2" s="148"/>
      <c r="H2" s="148"/>
      <c r="I2" s="148"/>
      <c r="J2" s="148"/>
      <c r="K2" s="148"/>
      <c r="L2" s="148"/>
      <c r="M2" s="148"/>
      <c r="N2" s="148"/>
      <c r="O2" s="148"/>
      <c r="P2" s="148"/>
      <c r="Q2" s="148"/>
      <c r="R2"/>
    </row>
    <row r="3" spans="1:34" ht="21">
      <c r="B3" s="149" t="s">
        <v>1</v>
      </c>
      <c r="C3" s="149"/>
      <c r="D3" s="149"/>
      <c r="E3" s="149"/>
      <c r="F3" s="149"/>
      <c r="G3" s="149"/>
      <c r="H3" s="149"/>
      <c r="I3" s="149"/>
      <c r="J3" s="149"/>
      <c r="K3" s="149"/>
      <c r="L3" s="149"/>
      <c r="M3" s="149"/>
      <c r="N3" s="149"/>
      <c r="O3" s="149"/>
      <c r="P3" s="149"/>
      <c r="Q3" s="149"/>
      <c r="R3"/>
    </row>
    <row r="4" spans="1:34" ht="15.75" customHeight="1">
      <c r="B4" s="150" t="s">
        <v>2</v>
      </c>
      <c r="C4" s="150"/>
      <c r="D4" s="150"/>
      <c r="E4" s="150"/>
      <c r="F4" s="150"/>
      <c r="G4" s="150"/>
      <c r="H4" s="150"/>
      <c r="I4" s="150"/>
      <c r="J4" s="150"/>
      <c r="K4" s="150"/>
      <c r="L4" s="150"/>
      <c r="M4" s="150"/>
      <c r="N4" s="150"/>
      <c r="O4" s="150"/>
      <c r="P4" s="150"/>
      <c r="Q4" s="150"/>
      <c r="R4"/>
    </row>
    <row r="5" spans="1:34" ht="15.75" customHeight="1">
      <c r="B5" s="150" t="s">
        <v>3</v>
      </c>
      <c r="C5" s="150"/>
      <c r="D5" s="150"/>
      <c r="E5" s="150"/>
      <c r="F5" s="150"/>
      <c r="G5" s="150"/>
      <c r="H5" s="150"/>
      <c r="I5" s="150"/>
      <c r="J5" s="150"/>
      <c r="K5" s="150"/>
      <c r="L5" s="150"/>
      <c r="M5" s="150"/>
      <c r="N5" s="150"/>
      <c r="O5" s="150"/>
      <c r="P5" s="150"/>
      <c r="Q5" s="150"/>
      <c r="R5"/>
    </row>
    <row r="6" spans="1:34" ht="15.75" customHeight="1">
      <c r="B6" s="150"/>
      <c r="C6" s="150"/>
      <c r="D6" s="150"/>
      <c r="E6" s="150"/>
      <c r="F6" s="150"/>
      <c r="G6" s="150"/>
      <c r="H6" s="150"/>
      <c r="I6" s="150"/>
      <c r="J6" s="150"/>
      <c r="K6" s="150"/>
      <c r="L6" s="150"/>
      <c r="M6" s="150"/>
      <c r="N6" s="150"/>
      <c r="O6" s="150"/>
      <c r="P6" s="150"/>
      <c r="Q6" s="150"/>
      <c r="R6"/>
    </row>
    <row r="7" spans="1:34">
      <c r="B7" s="4" t="s">
        <v>473</v>
      </c>
      <c r="C7" s="5"/>
      <c r="D7" s="5"/>
      <c r="E7" s="6"/>
      <c r="F7" s="6"/>
      <c r="G7" s="6"/>
      <c r="H7" s="6"/>
      <c r="I7" s="6"/>
      <c r="J7" s="6"/>
      <c r="K7" s="6"/>
      <c r="L7" s="6"/>
      <c r="M7" s="6"/>
      <c r="N7" s="6"/>
      <c r="O7" s="6"/>
      <c r="P7" s="6"/>
      <c r="Q7" s="7" t="s">
        <v>5</v>
      </c>
      <c r="R7"/>
    </row>
    <row r="8" spans="1:34" ht="25.5" customHeight="1">
      <c r="B8" s="151" t="s">
        <v>6</v>
      </c>
      <c r="C8" s="145" t="s">
        <v>474</v>
      </c>
      <c r="D8" s="137" t="s">
        <v>417</v>
      </c>
      <c r="E8" s="154" t="s">
        <v>9</v>
      </c>
      <c r="F8" s="154"/>
      <c r="G8" s="154"/>
      <c r="H8" s="154"/>
      <c r="I8" s="154"/>
      <c r="J8" s="154"/>
      <c r="K8" s="154"/>
      <c r="L8" s="154"/>
      <c r="M8" s="154"/>
      <c r="N8" s="154"/>
      <c r="O8" s="154"/>
      <c r="P8" s="154"/>
      <c r="Q8" s="154"/>
      <c r="R8"/>
    </row>
    <row r="9" spans="1:34" ht="16.5" customHeight="1">
      <c r="B9" s="151"/>
      <c r="C9" s="157"/>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c r="B10" s="9" t="s">
        <v>23</v>
      </c>
      <c r="C10" s="71">
        <v>1099952434961</v>
      </c>
      <c r="D10" s="71">
        <v>1150634812672.28</v>
      </c>
      <c r="E10" s="71">
        <v>91612559544.009979</v>
      </c>
      <c r="F10" s="71">
        <v>82361791620.429993</v>
      </c>
      <c r="G10" s="71">
        <v>83367727771.129974</v>
      </c>
      <c r="H10" s="71">
        <v>85834884185.600021</v>
      </c>
      <c r="I10" s="71">
        <v>125029551573.35001</v>
      </c>
      <c r="J10" s="71">
        <v>94333543820.410019</v>
      </c>
      <c r="K10" s="71">
        <v>81222308509.740005</v>
      </c>
      <c r="L10" s="71">
        <v>94193084056</v>
      </c>
      <c r="M10" s="71">
        <v>86320965266.269989</v>
      </c>
      <c r="N10" s="71">
        <v>88214917534.829987</v>
      </c>
      <c r="O10" s="71">
        <v>119743151823.36002</v>
      </c>
      <c r="P10" s="71">
        <v>98082088217.369995</v>
      </c>
      <c r="Q10" s="71">
        <f>+SUM(E10:P10)</f>
        <v>1130316573922.5</v>
      </c>
      <c r="R10" s="71"/>
      <c r="S10" s="139"/>
      <c r="T10" s="41"/>
      <c r="U10" s="41"/>
      <c r="V10" s="41"/>
      <c r="W10" s="41"/>
      <c r="AB10" s="41"/>
      <c r="AC10" s="41"/>
      <c r="AD10" s="41"/>
      <c r="AE10" s="41"/>
      <c r="AF10" s="41"/>
      <c r="AG10" s="41"/>
      <c r="AH10" s="41"/>
    </row>
    <row r="11" spans="1:34">
      <c r="B11" s="11" t="s">
        <v>24</v>
      </c>
      <c r="C11" s="87">
        <v>1099952434961</v>
      </c>
      <c r="D11" s="87">
        <v>1150634812672.28</v>
      </c>
      <c r="E11" s="68">
        <v>91612559544.009979</v>
      </c>
      <c r="F11" s="68">
        <v>82361791620.429993</v>
      </c>
      <c r="G11" s="68">
        <v>83367727771.129974</v>
      </c>
      <c r="H11" s="68">
        <v>85834884185.600021</v>
      </c>
      <c r="I11" s="68">
        <v>125029551573.35001</v>
      </c>
      <c r="J11" s="68">
        <v>94333543820.410019</v>
      </c>
      <c r="K11" s="68">
        <v>81222308509.740005</v>
      </c>
      <c r="L11" s="68">
        <v>94193084056</v>
      </c>
      <c r="M11" s="68">
        <v>86320965266.269989</v>
      </c>
      <c r="N11" s="68">
        <v>88214917534.829987</v>
      </c>
      <c r="O11" s="68">
        <v>119743151823.36002</v>
      </c>
      <c r="P11" s="68">
        <v>98082088217.369995</v>
      </c>
      <c r="Q11" s="68">
        <f t="shared" ref="Q11:Q74" si="0">+SUM(E11:P11)</f>
        <v>1130316573922.5</v>
      </c>
      <c r="R11" s="139"/>
      <c r="S11" s="139"/>
      <c r="T11" s="41"/>
      <c r="U11" s="41"/>
      <c r="V11" s="41"/>
      <c r="W11" s="41"/>
      <c r="AB11" s="41"/>
      <c r="AC11" s="41"/>
      <c r="AD11" s="41"/>
      <c r="AE11" s="41"/>
      <c r="AF11" s="41"/>
      <c r="AG11" s="41"/>
      <c r="AH11" s="41"/>
    </row>
    <row r="12" spans="1:34">
      <c r="B12" s="9" t="s">
        <v>25</v>
      </c>
      <c r="C12" s="71">
        <v>117289191196</v>
      </c>
      <c r="D12" s="71">
        <v>122980753151.52</v>
      </c>
      <c r="E12" s="71">
        <v>38012437591.099991</v>
      </c>
      <c r="F12" s="71">
        <v>9063299031.5200043</v>
      </c>
      <c r="G12" s="71">
        <v>13585964404.119997</v>
      </c>
      <c r="H12" s="71">
        <v>5202262206.7999992</v>
      </c>
      <c r="I12" s="71">
        <v>7258018761.7699966</v>
      </c>
      <c r="J12" s="71">
        <v>5321755069.5100002</v>
      </c>
      <c r="K12" s="71">
        <v>5528459412.2999983</v>
      </c>
      <c r="L12" s="71">
        <v>4227946604.3000016</v>
      </c>
      <c r="M12" s="71">
        <v>4764667219.0400019</v>
      </c>
      <c r="N12" s="71">
        <v>5818745251.8800001</v>
      </c>
      <c r="O12" s="71">
        <v>6890131385.0900011</v>
      </c>
      <c r="P12" s="71">
        <v>8588572523.3800011</v>
      </c>
      <c r="Q12" s="71">
        <f t="shared" si="0"/>
        <v>114262259460.81001</v>
      </c>
      <c r="R12" s="139"/>
      <c r="S12" s="139"/>
      <c r="T12" s="41"/>
      <c r="U12" s="41"/>
      <c r="V12" s="41"/>
      <c r="W12" s="41"/>
      <c r="AB12" s="41"/>
      <c r="AC12" s="41"/>
      <c r="AD12" s="41"/>
      <c r="AE12" s="41"/>
      <c r="AF12" s="41"/>
      <c r="AG12" s="41"/>
      <c r="AH12" s="41"/>
    </row>
    <row r="13" spans="1:34">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f t="shared" si="0"/>
        <v>55013679740.739998</v>
      </c>
      <c r="R13" s="139"/>
      <c r="S13" s="139"/>
      <c r="T13" s="41"/>
      <c r="U13" s="41"/>
      <c r="V13" s="41"/>
      <c r="W13" s="41"/>
      <c r="AB13" s="41"/>
      <c r="AC13" s="41"/>
      <c r="AD13" s="41"/>
      <c r="AE13" s="41"/>
      <c r="AF13" s="41"/>
      <c r="AG13" s="41"/>
      <c r="AH13" s="41"/>
    </row>
    <row r="14" spans="1:34">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v>2100631377</v>
      </c>
      <c r="Q14" s="68">
        <f t="shared" si="0"/>
        <v>26060655936</v>
      </c>
      <c r="R14" s="139"/>
      <c r="S14" s="139"/>
      <c r="T14" s="41"/>
      <c r="U14" s="41"/>
      <c r="V14" s="41"/>
      <c r="W14" s="41"/>
      <c r="AB14" s="41"/>
      <c r="AC14" s="41"/>
      <c r="AD14" s="41"/>
      <c r="AE14" s="41"/>
      <c r="AF14" s="41"/>
      <c r="AG14" s="41"/>
      <c r="AH14" s="41"/>
    </row>
    <row r="15" spans="1:34">
      <c r="A15" s="44"/>
      <c r="B15" s="11" t="s">
        <v>29</v>
      </c>
      <c r="C15" s="87">
        <v>58898566</v>
      </c>
      <c r="D15" s="87">
        <v>58898566</v>
      </c>
      <c r="E15" s="68">
        <v>0</v>
      </c>
      <c r="F15" s="68"/>
      <c r="G15" s="68"/>
      <c r="H15" s="68"/>
      <c r="I15" s="68"/>
      <c r="J15" s="68">
        <v>0</v>
      </c>
      <c r="K15" s="68">
        <v>0</v>
      </c>
      <c r="L15" s="68">
        <v>0</v>
      </c>
      <c r="M15" s="68">
        <v>7075000</v>
      </c>
      <c r="N15" s="68">
        <v>7951470</v>
      </c>
      <c r="O15" s="68">
        <v>0</v>
      </c>
      <c r="P15" s="68">
        <v>37670701.899999999</v>
      </c>
      <c r="Q15" s="68">
        <f t="shared" si="0"/>
        <v>52697171.899999999</v>
      </c>
      <c r="R15" s="139"/>
      <c r="S15" s="139"/>
      <c r="T15" s="41"/>
      <c r="U15" s="41"/>
      <c r="V15" s="41"/>
      <c r="W15" s="41"/>
      <c r="AB15" s="41"/>
      <c r="AC15" s="41"/>
      <c r="AD15" s="41"/>
      <c r="AE15" s="41"/>
      <c r="AF15" s="41"/>
      <c r="AG15" s="41"/>
      <c r="AH15" s="41"/>
    </row>
    <row r="16" spans="1:34">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v>29538238.93</v>
      </c>
      <c r="Q16" s="68">
        <f t="shared" si="0"/>
        <v>117643015.89000002</v>
      </c>
      <c r="R16" s="139"/>
      <c r="S16" s="139"/>
      <c r="T16" s="41"/>
      <c r="U16" s="41"/>
      <c r="V16" s="41"/>
      <c r="W16" s="41"/>
      <c r="AB16" s="41"/>
      <c r="AC16" s="41"/>
      <c r="AD16" s="41"/>
      <c r="AE16" s="41"/>
      <c r="AF16" s="41"/>
      <c r="AG16" s="41"/>
      <c r="AH16" s="41"/>
    </row>
    <row r="17" spans="1:34">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v>22446813.879999999</v>
      </c>
      <c r="Q17" s="68">
        <f t="shared" si="0"/>
        <v>271544267.00000006</v>
      </c>
      <c r="R17" s="139"/>
      <c r="S17" s="139"/>
      <c r="T17" s="41"/>
      <c r="U17" s="41"/>
      <c r="V17" s="41"/>
      <c r="W17" s="41"/>
      <c r="AB17" s="41"/>
      <c r="AC17" s="41"/>
      <c r="AD17" s="41"/>
      <c r="AE17" s="41"/>
      <c r="AF17" s="41"/>
      <c r="AG17" s="41"/>
      <c r="AH17" s="41"/>
    </row>
    <row r="18" spans="1:34">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28327405.82</v>
      </c>
      <c r="P18" s="68">
        <v>7658121.6399999997</v>
      </c>
      <c r="Q18" s="68">
        <f t="shared" si="0"/>
        <v>119703187.33</v>
      </c>
      <c r="R18" s="139"/>
      <c r="S18" s="139"/>
      <c r="T18" s="41"/>
      <c r="U18" s="41"/>
      <c r="V18" s="41"/>
      <c r="W18" s="41"/>
      <c r="AB18" s="41"/>
      <c r="AC18" s="41"/>
      <c r="AD18" s="41"/>
      <c r="AE18" s="41"/>
      <c r="AF18" s="41"/>
      <c r="AG18" s="41"/>
      <c r="AH18" s="41"/>
    </row>
    <row r="19" spans="1:34">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v>18314421.120000001</v>
      </c>
      <c r="Q19" s="68">
        <f t="shared" si="0"/>
        <v>149123173.41</v>
      </c>
      <c r="R19" s="139"/>
      <c r="S19" s="139"/>
      <c r="T19" s="41"/>
      <c r="U19" s="41"/>
      <c r="V19" s="41"/>
      <c r="W19" s="41"/>
      <c r="AB19" s="41"/>
      <c r="AC19" s="41"/>
      <c r="AD19" s="41"/>
      <c r="AE19" s="41"/>
      <c r="AF19" s="41"/>
      <c r="AG19" s="41"/>
      <c r="AH19" s="41"/>
    </row>
    <row r="20" spans="1:34">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v>110692380</v>
      </c>
      <c r="Q20" s="68">
        <f t="shared" si="0"/>
        <v>1328308604</v>
      </c>
      <c r="R20" s="139"/>
      <c r="S20" s="139"/>
      <c r="T20" s="41"/>
      <c r="U20" s="41"/>
      <c r="V20" s="41"/>
      <c r="W20" s="41"/>
      <c r="AB20" s="41"/>
      <c r="AC20" s="41"/>
      <c r="AD20" s="41"/>
      <c r="AE20" s="41"/>
      <c r="AF20" s="41"/>
      <c r="AG20" s="41"/>
      <c r="AH20" s="41"/>
    </row>
    <row r="21" spans="1:34">
      <c r="A21" s="44"/>
      <c r="B21" s="11" t="s">
        <v>35</v>
      </c>
      <c r="C21" s="87">
        <v>72251028</v>
      </c>
      <c r="D21" s="87">
        <v>72251028</v>
      </c>
      <c r="E21" s="68">
        <v>0</v>
      </c>
      <c r="F21" s="68"/>
      <c r="G21" s="68"/>
      <c r="H21" s="68"/>
      <c r="I21" s="68"/>
      <c r="J21" s="68"/>
      <c r="K21" s="68"/>
      <c r="L21" s="68">
        <v>0</v>
      </c>
      <c r="M21" s="68">
        <v>0</v>
      </c>
      <c r="N21" s="68">
        <v>0</v>
      </c>
      <c r="O21" s="68">
        <v>30654988.609999999</v>
      </c>
      <c r="P21" s="68">
        <v>33286457.379999999</v>
      </c>
      <c r="Q21" s="68">
        <f t="shared" si="0"/>
        <v>63941445.989999995</v>
      </c>
      <c r="R21" s="139"/>
      <c r="S21" s="139"/>
      <c r="T21" s="41"/>
      <c r="U21" s="41"/>
      <c r="V21" s="41"/>
      <c r="W21" s="41"/>
      <c r="AB21" s="41"/>
      <c r="AC21" s="41"/>
      <c r="AD21" s="41"/>
      <c r="AE21" s="41"/>
      <c r="AF21" s="41"/>
      <c r="AG21" s="41"/>
      <c r="AH21" s="41"/>
    </row>
    <row r="22" spans="1:34">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v>6113483.5</v>
      </c>
      <c r="Q22" s="68">
        <f t="shared" si="0"/>
        <v>73361802</v>
      </c>
      <c r="R22" s="139"/>
      <c r="S22" s="139"/>
      <c r="T22" s="41"/>
      <c r="U22" s="41"/>
      <c r="V22" s="41"/>
      <c r="W22" s="41"/>
      <c r="AB22" s="41"/>
      <c r="AC22" s="41"/>
      <c r="AD22" s="41"/>
      <c r="AE22" s="41"/>
      <c r="AF22" s="41"/>
      <c r="AG22" s="41"/>
      <c r="AH22" s="41"/>
    </row>
    <row r="23" spans="1:34">
      <c r="A23" s="44"/>
      <c r="B23" s="11" t="s">
        <v>37</v>
      </c>
      <c r="C23" s="87">
        <v>2475309</v>
      </c>
      <c r="D23" s="87">
        <v>2475309</v>
      </c>
      <c r="E23" s="68">
        <v>0</v>
      </c>
      <c r="F23" s="68">
        <v>1237654</v>
      </c>
      <c r="G23" s="68"/>
      <c r="H23" s="68"/>
      <c r="I23" s="68"/>
      <c r="J23" s="68">
        <v>0</v>
      </c>
      <c r="K23" s="68"/>
      <c r="L23" s="68"/>
      <c r="M23" s="68"/>
      <c r="N23" s="68"/>
      <c r="O23" s="68">
        <v>1237654</v>
      </c>
      <c r="P23" s="68">
        <v>0</v>
      </c>
      <c r="Q23" s="68">
        <f t="shared" si="0"/>
        <v>2475308</v>
      </c>
      <c r="R23" s="139"/>
      <c r="S23" s="139"/>
      <c r="T23" s="41"/>
      <c r="U23" s="41"/>
      <c r="V23" s="41"/>
      <c r="W23" s="41"/>
      <c r="AB23" s="41"/>
      <c r="AC23" s="41"/>
      <c r="AD23" s="41"/>
      <c r="AE23" s="41"/>
      <c r="AF23" s="41"/>
      <c r="AG23" s="41"/>
      <c r="AH23" s="41"/>
    </row>
    <row r="24" spans="1:34">
      <c r="A24" s="44"/>
      <c r="B24" s="11" t="s">
        <v>38</v>
      </c>
      <c r="C24" s="87">
        <v>500000000</v>
      </c>
      <c r="D24" s="87">
        <v>500000000</v>
      </c>
      <c r="E24" s="68">
        <v>0</v>
      </c>
      <c r="F24" s="68"/>
      <c r="G24" s="68"/>
      <c r="H24" s="68">
        <v>125000000</v>
      </c>
      <c r="I24" s="68">
        <v>125000000</v>
      </c>
      <c r="J24" s="68"/>
      <c r="K24" s="68"/>
      <c r="L24" s="68">
        <v>125000000</v>
      </c>
      <c r="M24" s="68"/>
      <c r="N24" s="68"/>
      <c r="O24" s="68"/>
      <c r="P24" s="68">
        <v>125000000</v>
      </c>
      <c r="Q24" s="68">
        <f t="shared" si="0"/>
        <v>500000000</v>
      </c>
      <c r="R24" s="139"/>
      <c r="S24" s="139"/>
      <c r="T24" s="41"/>
      <c r="U24" s="41"/>
      <c r="V24" s="41"/>
      <c r="W24" s="41"/>
      <c r="AB24" s="41"/>
      <c r="AC24" s="41"/>
      <c r="AD24" s="41"/>
      <c r="AE24" s="41"/>
      <c r="AF24" s="41"/>
      <c r="AG24" s="41"/>
      <c r="AH24" s="41"/>
    </row>
    <row r="25" spans="1:34">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v>48778652</v>
      </c>
      <c r="Q25" s="68">
        <f t="shared" si="0"/>
        <v>1498748770.72</v>
      </c>
      <c r="R25" s="139"/>
      <c r="S25" s="139"/>
      <c r="T25" s="41"/>
      <c r="U25" s="41"/>
      <c r="V25" s="41"/>
      <c r="W25" s="41"/>
      <c r="AB25" s="41"/>
      <c r="AC25" s="41"/>
      <c r="AD25" s="41"/>
      <c r="AE25" s="41"/>
      <c r="AF25" s="41"/>
      <c r="AG25" s="41"/>
      <c r="AH25" s="41"/>
    </row>
    <row r="26" spans="1:34">
      <c r="A26" s="44"/>
      <c r="B26" s="11" t="s">
        <v>40</v>
      </c>
      <c r="C26" s="87">
        <v>1410503695</v>
      </c>
      <c r="D26" s="87">
        <v>1625503695</v>
      </c>
      <c r="E26" s="68">
        <v>50687228.270000003</v>
      </c>
      <c r="F26" s="68">
        <v>59002738.020000003</v>
      </c>
      <c r="G26" s="68">
        <v>62705004.719999999</v>
      </c>
      <c r="H26" s="68">
        <v>74515878.469999999</v>
      </c>
      <c r="I26" s="68">
        <v>58040510.390000001</v>
      </c>
      <c r="J26" s="68">
        <v>76882948.030000016</v>
      </c>
      <c r="K26" s="68">
        <v>80417607.840000004</v>
      </c>
      <c r="L26" s="68">
        <v>111533476.55999999</v>
      </c>
      <c r="M26" s="68">
        <v>105957154.23</v>
      </c>
      <c r="N26" s="68">
        <v>115053306.23999999</v>
      </c>
      <c r="O26" s="68">
        <v>241067503.81999999</v>
      </c>
      <c r="P26" s="68">
        <v>497741242.98000002</v>
      </c>
      <c r="Q26" s="68">
        <f t="shared" si="0"/>
        <v>1533604599.5699999</v>
      </c>
      <c r="R26" s="139"/>
      <c r="S26" s="139"/>
      <c r="T26" s="41"/>
      <c r="U26" s="41"/>
      <c r="V26" s="41"/>
      <c r="W26" s="41"/>
      <c r="AB26" s="41"/>
      <c r="AC26" s="41"/>
      <c r="AD26" s="41"/>
      <c r="AE26" s="41"/>
      <c r="AF26" s="41"/>
      <c r="AG26" s="41"/>
      <c r="AH26" s="41"/>
    </row>
    <row r="27" spans="1:34">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v>22027039.890000001</v>
      </c>
      <c r="Q27" s="68">
        <f t="shared" si="0"/>
        <v>69760676.180000007</v>
      </c>
      <c r="R27" s="139"/>
      <c r="S27" s="139"/>
      <c r="T27" s="41"/>
      <c r="U27" s="41"/>
      <c r="V27" s="41"/>
      <c r="W27" s="41"/>
      <c r="AB27" s="41"/>
      <c r="AC27" s="41"/>
      <c r="AD27" s="41"/>
      <c r="AE27" s="41"/>
      <c r="AF27" s="41"/>
      <c r="AG27" s="41"/>
      <c r="AH27" s="41"/>
    </row>
    <row r="28" spans="1:34">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v>75069608.150000006</v>
      </c>
      <c r="Q28" s="68">
        <f t="shared" si="0"/>
        <v>359334615.27999997</v>
      </c>
      <c r="R28" s="139"/>
      <c r="S28" s="139"/>
      <c r="T28" s="41"/>
      <c r="U28" s="41"/>
      <c r="V28" s="41"/>
      <c r="W28" s="41"/>
      <c r="AB28" s="41"/>
      <c r="AC28" s="41"/>
      <c r="AD28" s="41"/>
      <c r="AE28" s="41"/>
      <c r="AF28" s="41"/>
      <c r="AG28" s="41"/>
      <c r="AH28" s="41"/>
    </row>
    <row r="29" spans="1:34">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312364714.33999997</v>
      </c>
      <c r="P29" s="68">
        <v>149090428.31999999</v>
      </c>
      <c r="Q29" s="68">
        <f t="shared" si="0"/>
        <v>1044108715.5799999</v>
      </c>
      <c r="R29" s="139"/>
      <c r="S29" s="139"/>
      <c r="T29" s="41"/>
      <c r="U29" s="41"/>
      <c r="V29" s="41"/>
      <c r="W29" s="41"/>
      <c r="AB29" s="41"/>
      <c r="AC29" s="41"/>
      <c r="AD29" s="41"/>
      <c r="AE29" s="41"/>
      <c r="AF29" s="41"/>
      <c r="AG29" s="41"/>
      <c r="AH29" s="41"/>
    </row>
    <row r="30" spans="1:34">
      <c r="A30" s="44"/>
      <c r="B30" s="11" t="s">
        <v>44</v>
      </c>
      <c r="C30" s="87">
        <v>2328719012</v>
      </c>
      <c r="D30" s="87">
        <v>2744572424.7399998</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v>281669866.41000003</v>
      </c>
      <c r="Q30" s="68">
        <f t="shared" si="0"/>
        <v>2077579339</v>
      </c>
      <c r="R30" s="139"/>
      <c r="S30" s="139"/>
      <c r="T30" s="41"/>
      <c r="U30" s="41"/>
      <c r="V30" s="41"/>
      <c r="W30" s="41"/>
      <c r="AB30" s="41"/>
      <c r="AC30" s="41"/>
      <c r="AD30" s="41"/>
      <c r="AE30" s="41"/>
      <c r="AF30" s="41"/>
      <c r="AG30" s="41"/>
      <c r="AH30" s="41"/>
    </row>
    <row r="31" spans="1:34">
      <c r="A31" s="44"/>
      <c r="B31" s="11" t="s">
        <v>45</v>
      </c>
      <c r="C31" s="87">
        <v>80385667</v>
      </c>
      <c r="D31" s="87">
        <v>163064688.62</v>
      </c>
      <c r="E31" s="68">
        <v>494750</v>
      </c>
      <c r="F31" s="68">
        <v>497750</v>
      </c>
      <c r="G31" s="68">
        <v>514250</v>
      </c>
      <c r="H31" s="68">
        <v>10767348.449999999</v>
      </c>
      <c r="I31" s="68">
        <v>501535.71</v>
      </c>
      <c r="J31" s="68">
        <v>961750</v>
      </c>
      <c r="K31" s="68">
        <v>425750</v>
      </c>
      <c r="L31" s="68">
        <v>662857.15</v>
      </c>
      <c r="M31" s="68">
        <v>706428.55</v>
      </c>
      <c r="N31" s="68">
        <v>4573194.29</v>
      </c>
      <c r="O31" s="68">
        <v>1816326.8</v>
      </c>
      <c r="P31" s="68">
        <v>131238316.64</v>
      </c>
      <c r="Q31" s="68">
        <f t="shared" si="0"/>
        <v>153160257.59</v>
      </c>
      <c r="R31" s="139"/>
      <c r="S31" s="139"/>
      <c r="T31" s="41"/>
      <c r="U31" s="41"/>
      <c r="V31" s="41"/>
      <c r="W31" s="41"/>
      <c r="AB31" s="41"/>
      <c r="AC31" s="41"/>
      <c r="AD31" s="41"/>
      <c r="AE31" s="41"/>
      <c r="AF31" s="41"/>
      <c r="AG31" s="41"/>
      <c r="AH31" s="41"/>
    </row>
    <row r="32" spans="1:34">
      <c r="A32" s="44"/>
      <c r="B32" s="11" t="s">
        <v>46</v>
      </c>
      <c r="C32" s="87">
        <v>3217887281</v>
      </c>
      <c r="D32" s="87">
        <v>3126087281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v>513241478.29000002</v>
      </c>
      <c r="Q32" s="68">
        <f t="shared" si="0"/>
        <v>2385588619.3499999</v>
      </c>
      <c r="R32" s="139"/>
      <c r="S32" s="139"/>
      <c r="T32" s="41"/>
      <c r="U32" s="41"/>
      <c r="V32" s="41"/>
      <c r="W32" s="41"/>
      <c r="AB32" s="41"/>
      <c r="AC32" s="41"/>
      <c r="AD32" s="41"/>
      <c r="AE32" s="41"/>
      <c r="AF32" s="41"/>
      <c r="AG32" s="41"/>
      <c r="AH32" s="41"/>
    </row>
    <row r="33" spans="1:34">
      <c r="A33" s="44"/>
      <c r="B33" s="11" t="s">
        <v>47</v>
      </c>
      <c r="C33" s="87">
        <v>2098836</v>
      </c>
      <c r="D33" s="87">
        <v>2098836</v>
      </c>
      <c r="E33" s="68">
        <v>0</v>
      </c>
      <c r="F33" s="68">
        <v>0</v>
      </c>
      <c r="G33" s="68">
        <v>0</v>
      </c>
      <c r="H33" s="68">
        <v>0</v>
      </c>
      <c r="I33" s="68">
        <v>379997.56</v>
      </c>
      <c r="J33" s="68">
        <v>387900</v>
      </c>
      <c r="K33" s="68">
        <v>267500</v>
      </c>
      <c r="L33" s="68"/>
      <c r="M33" s="68"/>
      <c r="N33" s="68"/>
      <c r="O33" s="68">
        <v>0</v>
      </c>
      <c r="P33" s="68">
        <v>330400</v>
      </c>
      <c r="Q33" s="68">
        <f t="shared" si="0"/>
        <v>1365797.56</v>
      </c>
      <c r="R33" s="139"/>
      <c r="S33" s="139"/>
      <c r="T33" s="41"/>
      <c r="U33" s="41"/>
      <c r="V33" s="41"/>
      <c r="W33" s="41"/>
      <c r="AB33" s="41"/>
      <c r="AC33" s="41"/>
      <c r="AD33" s="41"/>
      <c r="AE33" s="41"/>
      <c r="AF33" s="41"/>
      <c r="AG33" s="41"/>
      <c r="AH33" s="41"/>
    </row>
    <row r="34" spans="1:34">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v>65534016.670000002</v>
      </c>
      <c r="Q34" s="68">
        <f t="shared" si="0"/>
        <v>464756754.82999998</v>
      </c>
      <c r="R34" s="139"/>
      <c r="S34" s="139"/>
      <c r="T34" s="41"/>
      <c r="U34" s="41"/>
      <c r="V34" s="41"/>
      <c r="W34" s="41"/>
      <c r="AB34" s="41"/>
      <c r="AC34" s="41"/>
      <c r="AD34" s="41"/>
      <c r="AE34" s="41"/>
      <c r="AF34" s="41"/>
      <c r="AG34" s="41"/>
      <c r="AH34" s="41"/>
    </row>
    <row r="35" spans="1:34">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v>15003321.48</v>
      </c>
      <c r="Q35" s="68">
        <f t="shared" si="0"/>
        <v>45164581.650000006</v>
      </c>
      <c r="R35" s="139"/>
      <c r="S35" s="139"/>
      <c r="T35" s="41"/>
      <c r="U35" s="41"/>
      <c r="V35" s="41"/>
      <c r="W35" s="41"/>
      <c r="AB35" s="41"/>
      <c r="AC35" s="41"/>
      <c r="AD35" s="41"/>
      <c r="AE35" s="41"/>
      <c r="AF35" s="41"/>
      <c r="AG35" s="41"/>
      <c r="AH35" s="41"/>
    </row>
    <row r="36" spans="1:34">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1269566.8800000001</v>
      </c>
      <c r="P36" s="68">
        <v>3560554.3800000004</v>
      </c>
      <c r="Q36" s="68">
        <f t="shared" si="0"/>
        <v>19150543.25</v>
      </c>
      <c r="R36" s="139"/>
      <c r="S36" s="139"/>
      <c r="T36" s="41"/>
      <c r="U36" s="41"/>
      <c r="V36" s="41"/>
      <c r="W36" s="41"/>
      <c r="AB36" s="41"/>
      <c r="AC36" s="41"/>
      <c r="AD36" s="41"/>
      <c r="AE36" s="41"/>
      <c r="AF36" s="41"/>
      <c r="AG36" s="41"/>
      <c r="AH36" s="41"/>
    </row>
    <row r="37" spans="1:34">
      <c r="A37" s="44"/>
      <c r="B37" s="11" t="s">
        <v>475</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v>58432702.719999999</v>
      </c>
      <c r="Q37" s="68">
        <f t="shared" si="0"/>
        <v>342829814.54999995</v>
      </c>
      <c r="R37" s="139"/>
      <c r="S37" s="139"/>
      <c r="T37" s="41"/>
      <c r="U37" s="41"/>
      <c r="V37" s="41"/>
      <c r="W37" s="41"/>
      <c r="AB37" s="41"/>
      <c r="AC37" s="41"/>
      <c r="AD37" s="41"/>
      <c r="AE37" s="41"/>
      <c r="AF37" s="41"/>
      <c r="AG37" s="41"/>
      <c r="AH37" s="41"/>
    </row>
    <row r="38" spans="1:34">
      <c r="A38" s="44"/>
      <c r="B38" s="11" t="s">
        <v>52</v>
      </c>
      <c r="C38" s="87">
        <v>185596113</v>
      </c>
      <c r="D38" s="87">
        <v>185596113</v>
      </c>
      <c r="E38" s="68">
        <v>0</v>
      </c>
      <c r="F38" s="68">
        <v>0</v>
      </c>
      <c r="G38" s="68"/>
      <c r="H38" s="68"/>
      <c r="I38" s="68">
        <v>0</v>
      </c>
      <c r="J38" s="68"/>
      <c r="K38" s="68"/>
      <c r="L38" s="68"/>
      <c r="M38" s="68"/>
      <c r="N38" s="68">
        <v>0</v>
      </c>
      <c r="O38" s="68">
        <v>0</v>
      </c>
      <c r="P38" s="68">
        <v>4243398</v>
      </c>
      <c r="Q38" s="68">
        <f t="shared" si="0"/>
        <v>4243398</v>
      </c>
      <c r="R38" s="139"/>
      <c r="S38" s="139"/>
      <c r="T38" s="41"/>
      <c r="U38" s="41"/>
      <c r="V38" s="41"/>
      <c r="W38" s="41"/>
      <c r="AB38" s="41"/>
      <c r="AC38" s="41"/>
      <c r="AD38" s="41"/>
      <c r="AE38" s="41"/>
      <c r="AF38" s="41"/>
      <c r="AG38" s="41"/>
      <c r="AH38" s="41"/>
    </row>
    <row r="39" spans="1:34">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v>81611489.340000004</v>
      </c>
      <c r="Q39" s="68">
        <f t="shared" si="0"/>
        <v>177343598.55000001</v>
      </c>
      <c r="R39" s="139"/>
      <c r="S39" s="139"/>
      <c r="T39" s="41"/>
      <c r="U39" s="41"/>
      <c r="V39" s="41"/>
      <c r="W39" s="41"/>
      <c r="AB39" s="41"/>
      <c r="AC39" s="41"/>
      <c r="AD39" s="41"/>
      <c r="AE39" s="41"/>
      <c r="AF39" s="41"/>
      <c r="AG39" s="41"/>
      <c r="AH39" s="41"/>
    </row>
    <row r="40" spans="1:34">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v>476497751.57999998</v>
      </c>
      <c r="Q40" s="68">
        <f t="shared" si="0"/>
        <v>1357188674.9300001</v>
      </c>
      <c r="R40" s="139"/>
      <c r="S40" s="139"/>
      <c r="T40" s="41"/>
      <c r="U40" s="41"/>
      <c r="V40" s="41"/>
      <c r="W40" s="41"/>
      <c r="AB40" s="41"/>
      <c r="AC40" s="41"/>
      <c r="AD40" s="41"/>
      <c r="AE40" s="41"/>
      <c r="AF40" s="41"/>
      <c r="AG40" s="41"/>
      <c r="AH40" s="41"/>
    </row>
    <row r="41" spans="1:34">
      <c r="A41" s="44"/>
      <c r="B41" s="11" t="s">
        <v>55</v>
      </c>
      <c r="C41" s="87">
        <v>4083245600</v>
      </c>
      <c r="D41" s="87">
        <v>3582273512</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v>493176829.15999997</v>
      </c>
      <c r="Q41" s="68">
        <f t="shared" si="0"/>
        <v>2577968820.8800001</v>
      </c>
      <c r="R41" s="139"/>
      <c r="S41" s="139"/>
      <c r="T41" s="41"/>
      <c r="U41" s="41"/>
      <c r="V41" s="41"/>
      <c r="W41" s="41"/>
      <c r="AB41" s="41"/>
      <c r="AC41" s="41"/>
      <c r="AD41" s="41"/>
      <c r="AE41" s="41"/>
      <c r="AF41" s="41"/>
      <c r="AG41" s="41"/>
      <c r="AH41" s="41"/>
    </row>
    <row r="42" spans="1:34">
      <c r="A42" s="44"/>
      <c r="B42" s="11" t="s">
        <v>476</v>
      </c>
      <c r="C42" s="87">
        <v>338681390</v>
      </c>
      <c r="D42" s="87">
        <v>338681390</v>
      </c>
      <c r="E42" s="68">
        <v>0</v>
      </c>
      <c r="F42" s="68">
        <v>30677989.760000002</v>
      </c>
      <c r="G42" s="68">
        <v>1127024.1600000001</v>
      </c>
      <c r="H42" s="68">
        <v>43261247</v>
      </c>
      <c r="I42" s="68">
        <v>1061160</v>
      </c>
      <c r="J42" s="68">
        <v>10919520</v>
      </c>
      <c r="K42" s="68">
        <v>30099186.680000003</v>
      </c>
      <c r="L42" s="68">
        <v>2480862.86</v>
      </c>
      <c r="M42" s="68">
        <v>10059731.140000001</v>
      </c>
      <c r="N42" s="68">
        <v>8528306</v>
      </c>
      <c r="O42" s="68">
        <v>31138547</v>
      </c>
      <c r="P42" s="68">
        <v>33514409.300000001</v>
      </c>
      <c r="Q42" s="68">
        <f t="shared" si="0"/>
        <v>202867983.90000004</v>
      </c>
      <c r="R42" s="139"/>
      <c r="S42" s="139"/>
      <c r="T42" s="41"/>
      <c r="U42" s="41"/>
      <c r="V42" s="41"/>
      <c r="W42" s="41"/>
      <c r="AB42" s="41"/>
      <c r="AC42" s="41"/>
      <c r="AD42" s="41"/>
      <c r="AE42" s="41"/>
      <c r="AF42" s="41"/>
      <c r="AG42" s="41"/>
      <c r="AH42" s="41"/>
    </row>
    <row r="43" spans="1:34">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v>75771220.189999998</v>
      </c>
      <c r="Q43" s="68">
        <f t="shared" si="0"/>
        <v>938658068.18999982</v>
      </c>
      <c r="R43" s="139"/>
      <c r="S43" s="139"/>
      <c r="T43" s="41"/>
      <c r="U43" s="41"/>
      <c r="V43" s="41"/>
      <c r="W43" s="41"/>
      <c r="AB43" s="41"/>
      <c r="AC43" s="41"/>
      <c r="AD43" s="41"/>
      <c r="AE43" s="41"/>
      <c r="AF43" s="41"/>
      <c r="AG43" s="41"/>
      <c r="AH43" s="41"/>
    </row>
    <row r="44" spans="1:34">
      <c r="A44" s="44"/>
      <c r="B44" s="11" t="s">
        <v>59</v>
      </c>
      <c r="C44" s="112">
        <v>6038334</v>
      </c>
      <c r="D44" s="87">
        <v>6038334</v>
      </c>
      <c r="E44" s="68">
        <v>0</v>
      </c>
      <c r="F44" s="68">
        <v>31710</v>
      </c>
      <c r="G44" s="68">
        <v>469492.13</v>
      </c>
      <c r="H44" s="68">
        <v>0</v>
      </c>
      <c r="I44" s="68">
        <v>0</v>
      </c>
      <c r="J44" s="68"/>
      <c r="K44" s="68"/>
      <c r="L44" s="68">
        <v>0</v>
      </c>
      <c r="M44" s="68"/>
      <c r="N44" s="68"/>
      <c r="O44" s="68"/>
      <c r="P44" s="68"/>
      <c r="Q44" s="68">
        <f t="shared" si="0"/>
        <v>501202.13</v>
      </c>
      <c r="R44" s="139"/>
      <c r="S44" s="139"/>
      <c r="T44" s="41"/>
      <c r="U44" s="41"/>
      <c r="V44" s="41"/>
      <c r="W44" s="41"/>
      <c r="AB44" s="41"/>
      <c r="AC44" s="41"/>
      <c r="AD44" s="41"/>
      <c r="AE44" s="41"/>
      <c r="AF44" s="41"/>
      <c r="AG44" s="41"/>
      <c r="AH44" s="41"/>
    </row>
    <row r="45" spans="1:34">
      <c r="A45" s="44"/>
      <c r="B45" s="11" t="s">
        <v>60</v>
      </c>
      <c r="C45" s="87">
        <v>23626417</v>
      </c>
      <c r="D45" s="87">
        <v>51801991.780000001</v>
      </c>
      <c r="E45" s="68">
        <v>0</v>
      </c>
      <c r="F45" s="68"/>
      <c r="G45" s="68"/>
      <c r="H45" s="68">
        <v>0</v>
      </c>
      <c r="I45" s="68">
        <v>0</v>
      </c>
      <c r="J45" s="68"/>
      <c r="K45" s="68">
        <v>25203.75</v>
      </c>
      <c r="L45" s="68">
        <v>20340660.010000002</v>
      </c>
      <c r="M45" s="68"/>
      <c r="N45" s="68">
        <v>0</v>
      </c>
      <c r="O45" s="68">
        <v>0</v>
      </c>
      <c r="P45" s="68">
        <v>30695145.149999999</v>
      </c>
      <c r="Q45" s="68">
        <f t="shared" si="0"/>
        <v>51061008.909999996</v>
      </c>
      <c r="R45" s="139"/>
      <c r="S45" s="139"/>
      <c r="T45" s="41"/>
      <c r="U45" s="41"/>
      <c r="V45" s="41"/>
      <c r="W45" s="41"/>
      <c r="AB45" s="41"/>
      <c r="AC45" s="41"/>
      <c r="AD45" s="41"/>
      <c r="AE45" s="41"/>
      <c r="AF45" s="41"/>
      <c r="AG45" s="41"/>
      <c r="AH45" s="41"/>
    </row>
    <row r="46" spans="1:34">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v>51466870.550000004</v>
      </c>
      <c r="Q46" s="68">
        <f t="shared" si="0"/>
        <v>122450674.11000001</v>
      </c>
      <c r="R46" s="139"/>
      <c r="S46" s="139"/>
      <c r="T46" s="41"/>
      <c r="U46" s="41"/>
      <c r="V46" s="41"/>
      <c r="W46" s="41"/>
      <c r="AB46" s="41"/>
      <c r="AC46" s="41"/>
      <c r="AD46" s="41"/>
      <c r="AE46" s="41"/>
      <c r="AF46" s="41"/>
      <c r="AG46" s="41"/>
      <c r="AH46" s="41"/>
    </row>
    <row r="47" spans="1:34">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v>237540666.13999999</v>
      </c>
      <c r="Q47" s="68">
        <f t="shared" si="0"/>
        <v>2215265265.73</v>
      </c>
      <c r="R47" s="139"/>
      <c r="S47" s="139"/>
      <c r="T47" s="41"/>
      <c r="U47" s="41"/>
      <c r="V47" s="41"/>
      <c r="W47" s="41"/>
      <c r="AB47" s="41"/>
      <c r="AC47" s="41"/>
      <c r="AD47" s="41"/>
      <c r="AE47" s="41"/>
      <c r="AF47" s="41"/>
      <c r="AG47" s="41"/>
      <c r="AH47" s="41"/>
    </row>
    <row r="48" spans="1:34">
      <c r="A48" s="44"/>
      <c r="B48" s="11" t="s">
        <v>64</v>
      </c>
      <c r="C48" s="87">
        <v>18314429</v>
      </c>
      <c r="D48" s="87">
        <v>18314429</v>
      </c>
      <c r="E48" s="68">
        <v>0</v>
      </c>
      <c r="F48" s="68"/>
      <c r="G48" s="68"/>
      <c r="H48" s="68"/>
      <c r="I48" s="68">
        <v>0</v>
      </c>
      <c r="J48" s="68"/>
      <c r="K48" s="68">
        <v>0</v>
      </c>
      <c r="L48" s="68">
        <v>0</v>
      </c>
      <c r="M48" s="68"/>
      <c r="N48" s="68"/>
      <c r="O48" s="68"/>
      <c r="P48" s="68"/>
      <c r="Q48" s="68">
        <f t="shared" si="0"/>
        <v>0</v>
      </c>
      <c r="R48" s="139"/>
      <c r="S48" s="139"/>
      <c r="T48" s="41"/>
      <c r="U48" s="41"/>
      <c r="V48" s="41"/>
      <c r="W48" s="41"/>
      <c r="AB48" s="41"/>
      <c r="AC48" s="41"/>
      <c r="AD48" s="41"/>
      <c r="AE48" s="41"/>
      <c r="AF48" s="41"/>
      <c r="AG48" s="41"/>
      <c r="AH48" s="41"/>
    </row>
    <row r="49" spans="1:34">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v>211658660.20999998</v>
      </c>
      <c r="Q49" s="68">
        <f t="shared" si="0"/>
        <v>1977389828.0500002</v>
      </c>
      <c r="R49" s="139"/>
      <c r="S49" s="139"/>
      <c r="T49" s="41"/>
      <c r="U49" s="41"/>
      <c r="V49" s="41"/>
      <c r="W49" s="41"/>
      <c r="AB49" s="41"/>
      <c r="AC49" s="41"/>
      <c r="AD49" s="41"/>
      <c r="AE49" s="41"/>
      <c r="AF49" s="41"/>
      <c r="AG49" s="41"/>
      <c r="AH49" s="41"/>
    </row>
    <row r="50" spans="1:34">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v>277049980.44999999</v>
      </c>
      <c r="Q50" s="68">
        <f t="shared" si="0"/>
        <v>1661886879.6700001</v>
      </c>
      <c r="R50" s="139"/>
      <c r="S50" s="139"/>
      <c r="T50" s="41"/>
      <c r="U50" s="41"/>
      <c r="V50" s="41"/>
      <c r="W50" s="41"/>
      <c r="AB50" s="41"/>
      <c r="AC50" s="41"/>
      <c r="AD50" s="41"/>
      <c r="AE50" s="41"/>
      <c r="AF50" s="41"/>
      <c r="AG50" s="41"/>
      <c r="AH50" s="41"/>
    </row>
    <row r="51" spans="1:34">
      <c r="A51" s="44"/>
      <c r="B51" s="11" t="s">
        <v>70</v>
      </c>
      <c r="C51" s="87">
        <v>14729322</v>
      </c>
      <c r="D51" s="87">
        <v>14729322</v>
      </c>
      <c r="E51" s="68">
        <v>0</v>
      </c>
      <c r="F51" s="68">
        <v>0</v>
      </c>
      <c r="G51" s="68">
        <v>1091205</v>
      </c>
      <c r="H51" s="68">
        <v>865718.8</v>
      </c>
      <c r="I51" s="68">
        <v>0</v>
      </c>
      <c r="J51" s="68"/>
      <c r="K51" s="68">
        <v>0</v>
      </c>
      <c r="L51" s="68">
        <v>209096</v>
      </c>
      <c r="M51" s="68">
        <v>488166</v>
      </c>
      <c r="N51" s="68">
        <v>454791.94</v>
      </c>
      <c r="O51" s="68">
        <v>452827</v>
      </c>
      <c r="P51" s="68">
        <v>1607769.4</v>
      </c>
      <c r="Q51" s="68">
        <f t="shared" si="0"/>
        <v>5169574.1399999997</v>
      </c>
      <c r="R51" s="139"/>
      <c r="S51" s="139"/>
      <c r="T51" s="41"/>
      <c r="U51" s="41"/>
      <c r="V51" s="41"/>
      <c r="W51" s="41"/>
      <c r="AB51" s="41"/>
      <c r="AC51" s="41"/>
      <c r="AD51" s="41"/>
      <c r="AE51" s="41"/>
      <c r="AF51" s="41"/>
      <c r="AG51" s="41"/>
      <c r="AH51" s="41"/>
    </row>
    <row r="52" spans="1:34">
      <c r="A52" s="44"/>
      <c r="B52" s="11" t="s">
        <v>71</v>
      </c>
      <c r="C52" s="87">
        <v>302400000</v>
      </c>
      <c r="D52" s="87">
        <v>346544043.53999996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v>41692686.829999998</v>
      </c>
      <c r="Q52" s="68">
        <f t="shared" si="0"/>
        <v>323156821.40999997</v>
      </c>
      <c r="R52" s="139"/>
      <c r="S52" s="139"/>
      <c r="T52" s="41"/>
      <c r="U52" s="41"/>
      <c r="V52" s="41"/>
      <c r="W52" s="41"/>
      <c r="AB52" s="41"/>
      <c r="AC52" s="41"/>
      <c r="AD52" s="41"/>
      <c r="AE52" s="41"/>
      <c r="AF52" s="41"/>
      <c r="AG52" s="41"/>
      <c r="AH52" s="41"/>
    </row>
    <row r="53" spans="1:34">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v>551154569.75</v>
      </c>
      <c r="Q53" s="68">
        <f t="shared" si="0"/>
        <v>1507296188.4300001</v>
      </c>
      <c r="R53" s="139"/>
      <c r="S53" s="139"/>
      <c r="T53" s="41"/>
      <c r="U53" s="41"/>
      <c r="V53" s="41"/>
      <c r="W53" s="41"/>
      <c r="AB53" s="41"/>
      <c r="AC53" s="41"/>
      <c r="AD53" s="41"/>
      <c r="AE53" s="41"/>
      <c r="AF53" s="41"/>
      <c r="AG53" s="41"/>
      <c r="AH53" s="41"/>
    </row>
    <row r="54" spans="1:34">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v>218428877.25999999</v>
      </c>
      <c r="Q54" s="68">
        <f t="shared" si="0"/>
        <v>1262820529.9699998</v>
      </c>
      <c r="R54" s="139"/>
      <c r="S54" s="139"/>
      <c r="T54" s="41"/>
      <c r="U54" s="41"/>
      <c r="V54" s="41"/>
      <c r="W54" s="41"/>
      <c r="AB54" s="41"/>
      <c r="AC54" s="41"/>
      <c r="AD54" s="41"/>
      <c r="AE54" s="41"/>
      <c r="AF54" s="41"/>
      <c r="AG54" s="41"/>
      <c r="AH54" s="41"/>
    </row>
    <row r="55" spans="1:34">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v>539023.52</v>
      </c>
      <c r="Q55" s="68">
        <f t="shared" si="0"/>
        <v>33266384.409999996</v>
      </c>
      <c r="R55" s="139"/>
      <c r="S55" s="139"/>
      <c r="T55" s="41"/>
      <c r="U55" s="41"/>
      <c r="V55" s="41"/>
      <c r="W55" s="41"/>
      <c r="AB55" s="41"/>
      <c r="AC55" s="41"/>
      <c r="AD55" s="41"/>
      <c r="AE55" s="41"/>
      <c r="AF55" s="41"/>
      <c r="AG55" s="41"/>
      <c r="AH55" s="41"/>
    </row>
    <row r="56" spans="1:34">
      <c r="A56" s="44"/>
      <c r="B56" s="11" t="s">
        <v>197</v>
      </c>
      <c r="C56" s="87">
        <v>4662629</v>
      </c>
      <c r="D56" s="87">
        <v>7979876</v>
      </c>
      <c r="E56" s="68">
        <v>0</v>
      </c>
      <c r="F56" s="68"/>
      <c r="G56" s="68"/>
      <c r="H56" s="68"/>
      <c r="I56" s="68"/>
      <c r="J56" s="68"/>
      <c r="K56" s="68"/>
      <c r="L56" s="68"/>
      <c r="M56" s="68"/>
      <c r="N56" s="68">
        <v>0</v>
      </c>
      <c r="O56" s="68">
        <v>1854978.95</v>
      </c>
      <c r="P56" s="68">
        <v>6124749.9699999997</v>
      </c>
      <c r="Q56" s="68">
        <f t="shared" si="0"/>
        <v>7979728.9199999999</v>
      </c>
      <c r="R56" s="139"/>
      <c r="S56" s="139"/>
      <c r="T56" s="41"/>
      <c r="U56" s="41"/>
      <c r="V56" s="41"/>
      <c r="W56" s="41"/>
      <c r="AB56" s="41"/>
      <c r="AC56" s="41"/>
      <c r="AD56" s="41"/>
      <c r="AE56" s="41"/>
      <c r="AF56" s="41"/>
      <c r="AG56" s="41"/>
      <c r="AH56" s="41"/>
    </row>
    <row r="57" spans="1:34">
      <c r="A57" s="44"/>
      <c r="B57" s="11" t="s">
        <v>278</v>
      </c>
      <c r="C57" s="87">
        <v>60000000</v>
      </c>
      <c r="D57" s="87">
        <v>60000000</v>
      </c>
      <c r="E57" s="68">
        <v>0</v>
      </c>
      <c r="F57" s="68"/>
      <c r="G57" s="68"/>
      <c r="H57" s="68"/>
      <c r="I57" s="68"/>
      <c r="J57" s="68"/>
      <c r="K57" s="68"/>
      <c r="L57" s="68"/>
      <c r="M57" s="68"/>
      <c r="N57" s="68"/>
      <c r="O57" s="68"/>
      <c r="P57" s="68"/>
      <c r="Q57" s="68">
        <f t="shared" si="0"/>
        <v>0</v>
      </c>
      <c r="R57" s="139"/>
      <c r="S57" s="139"/>
      <c r="T57" s="41"/>
      <c r="U57" s="41"/>
      <c r="V57" s="41"/>
      <c r="W57" s="41"/>
      <c r="AB57" s="41"/>
      <c r="AC57" s="41"/>
      <c r="AD57" s="41"/>
      <c r="AE57" s="41"/>
      <c r="AF57" s="41"/>
      <c r="AG57" s="41"/>
      <c r="AH57" s="41"/>
    </row>
    <row r="58" spans="1:34">
      <c r="A58" s="44"/>
      <c r="B58" s="11" t="s">
        <v>351</v>
      </c>
      <c r="C58" s="87">
        <v>888000000</v>
      </c>
      <c r="D58" s="87">
        <v>1708199418</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v>776760502.43000007</v>
      </c>
      <c r="Q58" s="68">
        <f t="shared" si="0"/>
        <v>1421621983</v>
      </c>
      <c r="R58" s="139"/>
      <c r="S58" s="139"/>
      <c r="T58" s="41"/>
      <c r="U58" s="41"/>
      <c r="V58" s="41"/>
      <c r="W58" s="41"/>
      <c r="AB58" s="41"/>
      <c r="AC58" s="41"/>
      <c r="AD58" s="41"/>
      <c r="AE58" s="41"/>
      <c r="AF58" s="41"/>
      <c r="AG58" s="41"/>
      <c r="AH58" s="41"/>
    </row>
    <row r="59" spans="1:34">
      <c r="A59" s="44"/>
      <c r="B59" s="11" t="s">
        <v>352</v>
      </c>
      <c r="C59" s="87">
        <v>60000000</v>
      </c>
      <c r="D59" s="87">
        <v>60000000</v>
      </c>
      <c r="E59" s="68">
        <v>0</v>
      </c>
      <c r="F59" s="68"/>
      <c r="G59" s="68"/>
      <c r="H59" s="68"/>
      <c r="I59" s="68"/>
      <c r="J59" s="68"/>
      <c r="K59" s="68"/>
      <c r="L59" s="68"/>
      <c r="M59" s="68"/>
      <c r="N59" s="68"/>
      <c r="O59" s="68"/>
      <c r="P59" s="68"/>
      <c r="Q59" s="68">
        <f t="shared" si="0"/>
        <v>0</v>
      </c>
      <c r="R59" s="139"/>
      <c r="S59" s="139"/>
      <c r="T59" s="41"/>
      <c r="U59" s="41"/>
      <c r="V59" s="41"/>
      <c r="W59" s="41"/>
      <c r="AB59" s="41"/>
      <c r="AC59" s="41"/>
      <c r="AD59" s="41"/>
      <c r="AE59" s="41"/>
      <c r="AF59" s="41"/>
      <c r="AG59" s="41"/>
      <c r="AH59" s="41"/>
    </row>
    <row r="60" spans="1:34">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v>35797.660000000003</v>
      </c>
      <c r="Q60" s="68">
        <f t="shared" si="0"/>
        <v>14937889.780000001</v>
      </c>
      <c r="R60" s="139"/>
      <c r="S60" s="139"/>
      <c r="T60" s="41"/>
      <c r="U60" s="41"/>
      <c r="V60" s="41"/>
      <c r="W60" s="41"/>
      <c r="AB60" s="41"/>
      <c r="AC60" s="41"/>
      <c r="AD60" s="41"/>
      <c r="AE60" s="41"/>
      <c r="AF60" s="41"/>
      <c r="AG60" s="41"/>
      <c r="AH60" s="41"/>
    </row>
    <row r="61" spans="1:34">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5608124.9500000002</v>
      </c>
      <c r="N61" s="68">
        <v>4098938.0700000003</v>
      </c>
      <c r="O61" s="68">
        <v>4598940.46</v>
      </c>
      <c r="P61" s="68">
        <v>23275939.550000001</v>
      </c>
      <c r="Q61" s="68">
        <f t="shared" si="0"/>
        <v>158884952.41000006</v>
      </c>
      <c r="R61" s="139"/>
      <c r="S61" s="139"/>
      <c r="T61" s="41"/>
      <c r="U61" s="41"/>
      <c r="V61" s="41"/>
      <c r="W61" s="41"/>
      <c r="AB61" s="41"/>
      <c r="AC61" s="41"/>
      <c r="AD61" s="41"/>
      <c r="AE61" s="41"/>
      <c r="AF61" s="41"/>
      <c r="AG61" s="41"/>
      <c r="AH61" s="41"/>
    </row>
    <row r="62" spans="1:34">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v>20174125.149999999</v>
      </c>
      <c r="Q62" s="68">
        <f t="shared" si="0"/>
        <v>120721068.28999999</v>
      </c>
      <c r="R62" s="139"/>
      <c r="S62" s="139"/>
      <c r="T62" s="41"/>
      <c r="U62" s="41"/>
      <c r="V62" s="41"/>
      <c r="W62" s="41"/>
      <c r="AB62" s="41"/>
      <c r="AC62" s="41"/>
      <c r="AD62" s="41"/>
      <c r="AE62" s="41"/>
      <c r="AF62" s="41"/>
      <c r="AG62" s="41"/>
      <c r="AH62" s="41"/>
    </row>
    <row r="63" spans="1:34">
      <c r="A63" s="90"/>
      <c r="B63" s="11" t="s">
        <v>375</v>
      </c>
      <c r="C63" s="87">
        <v>0</v>
      </c>
      <c r="D63" s="87">
        <v>2120000000</v>
      </c>
      <c r="E63" s="68"/>
      <c r="F63" s="68"/>
      <c r="G63" s="68"/>
      <c r="H63" s="68"/>
      <c r="I63" s="68"/>
      <c r="J63" s="68"/>
      <c r="K63" s="68"/>
      <c r="L63" s="68"/>
      <c r="M63" s="68">
        <v>362220260.63</v>
      </c>
      <c r="N63" s="68">
        <v>1167998218.5699999</v>
      </c>
      <c r="O63" s="68">
        <v>388176753.29000002</v>
      </c>
      <c r="P63" s="68">
        <v>171646439.40000001</v>
      </c>
      <c r="Q63" s="68">
        <f t="shared" si="0"/>
        <v>2090041671.8899999</v>
      </c>
      <c r="R63" s="139"/>
      <c r="S63" s="139"/>
      <c r="T63" s="41"/>
      <c r="U63" s="41"/>
      <c r="V63" s="41"/>
      <c r="W63" s="41"/>
      <c r="AB63" s="41"/>
      <c r="AC63" s="41"/>
      <c r="AD63" s="41"/>
      <c r="AE63" s="41"/>
      <c r="AF63" s="41"/>
      <c r="AG63" s="41"/>
      <c r="AH63" s="41"/>
    </row>
    <row r="64" spans="1:34">
      <c r="A64" s="90"/>
      <c r="B64" s="11" t="s">
        <v>477</v>
      </c>
      <c r="C64" s="87">
        <v>0</v>
      </c>
      <c r="D64" s="87">
        <v>179163536.19999999</v>
      </c>
      <c r="E64" s="68"/>
      <c r="F64" s="68"/>
      <c r="G64" s="68"/>
      <c r="H64" s="68"/>
      <c r="I64" s="68">
        <v>0</v>
      </c>
      <c r="J64" s="68">
        <v>0</v>
      </c>
      <c r="K64" s="68">
        <v>70478109.700000003</v>
      </c>
      <c r="L64" s="68"/>
      <c r="M64" s="68"/>
      <c r="N64" s="68"/>
      <c r="O64" s="68"/>
      <c r="P64" s="68">
        <v>108685426.5</v>
      </c>
      <c r="Q64" s="68">
        <f t="shared" si="0"/>
        <v>179163536.19999999</v>
      </c>
      <c r="R64" s="139"/>
      <c r="S64" s="139"/>
      <c r="T64" s="41"/>
      <c r="U64" s="41"/>
      <c r="V64" s="41"/>
      <c r="W64" s="41"/>
      <c r="AB64" s="41"/>
      <c r="AC64" s="41"/>
      <c r="AD64" s="41"/>
      <c r="AE64" s="41"/>
      <c r="AF64" s="41"/>
      <c r="AG64" s="41"/>
      <c r="AH64" s="41"/>
    </row>
    <row r="65" spans="1:34">
      <c r="A65" s="90"/>
      <c r="B65" s="11" t="s">
        <v>376</v>
      </c>
      <c r="C65" s="87">
        <v>3118735</v>
      </c>
      <c r="D65" s="87">
        <v>3118735</v>
      </c>
      <c r="E65" s="68">
        <v>0</v>
      </c>
      <c r="F65" s="68">
        <v>0</v>
      </c>
      <c r="G65" s="68">
        <v>0</v>
      </c>
      <c r="H65" s="68"/>
      <c r="I65" s="68"/>
      <c r="J65" s="68">
        <v>0</v>
      </c>
      <c r="K65" s="68">
        <v>0</v>
      </c>
      <c r="L65" s="68">
        <v>513229</v>
      </c>
      <c r="M65" s="68">
        <v>47200</v>
      </c>
      <c r="N65" s="68">
        <v>77880</v>
      </c>
      <c r="O65" s="68">
        <v>1436737.59</v>
      </c>
      <c r="P65" s="68">
        <v>967155.42</v>
      </c>
      <c r="Q65" s="68">
        <f t="shared" si="0"/>
        <v>3042202.0100000002</v>
      </c>
      <c r="R65" s="139"/>
      <c r="S65" s="139"/>
      <c r="T65" s="41"/>
      <c r="U65" s="41"/>
      <c r="V65" s="41"/>
      <c r="W65" s="41"/>
      <c r="AB65" s="41"/>
      <c r="AC65" s="41"/>
      <c r="AD65" s="41"/>
      <c r="AE65" s="41"/>
      <c r="AF65" s="41"/>
      <c r="AG65" s="41"/>
      <c r="AH65" s="41"/>
    </row>
    <row r="66" spans="1:34">
      <c r="A66" s="90"/>
      <c r="B66" s="11" t="s">
        <v>377</v>
      </c>
      <c r="C66" s="87">
        <v>149600000</v>
      </c>
      <c r="D66" s="87">
        <v>155710409.00000003</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v>39141228.740000002</v>
      </c>
      <c r="Q66" s="68">
        <f t="shared" si="0"/>
        <v>152140443.88</v>
      </c>
      <c r="R66" s="139"/>
      <c r="S66" s="139"/>
      <c r="T66" s="41"/>
      <c r="U66" s="41"/>
      <c r="V66" s="41"/>
      <c r="W66" s="41"/>
      <c r="AB66" s="41"/>
      <c r="AC66" s="41"/>
      <c r="AD66" s="41"/>
      <c r="AE66" s="41"/>
      <c r="AF66" s="41"/>
      <c r="AG66" s="41"/>
      <c r="AH66" s="41"/>
    </row>
    <row r="67" spans="1:34">
      <c r="A67" s="90"/>
      <c r="B67" s="11" t="s">
        <v>378</v>
      </c>
      <c r="C67" s="87">
        <v>5000000</v>
      </c>
      <c r="D67" s="87">
        <v>5000000</v>
      </c>
      <c r="E67" s="68">
        <v>0</v>
      </c>
      <c r="F67" s="68">
        <v>0</v>
      </c>
      <c r="G67" s="68">
        <v>1250000</v>
      </c>
      <c r="H67" s="68"/>
      <c r="I67" s="68"/>
      <c r="J67" s="68">
        <v>1250000</v>
      </c>
      <c r="K67" s="68"/>
      <c r="L67" s="68">
        <v>0</v>
      </c>
      <c r="M67" s="68">
        <v>1250000</v>
      </c>
      <c r="N67" s="68"/>
      <c r="O67" s="68"/>
      <c r="P67" s="68">
        <v>1250000</v>
      </c>
      <c r="Q67" s="68">
        <f t="shared" si="0"/>
        <v>5000000</v>
      </c>
      <c r="R67" s="139"/>
      <c r="S67" s="139"/>
      <c r="T67" s="41"/>
      <c r="U67" s="41"/>
      <c r="V67" s="41"/>
      <c r="W67" s="41"/>
      <c r="AB67" s="41"/>
      <c r="AC67" s="41"/>
      <c r="AD67" s="41"/>
      <c r="AE67" s="41"/>
      <c r="AF67" s="41"/>
      <c r="AG67" s="41"/>
      <c r="AH67" s="41"/>
    </row>
    <row r="68" spans="1:34">
      <c r="A68" s="90"/>
      <c r="B68" s="11" t="s">
        <v>379</v>
      </c>
      <c r="C68" s="87">
        <v>29654374</v>
      </c>
      <c r="D68" s="87">
        <v>32367310.48</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v>10023271.26</v>
      </c>
      <c r="Q68" s="68">
        <f t="shared" si="0"/>
        <v>32295738.850000001</v>
      </c>
      <c r="R68" s="139"/>
      <c r="S68" s="139"/>
      <c r="T68" s="41"/>
      <c r="U68" s="41"/>
      <c r="V68" s="41"/>
      <c r="W68" s="41"/>
      <c r="AB68" s="41"/>
      <c r="AC68" s="41"/>
      <c r="AD68" s="41"/>
      <c r="AE68" s="41"/>
      <c r="AF68" s="41"/>
      <c r="AG68" s="41"/>
      <c r="AH68" s="41"/>
    </row>
    <row r="69" spans="1:34">
      <c r="A69" s="90"/>
      <c r="B69" s="11" t="s">
        <v>380</v>
      </c>
      <c r="C69" s="87">
        <v>92529619</v>
      </c>
      <c r="D69" s="87">
        <v>148517829.00000003</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v>29155727.16</v>
      </c>
      <c r="Q69" s="68">
        <f t="shared" si="0"/>
        <v>134677767.25</v>
      </c>
      <c r="R69" s="139"/>
      <c r="S69" s="139"/>
      <c r="T69" s="41"/>
      <c r="U69" s="41"/>
      <c r="V69" s="41"/>
      <c r="W69" s="41"/>
      <c r="AB69" s="41"/>
      <c r="AC69" s="41"/>
      <c r="AD69" s="41"/>
      <c r="AE69" s="41"/>
      <c r="AF69" s="41"/>
      <c r="AG69" s="41"/>
      <c r="AH69" s="41"/>
    </row>
    <row r="70" spans="1:34">
      <c r="A70" s="90"/>
      <c r="B70" s="11" t="s">
        <v>381</v>
      </c>
      <c r="C70" s="87">
        <v>41571618</v>
      </c>
      <c r="D70" s="87">
        <v>93341845.609999999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v>53944226.43</v>
      </c>
      <c r="Q70" s="68">
        <f t="shared" si="0"/>
        <v>92333822.210000008</v>
      </c>
      <c r="R70" s="139"/>
      <c r="S70" s="139"/>
      <c r="T70" s="41"/>
      <c r="U70" s="41"/>
      <c r="V70" s="41"/>
      <c r="W70" s="41"/>
      <c r="AB70" s="41"/>
      <c r="AC70" s="41"/>
      <c r="AD70" s="41"/>
      <c r="AE70" s="41"/>
      <c r="AF70" s="41"/>
      <c r="AG70" s="41"/>
      <c r="AH70" s="41"/>
    </row>
    <row r="71" spans="1:34">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v>24708988.580000002</v>
      </c>
      <c r="Q71" s="68">
        <f t="shared" si="0"/>
        <v>96437200.469999999</v>
      </c>
      <c r="R71" s="139"/>
      <c r="S71" s="139"/>
      <c r="T71" s="41"/>
      <c r="U71" s="41"/>
      <c r="V71" s="41"/>
      <c r="W71" s="41"/>
      <c r="AB71" s="41"/>
      <c r="AC71" s="41"/>
      <c r="AD71" s="41"/>
      <c r="AE71" s="41"/>
      <c r="AF71" s="41"/>
      <c r="AG71" s="41"/>
      <c r="AH71" s="41"/>
    </row>
    <row r="72" spans="1:34">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35751762.509999998</v>
      </c>
      <c r="O72" s="68">
        <v>119477652.3</v>
      </c>
      <c r="P72" s="68">
        <v>19841718.719999999</v>
      </c>
      <c r="Q72" s="68">
        <f t="shared" si="0"/>
        <v>701764187.79000008</v>
      </c>
      <c r="R72" s="139"/>
      <c r="S72" s="139"/>
      <c r="T72" s="41"/>
      <c r="U72" s="41"/>
      <c r="V72" s="41"/>
      <c r="W72" s="41"/>
      <c r="AB72" s="41"/>
      <c r="AC72" s="41"/>
      <c r="AD72" s="41"/>
      <c r="AE72" s="41"/>
      <c r="AF72" s="41"/>
      <c r="AG72" s="41"/>
      <c r="AH72" s="41"/>
    </row>
    <row r="73" spans="1:34">
      <c r="A73" s="90"/>
      <c r="B73" s="11" t="s">
        <v>383</v>
      </c>
      <c r="C73" s="87">
        <v>60887380</v>
      </c>
      <c r="D73" s="87">
        <v>60887380</v>
      </c>
      <c r="E73" s="68">
        <v>0</v>
      </c>
      <c r="F73" s="68">
        <v>744226</v>
      </c>
      <c r="G73" s="68">
        <v>0</v>
      </c>
      <c r="H73" s="68">
        <v>0</v>
      </c>
      <c r="I73" s="68">
        <v>0</v>
      </c>
      <c r="J73" s="68"/>
      <c r="K73" s="68"/>
      <c r="L73" s="68">
        <v>0</v>
      </c>
      <c r="M73" s="68">
        <v>0</v>
      </c>
      <c r="N73" s="68"/>
      <c r="O73" s="68"/>
      <c r="P73" s="68">
        <v>0</v>
      </c>
      <c r="Q73" s="68">
        <f t="shared" si="0"/>
        <v>744226</v>
      </c>
      <c r="R73" s="139"/>
      <c r="S73" s="139"/>
      <c r="T73" s="41"/>
      <c r="U73" s="41"/>
      <c r="V73" s="41"/>
      <c r="W73" s="41"/>
      <c r="AB73" s="41"/>
      <c r="AC73" s="41"/>
      <c r="AD73" s="41"/>
      <c r="AE73" s="41"/>
      <c r="AF73" s="41"/>
      <c r="AG73" s="41"/>
      <c r="AH73" s="41"/>
    </row>
    <row r="74" spans="1:34">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v>2919680.89</v>
      </c>
      <c r="Q74" s="68">
        <f t="shared" si="0"/>
        <v>116128184.94000001</v>
      </c>
      <c r="R74" s="139"/>
      <c r="S74" s="139"/>
      <c r="T74" s="41"/>
      <c r="U74" s="41"/>
      <c r="V74" s="41"/>
      <c r="W74" s="41"/>
      <c r="AB74" s="41"/>
      <c r="AC74" s="41"/>
      <c r="AD74" s="41"/>
      <c r="AE74" s="41"/>
      <c r="AF74" s="41"/>
      <c r="AG74" s="41"/>
      <c r="AH74" s="41"/>
    </row>
    <row r="75" spans="1:34">
      <c r="A75" s="90"/>
      <c r="B75" s="11" t="s">
        <v>425</v>
      </c>
      <c r="C75" s="87">
        <v>2690306</v>
      </c>
      <c r="D75" s="87">
        <v>3352062.24</v>
      </c>
      <c r="E75" s="68">
        <v>266282.38</v>
      </c>
      <c r="F75" s="68">
        <v>0</v>
      </c>
      <c r="G75" s="68">
        <v>87239.87</v>
      </c>
      <c r="H75" s="68">
        <v>0</v>
      </c>
      <c r="I75" s="68">
        <v>189500.4</v>
      </c>
      <c r="J75" s="68">
        <v>167324</v>
      </c>
      <c r="K75" s="68">
        <v>183651.91999999998</v>
      </c>
      <c r="L75" s="68">
        <v>308432.38</v>
      </c>
      <c r="M75" s="68">
        <v>244484</v>
      </c>
      <c r="N75" s="68">
        <v>214579.86</v>
      </c>
      <c r="O75" s="68">
        <v>161657.03</v>
      </c>
      <c r="P75" s="68">
        <v>1114603.04</v>
      </c>
      <c r="Q75" s="68">
        <f t="shared" ref="Q75:Q138" si="1">+SUM(E75:P75)</f>
        <v>2937754.88</v>
      </c>
      <c r="R75" s="139"/>
      <c r="S75" s="139"/>
      <c r="T75" s="41"/>
      <c r="U75" s="41"/>
      <c r="V75" s="41"/>
      <c r="W75" s="41"/>
      <c r="AB75" s="41"/>
      <c r="AC75" s="41"/>
      <c r="AD75" s="41"/>
      <c r="AE75" s="41"/>
      <c r="AF75" s="41"/>
      <c r="AG75" s="41"/>
      <c r="AH75" s="41"/>
    </row>
    <row r="76" spans="1:34">
      <c r="A76" s="90"/>
      <c r="B76" s="11" t="s">
        <v>426</v>
      </c>
      <c r="C76" s="87">
        <v>13380160</v>
      </c>
      <c r="D76" s="87">
        <v>25334674</v>
      </c>
      <c r="E76" s="68">
        <v>0</v>
      </c>
      <c r="F76" s="68">
        <v>0</v>
      </c>
      <c r="G76" s="68">
        <v>708750.44</v>
      </c>
      <c r="H76" s="68">
        <v>0</v>
      </c>
      <c r="I76" s="68">
        <v>609794.74</v>
      </c>
      <c r="J76" s="68">
        <v>2673266.87</v>
      </c>
      <c r="K76" s="68">
        <v>1102539.73</v>
      </c>
      <c r="L76" s="68">
        <v>0</v>
      </c>
      <c r="M76" s="68">
        <v>0</v>
      </c>
      <c r="N76" s="68">
        <v>2657217.8899999997</v>
      </c>
      <c r="O76" s="68">
        <v>10151136.439999999</v>
      </c>
      <c r="P76" s="68">
        <v>5188440.6100000003</v>
      </c>
      <c r="Q76" s="68">
        <f t="shared" si="1"/>
        <v>23091146.719999999</v>
      </c>
      <c r="R76" s="139"/>
      <c r="S76" s="139"/>
      <c r="T76" s="41"/>
      <c r="U76" s="41"/>
      <c r="V76" s="41"/>
      <c r="W76" s="41"/>
      <c r="AB76" s="41"/>
      <c r="AC76" s="41"/>
      <c r="AD76" s="41"/>
      <c r="AE76" s="41"/>
      <c r="AF76" s="41"/>
      <c r="AG76" s="41"/>
      <c r="AH76" s="41"/>
    </row>
    <row r="77" spans="1:34">
      <c r="A77" s="90"/>
      <c r="B77" s="11" t="s">
        <v>427</v>
      </c>
      <c r="C77" s="87">
        <v>760000</v>
      </c>
      <c r="D77" s="87">
        <v>4505088</v>
      </c>
      <c r="E77" s="68">
        <v>151536</v>
      </c>
      <c r="F77" s="68">
        <v>151536</v>
      </c>
      <c r="G77" s="68">
        <v>151536</v>
      </c>
      <c r="H77" s="68">
        <v>151536</v>
      </c>
      <c r="I77" s="68">
        <v>151536</v>
      </c>
      <c r="J77" s="68">
        <v>151536</v>
      </c>
      <c r="K77" s="68">
        <v>151536</v>
      </c>
      <c r="L77" s="68">
        <v>151536</v>
      </c>
      <c r="M77" s="68">
        <v>1196701.28</v>
      </c>
      <c r="N77" s="68">
        <v>387890</v>
      </c>
      <c r="O77" s="68">
        <v>538048</v>
      </c>
      <c r="P77" s="68">
        <v>1127298.74</v>
      </c>
      <c r="Q77" s="68">
        <f t="shared" si="1"/>
        <v>4462226.0200000005</v>
      </c>
      <c r="R77" s="139"/>
      <c r="S77" s="139"/>
      <c r="T77" s="41"/>
      <c r="U77" s="41"/>
      <c r="V77" s="41"/>
      <c r="W77" s="41"/>
      <c r="AB77" s="41"/>
      <c r="AC77" s="41"/>
      <c r="AD77" s="41"/>
      <c r="AE77" s="41"/>
      <c r="AF77" s="41"/>
      <c r="AG77" s="41"/>
      <c r="AH77" s="41"/>
    </row>
    <row r="78" spans="1:34">
      <c r="A78" s="90"/>
      <c r="B78" s="11" t="s">
        <v>428</v>
      </c>
      <c r="C78" s="87">
        <v>4200000</v>
      </c>
      <c r="D78" s="87">
        <v>4200000</v>
      </c>
      <c r="E78" s="68">
        <v>0</v>
      </c>
      <c r="F78" s="68"/>
      <c r="G78" s="68"/>
      <c r="H78" s="68"/>
      <c r="I78" s="68">
        <v>201349.3</v>
      </c>
      <c r="J78" s="68">
        <v>457047.12</v>
      </c>
      <c r="K78" s="68"/>
      <c r="L78" s="68">
        <v>2245485.85</v>
      </c>
      <c r="M78" s="68">
        <v>0</v>
      </c>
      <c r="N78" s="68">
        <v>0</v>
      </c>
      <c r="O78" s="68">
        <v>0</v>
      </c>
      <c r="P78" s="68">
        <v>1254698.76</v>
      </c>
      <c r="Q78" s="68">
        <f t="shared" si="1"/>
        <v>4158581.0300000003</v>
      </c>
      <c r="R78" s="139"/>
      <c r="S78" s="139"/>
      <c r="T78" s="41"/>
      <c r="U78" s="41"/>
      <c r="V78" s="41"/>
      <c r="W78" s="41"/>
      <c r="AB78" s="41"/>
      <c r="AC78" s="41"/>
      <c r="AD78" s="41"/>
      <c r="AE78" s="41"/>
      <c r="AF78" s="41"/>
      <c r="AG78" s="41"/>
      <c r="AH78" s="41"/>
    </row>
    <row r="79" spans="1:34">
      <c r="A79" s="90"/>
      <c r="B79" s="11" t="s">
        <v>429</v>
      </c>
      <c r="C79" s="87">
        <v>17419646</v>
      </c>
      <c r="D79" s="87">
        <v>18495987</v>
      </c>
      <c r="E79" s="68">
        <v>0</v>
      </c>
      <c r="F79" s="68">
        <v>0</v>
      </c>
      <c r="G79" s="68">
        <v>2862751.92</v>
      </c>
      <c r="H79" s="68">
        <v>759998.53</v>
      </c>
      <c r="I79" s="68">
        <v>1492029.76</v>
      </c>
      <c r="J79" s="68">
        <v>2000045.65</v>
      </c>
      <c r="K79" s="68">
        <v>2976563.95</v>
      </c>
      <c r="L79" s="68">
        <v>2593722.65</v>
      </c>
      <c r="M79" s="68">
        <v>1031724.72</v>
      </c>
      <c r="N79" s="68">
        <v>0</v>
      </c>
      <c r="O79" s="68">
        <v>1850773.05</v>
      </c>
      <c r="P79" s="68">
        <v>2654358.5599999996</v>
      </c>
      <c r="Q79" s="68">
        <f t="shared" si="1"/>
        <v>18221968.789999999</v>
      </c>
      <c r="R79" s="139"/>
      <c r="S79" s="139"/>
      <c r="T79" s="41"/>
      <c r="U79" s="41"/>
      <c r="V79" s="41"/>
      <c r="W79" s="41"/>
      <c r="AB79" s="41"/>
      <c r="AC79" s="41"/>
      <c r="AD79" s="41"/>
      <c r="AE79" s="41"/>
      <c r="AF79" s="41"/>
      <c r="AG79" s="41"/>
      <c r="AH79" s="41"/>
    </row>
    <row r="80" spans="1:34">
      <c r="A80" s="90"/>
      <c r="B80" s="11" t="s">
        <v>430</v>
      </c>
      <c r="C80" s="87">
        <v>10000000</v>
      </c>
      <c r="D80" s="87">
        <v>10000000</v>
      </c>
      <c r="E80" s="68">
        <v>0</v>
      </c>
      <c r="F80" s="68"/>
      <c r="G80" s="68">
        <v>0</v>
      </c>
      <c r="H80" s="68"/>
      <c r="I80" s="68">
        <v>268379.2</v>
      </c>
      <c r="J80" s="68">
        <v>486785.4</v>
      </c>
      <c r="K80" s="68">
        <v>698583.32</v>
      </c>
      <c r="L80" s="68">
        <v>452150.84</v>
      </c>
      <c r="M80" s="68">
        <v>265854</v>
      </c>
      <c r="N80" s="68">
        <v>892099.28</v>
      </c>
      <c r="O80" s="68">
        <v>1239562.75</v>
      </c>
      <c r="P80" s="68">
        <v>483800</v>
      </c>
      <c r="Q80" s="68">
        <f t="shared" si="1"/>
        <v>4787214.79</v>
      </c>
      <c r="R80" s="139"/>
      <c r="S80" s="139"/>
      <c r="T80" s="41"/>
      <c r="U80" s="41"/>
      <c r="V80" s="41"/>
      <c r="W80" s="41"/>
      <c r="AB80" s="41"/>
      <c r="AC80" s="41"/>
      <c r="AD80" s="41"/>
      <c r="AE80" s="41"/>
      <c r="AF80" s="41"/>
      <c r="AG80" s="41"/>
      <c r="AH80" s="41"/>
    </row>
    <row r="81" spans="1:34">
      <c r="A81" s="90"/>
      <c r="B81" s="11" t="s">
        <v>431</v>
      </c>
      <c r="C81" s="87">
        <v>1000000</v>
      </c>
      <c r="D81" s="87">
        <v>32281948.600000001</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v>8631849.7699999996</v>
      </c>
      <c r="Q81" s="68">
        <f t="shared" si="1"/>
        <v>31479655.510000002</v>
      </c>
      <c r="R81" s="139"/>
      <c r="S81" s="139"/>
      <c r="T81" s="41"/>
      <c r="U81" s="41"/>
      <c r="V81" s="41"/>
      <c r="W81" s="41"/>
      <c r="AB81" s="41"/>
      <c r="AC81" s="41"/>
      <c r="AD81" s="41"/>
      <c r="AE81" s="41"/>
      <c r="AF81" s="41"/>
      <c r="AG81" s="41"/>
      <c r="AH81" s="41"/>
    </row>
    <row r="82" spans="1:34">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v>59552835.269999996</v>
      </c>
      <c r="Q82" s="68">
        <f t="shared" si="1"/>
        <v>267231839.59999996</v>
      </c>
      <c r="R82" s="139"/>
      <c r="S82" s="139"/>
      <c r="T82" s="41"/>
      <c r="U82" s="41"/>
      <c r="V82" s="41"/>
      <c r="W82" s="41"/>
      <c r="AB82" s="41"/>
      <c r="AC82" s="41"/>
      <c r="AD82" s="41"/>
      <c r="AE82" s="41"/>
      <c r="AF82" s="41"/>
      <c r="AG82" s="41"/>
      <c r="AH82" s="41"/>
    </row>
    <row r="83" spans="1:34">
      <c r="A83" s="90"/>
      <c r="B83" s="11" t="s">
        <v>433</v>
      </c>
      <c r="C83" s="87">
        <v>3000000</v>
      </c>
      <c r="D83" s="87">
        <v>3000000</v>
      </c>
      <c r="E83" s="68">
        <v>0</v>
      </c>
      <c r="F83" s="68"/>
      <c r="G83" s="68"/>
      <c r="H83" s="68"/>
      <c r="I83" s="68">
        <v>0</v>
      </c>
      <c r="J83" s="68"/>
      <c r="K83" s="68"/>
      <c r="L83" s="68">
        <v>0</v>
      </c>
      <c r="M83" s="68"/>
      <c r="N83" s="68"/>
      <c r="O83" s="68"/>
      <c r="P83" s="68"/>
      <c r="Q83" s="68">
        <f t="shared" si="1"/>
        <v>0</v>
      </c>
      <c r="R83" s="139"/>
      <c r="S83" s="139"/>
      <c r="T83" s="41"/>
      <c r="U83" s="41"/>
      <c r="V83" s="41"/>
      <c r="W83" s="41"/>
      <c r="AB83" s="41"/>
      <c r="AC83" s="41"/>
      <c r="AD83" s="41"/>
      <c r="AE83" s="41"/>
      <c r="AF83" s="41"/>
      <c r="AG83" s="41"/>
      <c r="AH83" s="41"/>
    </row>
    <row r="84" spans="1:34">
      <c r="A84" s="90"/>
      <c r="B84" s="11" t="s">
        <v>434</v>
      </c>
      <c r="C84" s="87">
        <v>1161623</v>
      </c>
      <c r="D84" s="87">
        <v>1161623</v>
      </c>
      <c r="E84" s="68">
        <v>0</v>
      </c>
      <c r="F84" s="68"/>
      <c r="G84" s="68"/>
      <c r="H84" s="68">
        <v>212901.5</v>
      </c>
      <c r="I84" s="68">
        <v>152892.6</v>
      </c>
      <c r="J84" s="68">
        <v>87792</v>
      </c>
      <c r="K84" s="68">
        <v>388917.2</v>
      </c>
      <c r="L84" s="68">
        <v>0</v>
      </c>
      <c r="M84" s="68">
        <v>290209.44</v>
      </c>
      <c r="N84" s="68">
        <v>0</v>
      </c>
      <c r="O84" s="68">
        <v>28203.200000000001</v>
      </c>
      <c r="P84" s="68">
        <v>0</v>
      </c>
      <c r="Q84" s="68">
        <f t="shared" si="1"/>
        <v>1160915.94</v>
      </c>
      <c r="R84" s="139"/>
      <c r="S84" s="139"/>
      <c r="T84" s="41"/>
      <c r="U84" s="41"/>
      <c r="V84" s="41"/>
      <c r="W84" s="41"/>
      <c r="AB84" s="41"/>
      <c r="AC84" s="41"/>
      <c r="AD84" s="41"/>
      <c r="AE84" s="41"/>
      <c r="AF84" s="41"/>
      <c r="AG84" s="41"/>
      <c r="AH84" s="41"/>
    </row>
    <row r="85" spans="1:34">
      <c r="A85" s="90"/>
      <c r="B85" s="11" t="s">
        <v>435</v>
      </c>
      <c r="C85" s="87">
        <v>10485739</v>
      </c>
      <c r="D85" s="87">
        <v>19744906</v>
      </c>
      <c r="E85" s="68">
        <v>0</v>
      </c>
      <c r="F85" s="68">
        <v>1954488.92</v>
      </c>
      <c r="G85" s="68">
        <v>2775459.36</v>
      </c>
      <c r="H85" s="68">
        <v>765305.29</v>
      </c>
      <c r="I85" s="68">
        <v>521564.77</v>
      </c>
      <c r="J85" s="68">
        <v>316437.5</v>
      </c>
      <c r="K85" s="68">
        <v>353991.87</v>
      </c>
      <c r="L85" s="68">
        <v>558800.46</v>
      </c>
      <c r="M85" s="68">
        <v>2904082.26</v>
      </c>
      <c r="N85" s="68">
        <v>1572534.1</v>
      </c>
      <c r="O85" s="68">
        <v>1848178.65</v>
      </c>
      <c r="P85" s="68">
        <v>5079485.0500000007</v>
      </c>
      <c r="Q85" s="68">
        <f t="shared" si="1"/>
        <v>18650328.23</v>
      </c>
      <c r="R85" s="139"/>
      <c r="S85" s="139"/>
      <c r="T85" s="41"/>
      <c r="U85" s="41"/>
      <c r="V85" s="41"/>
      <c r="W85" s="41"/>
      <c r="AB85" s="41"/>
      <c r="AC85" s="41"/>
      <c r="AD85" s="41"/>
      <c r="AE85" s="41"/>
      <c r="AF85" s="41"/>
      <c r="AG85" s="41"/>
      <c r="AH85" s="41"/>
    </row>
    <row r="86" spans="1:34">
      <c r="A86" s="90"/>
      <c r="B86" s="11" t="s">
        <v>478</v>
      </c>
      <c r="C86" s="87">
        <v>0</v>
      </c>
      <c r="D86" s="87">
        <v>435905791.41000003</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v>63323412.369999997</v>
      </c>
      <c r="Q86" s="68">
        <f t="shared" si="1"/>
        <v>360302336.50000006</v>
      </c>
      <c r="R86" s="139"/>
      <c r="S86" s="139"/>
      <c r="T86" s="41"/>
      <c r="U86" s="41"/>
      <c r="V86" s="41"/>
      <c r="W86" s="41"/>
      <c r="AB86" s="41"/>
      <c r="AC86" s="41"/>
      <c r="AD86" s="41"/>
      <c r="AE86" s="41"/>
      <c r="AF86" s="41"/>
      <c r="AG86" s="41"/>
      <c r="AH86" s="41"/>
    </row>
    <row r="87" spans="1:34">
      <c r="A87" s="90"/>
      <c r="B87" s="11" t="s">
        <v>479</v>
      </c>
      <c r="C87" s="87">
        <v>0</v>
      </c>
      <c r="D87" s="87">
        <v>31600692.5</v>
      </c>
      <c r="E87" s="68"/>
      <c r="F87" s="68"/>
      <c r="G87" s="68">
        <v>0</v>
      </c>
      <c r="H87" s="68">
        <v>247892.17</v>
      </c>
      <c r="I87" s="68">
        <v>0</v>
      </c>
      <c r="J87" s="68">
        <v>2329346.4000000004</v>
      </c>
      <c r="K87" s="68">
        <v>1430588.38</v>
      </c>
      <c r="L87" s="68">
        <v>2054671.9000000001</v>
      </c>
      <c r="M87" s="68">
        <v>778806.06</v>
      </c>
      <c r="N87" s="68">
        <v>5232991.5599999996</v>
      </c>
      <c r="O87" s="68">
        <v>7177160.4199999999</v>
      </c>
      <c r="P87" s="68">
        <v>11787793.24</v>
      </c>
      <c r="Q87" s="68">
        <f t="shared" si="1"/>
        <v>31039250.130000003</v>
      </c>
      <c r="R87" s="139"/>
      <c r="S87" s="139"/>
      <c r="T87" s="41"/>
      <c r="U87" s="41"/>
      <c r="V87" s="41"/>
      <c r="W87" s="41"/>
      <c r="AB87" s="41"/>
      <c r="AC87" s="41"/>
      <c r="AD87" s="41"/>
      <c r="AE87" s="41"/>
      <c r="AF87" s="41"/>
      <c r="AG87" s="41"/>
      <c r="AH87" s="41"/>
    </row>
    <row r="88" spans="1:34">
      <c r="A88" s="90"/>
      <c r="B88" s="9" t="s">
        <v>280</v>
      </c>
      <c r="C88" s="89">
        <v>0</v>
      </c>
      <c r="D88" s="89">
        <v>12380525</v>
      </c>
      <c r="E88" s="71"/>
      <c r="F88" s="71">
        <v>0</v>
      </c>
      <c r="G88" s="71"/>
      <c r="H88" s="71">
        <v>0</v>
      </c>
      <c r="I88" s="71">
        <v>147946.79999999999</v>
      </c>
      <c r="J88" s="71">
        <v>300664</v>
      </c>
      <c r="K88" s="71">
        <v>1000848.12</v>
      </c>
      <c r="L88" s="71">
        <v>747910.3</v>
      </c>
      <c r="M88" s="71">
        <v>82157.5</v>
      </c>
      <c r="N88" s="71">
        <v>593155.32000000007</v>
      </c>
      <c r="O88" s="71">
        <v>215687.98</v>
      </c>
      <c r="P88" s="71">
        <v>2122812.94</v>
      </c>
      <c r="Q88" s="71">
        <f t="shared" si="1"/>
        <v>5211182.96</v>
      </c>
      <c r="R88" s="139"/>
      <c r="S88" s="139"/>
      <c r="T88" s="41"/>
      <c r="U88" s="41"/>
      <c r="V88" s="41"/>
      <c r="W88" s="41"/>
      <c r="AB88" s="41"/>
      <c r="AC88" s="41"/>
      <c r="AD88" s="41"/>
      <c r="AE88" s="41"/>
      <c r="AF88" s="41"/>
      <c r="AG88" s="41"/>
      <c r="AH88" s="41"/>
    </row>
    <row r="89" spans="1:34">
      <c r="B89" s="90" t="s">
        <v>437</v>
      </c>
      <c r="C89" s="87">
        <v>0</v>
      </c>
      <c r="D89" s="87">
        <v>12380525</v>
      </c>
      <c r="E89" s="68"/>
      <c r="F89" s="68">
        <v>0</v>
      </c>
      <c r="G89" s="68"/>
      <c r="H89" s="68">
        <v>0</v>
      </c>
      <c r="I89" s="68">
        <v>147946.79999999999</v>
      </c>
      <c r="J89" s="68">
        <v>300664</v>
      </c>
      <c r="K89" s="68">
        <v>1000848.12</v>
      </c>
      <c r="L89" s="68">
        <v>747910.3</v>
      </c>
      <c r="M89" s="68">
        <v>82157.5</v>
      </c>
      <c r="N89" s="68">
        <v>593155.32000000007</v>
      </c>
      <c r="O89" s="68">
        <v>215687.98</v>
      </c>
      <c r="P89" s="68">
        <v>2122812.94</v>
      </c>
      <c r="Q89" s="68">
        <f t="shared" si="1"/>
        <v>5211182.96</v>
      </c>
      <c r="R89" s="139"/>
      <c r="S89" s="139"/>
      <c r="T89" s="41"/>
      <c r="U89" s="41"/>
      <c r="V89" s="41"/>
      <c r="W89" s="41"/>
      <c r="AB89" s="41"/>
      <c r="AC89" s="41"/>
      <c r="AD89" s="41"/>
      <c r="AE89" s="41"/>
      <c r="AF89" s="41"/>
      <c r="AG89" s="41"/>
    </row>
    <row r="90" spans="1:34">
      <c r="B90" s="9" t="s">
        <v>74</v>
      </c>
      <c r="C90" s="71">
        <v>118556260000</v>
      </c>
      <c r="D90" s="71">
        <v>25649274953.48</v>
      </c>
      <c r="E90" s="71">
        <v>351502278.15000004</v>
      </c>
      <c r="F90" s="71">
        <v>830111857.14999998</v>
      </c>
      <c r="G90" s="71">
        <v>1161417264.5900002</v>
      </c>
      <c r="H90" s="71">
        <v>390105661.68000001</v>
      </c>
      <c r="I90" s="71">
        <v>473041877.88</v>
      </c>
      <c r="J90" s="71">
        <v>21625773805.929996</v>
      </c>
      <c r="K90" s="71">
        <v>28914849219.760002</v>
      </c>
      <c r="L90" s="71">
        <v>-10267079262.76</v>
      </c>
      <c r="M90" s="71">
        <v>3562615109.3100004</v>
      </c>
      <c r="N90" s="71">
        <v>7825024282.5400009</v>
      </c>
      <c r="O90" s="71">
        <v>2787835229.7999997</v>
      </c>
      <c r="P90" s="71">
        <v>-37070015698.669998</v>
      </c>
      <c r="Q90" s="71">
        <f t="shared" si="1"/>
        <v>20585181625.360001</v>
      </c>
      <c r="R90" s="139"/>
      <c r="S90" s="139"/>
      <c r="T90" s="41"/>
      <c r="U90" s="41"/>
      <c r="V90" s="41"/>
      <c r="W90" s="41"/>
      <c r="AB90" s="41"/>
      <c r="AC90" s="41"/>
      <c r="AD90" s="41"/>
      <c r="AE90" s="41"/>
      <c r="AF90" s="41"/>
      <c r="AG90" s="41"/>
    </row>
    <row r="91" spans="1:34">
      <c r="B91" s="11" t="s">
        <v>75</v>
      </c>
      <c r="C91" s="87">
        <v>118556260000</v>
      </c>
      <c r="D91" s="87">
        <v>20000000000</v>
      </c>
      <c r="E91" s="68">
        <v>351502278.15000004</v>
      </c>
      <c r="F91" s="68">
        <v>830111857.14999998</v>
      </c>
      <c r="G91" s="68">
        <v>1161417264.5900002</v>
      </c>
      <c r="H91" s="68">
        <v>390105661.68000001</v>
      </c>
      <c r="I91" s="68">
        <v>473041877.88</v>
      </c>
      <c r="J91" s="68">
        <v>21625773805.929996</v>
      </c>
      <c r="K91" s="68">
        <v>28914849219.760002</v>
      </c>
      <c r="L91" s="68">
        <v>-10267079262.76</v>
      </c>
      <c r="M91" s="68">
        <v>3562615109.3100004</v>
      </c>
      <c r="N91" s="68">
        <v>7825024282.5400009</v>
      </c>
      <c r="O91" s="68">
        <v>1797691711.7599995</v>
      </c>
      <c r="P91" s="68">
        <v>-38829977641.889999</v>
      </c>
      <c r="Q91" s="68">
        <f t="shared" si="1"/>
        <v>17835076164.099998</v>
      </c>
      <c r="R91" s="139"/>
      <c r="S91" s="139"/>
      <c r="T91" s="41"/>
      <c r="U91" s="41"/>
      <c r="V91" s="41"/>
      <c r="W91" s="41"/>
      <c r="AB91" s="41"/>
      <c r="AC91" s="41"/>
      <c r="AD91" s="41"/>
      <c r="AE91" s="41"/>
      <c r="AF91" s="41"/>
      <c r="AG91" s="41"/>
    </row>
    <row r="92" spans="1:34">
      <c r="B92" s="11" t="s">
        <v>76</v>
      </c>
      <c r="C92" s="87">
        <v>0</v>
      </c>
      <c r="D92" s="87">
        <v>5649274953.4799995</v>
      </c>
      <c r="E92" s="68"/>
      <c r="F92" s="68"/>
      <c r="G92" s="68"/>
      <c r="H92" s="68"/>
      <c r="I92" s="68"/>
      <c r="J92" s="68"/>
      <c r="K92" s="68"/>
      <c r="L92" s="68"/>
      <c r="M92" s="68">
        <v>0</v>
      </c>
      <c r="N92" s="68">
        <v>0</v>
      </c>
      <c r="O92" s="68">
        <v>990143518.04000008</v>
      </c>
      <c r="P92" s="68">
        <v>1759961943.22</v>
      </c>
      <c r="Q92" s="68">
        <f t="shared" si="1"/>
        <v>2750105461.2600002</v>
      </c>
      <c r="R92" s="139"/>
      <c r="S92" s="139"/>
      <c r="T92" s="41"/>
      <c r="U92" s="41"/>
      <c r="V92" s="41"/>
      <c r="W92" s="41"/>
      <c r="AB92" s="41"/>
      <c r="AC92" s="41"/>
      <c r="AD92" s="41"/>
      <c r="AE92" s="41"/>
      <c r="AF92" s="41"/>
      <c r="AG92" s="41"/>
    </row>
    <row r="93" spans="1:34">
      <c r="B93" s="9" t="s">
        <v>77</v>
      </c>
      <c r="C93" s="71">
        <v>146965207255</v>
      </c>
      <c r="D93" s="71">
        <v>262142670064.60999</v>
      </c>
      <c r="E93" s="71">
        <v>4068804451.2499995</v>
      </c>
      <c r="F93" s="71">
        <v>4047650852.4699998</v>
      </c>
      <c r="G93" s="71">
        <v>14722964171.83</v>
      </c>
      <c r="H93" s="71">
        <v>10952150486.280001</v>
      </c>
      <c r="I93" s="71">
        <v>4278623401.8299994</v>
      </c>
      <c r="J93" s="71">
        <v>6909633093.1299982</v>
      </c>
      <c r="K93" s="71">
        <v>14788251876.759996</v>
      </c>
      <c r="L93" s="71">
        <v>36792622889.430008</v>
      </c>
      <c r="M93" s="71">
        <v>14852079132.799999</v>
      </c>
      <c r="N93" s="71">
        <v>12609424592.960003</v>
      </c>
      <c r="O93" s="71">
        <v>28504746264.57</v>
      </c>
      <c r="P93" s="71">
        <v>102700404723.74001</v>
      </c>
      <c r="Q93" s="71">
        <f t="shared" si="1"/>
        <v>255227355937.05005</v>
      </c>
      <c r="R93" s="139"/>
      <c r="S93" s="139"/>
      <c r="T93" s="41"/>
      <c r="U93" s="41"/>
      <c r="V93" s="41"/>
      <c r="W93" s="41"/>
      <c r="AB93" s="41"/>
      <c r="AC93" s="41"/>
      <c r="AD93" s="41"/>
      <c r="AE93" s="41"/>
      <c r="AF93" s="41"/>
      <c r="AG93" s="41"/>
    </row>
    <row r="94" spans="1:34">
      <c r="B94" s="16" t="s">
        <v>384</v>
      </c>
      <c r="C94" s="87">
        <v>2442830266</v>
      </c>
      <c r="D94" s="87">
        <v>0</v>
      </c>
      <c r="E94" s="72">
        <v>0</v>
      </c>
      <c r="F94" s="72"/>
      <c r="G94" s="72"/>
      <c r="H94" s="72"/>
      <c r="I94" s="72"/>
      <c r="J94" s="72"/>
      <c r="K94" s="72"/>
      <c r="L94" s="72">
        <v>0</v>
      </c>
      <c r="M94" s="72"/>
      <c r="N94" s="72"/>
      <c r="O94" s="72"/>
      <c r="P94" s="72"/>
      <c r="Q94" s="72">
        <f t="shared" si="1"/>
        <v>0</v>
      </c>
      <c r="R94" s="139"/>
      <c r="S94" s="139"/>
      <c r="T94" s="41"/>
      <c r="U94" s="41"/>
      <c r="V94" s="41"/>
      <c r="W94" s="41"/>
      <c r="AB94" s="41"/>
      <c r="AC94" s="41"/>
      <c r="AD94" s="41"/>
      <c r="AE94" s="41"/>
      <c r="AF94" s="41"/>
      <c r="AG94" s="41"/>
      <c r="AH94" s="41"/>
    </row>
    <row r="95" spans="1:34">
      <c r="B95" s="16" t="s">
        <v>81</v>
      </c>
      <c r="C95" s="87">
        <v>18831050001</v>
      </c>
      <c r="D95" s="87">
        <v>987847367.70000005</v>
      </c>
      <c r="E95" s="68">
        <v>0</v>
      </c>
      <c r="F95" s="68"/>
      <c r="G95" s="68"/>
      <c r="H95" s="68">
        <v>0</v>
      </c>
      <c r="I95" s="68"/>
      <c r="J95" s="68">
        <v>0</v>
      </c>
      <c r="K95" s="68">
        <v>0</v>
      </c>
      <c r="L95" s="68">
        <v>0</v>
      </c>
      <c r="M95" s="68">
        <v>0</v>
      </c>
      <c r="N95" s="68">
        <v>0</v>
      </c>
      <c r="O95" s="68">
        <v>0</v>
      </c>
      <c r="P95" s="68">
        <v>0</v>
      </c>
      <c r="Q95" s="68">
        <f t="shared" si="1"/>
        <v>0</v>
      </c>
      <c r="R95" s="139"/>
      <c r="S95" s="139"/>
      <c r="T95" s="41"/>
      <c r="U95" s="41"/>
      <c r="V95" s="41"/>
      <c r="W95" s="41"/>
      <c r="AB95" s="41"/>
      <c r="AC95" s="41"/>
      <c r="AD95" s="41"/>
      <c r="AE95" s="41"/>
      <c r="AF95" s="41"/>
      <c r="AG95" s="41"/>
      <c r="AH95" s="41"/>
    </row>
    <row r="96" spans="1:34">
      <c r="B96" s="16" t="s">
        <v>245</v>
      </c>
      <c r="C96" s="87">
        <v>17416097688</v>
      </c>
      <c r="D96" s="87">
        <v>18208399348.049999</v>
      </c>
      <c r="E96" s="68">
        <v>1294211726.8900001</v>
      </c>
      <c r="F96" s="68">
        <v>1101916767.26</v>
      </c>
      <c r="G96" s="68">
        <v>1732078181.23</v>
      </c>
      <c r="H96" s="68">
        <v>3912829499.9899998</v>
      </c>
      <c r="I96" s="68">
        <v>880188333.33000004</v>
      </c>
      <c r="J96" s="68">
        <v>880188333.33000004</v>
      </c>
      <c r="K96" s="68">
        <v>998512364.33000004</v>
      </c>
      <c r="L96" s="68">
        <v>1034977635.67</v>
      </c>
      <c r="M96" s="68">
        <v>2031042644.3000002</v>
      </c>
      <c r="N96" s="68">
        <v>900892546.59000003</v>
      </c>
      <c r="O96" s="68">
        <v>171635711.41000003</v>
      </c>
      <c r="P96" s="68">
        <v>3269925509.7499995</v>
      </c>
      <c r="Q96" s="68">
        <f t="shared" si="1"/>
        <v>18208399254.080002</v>
      </c>
      <c r="R96" s="139"/>
      <c r="S96" s="139"/>
      <c r="T96" s="41"/>
      <c r="U96" s="41"/>
      <c r="V96" s="41"/>
      <c r="W96" s="41"/>
      <c r="AB96" s="41"/>
      <c r="AC96" s="41"/>
      <c r="AD96" s="41"/>
      <c r="AE96" s="41"/>
      <c r="AF96" s="41"/>
      <c r="AG96" s="41"/>
      <c r="AH96" s="41"/>
    </row>
    <row r="97" spans="2:34">
      <c r="B97" s="16" t="s">
        <v>86</v>
      </c>
      <c r="C97" s="87">
        <v>86444979567</v>
      </c>
      <c r="D97" s="87">
        <v>211093511461.46002</v>
      </c>
      <c r="E97" s="68">
        <v>2633595598.3399997</v>
      </c>
      <c r="F97" s="68">
        <v>2595532980</v>
      </c>
      <c r="G97" s="68">
        <v>7172165850.0799999</v>
      </c>
      <c r="H97" s="68">
        <v>4706431925.5299997</v>
      </c>
      <c r="I97" s="68">
        <v>2543376464.9099998</v>
      </c>
      <c r="J97" s="68">
        <v>5298059753</v>
      </c>
      <c r="K97" s="68">
        <v>7897755513.6300001</v>
      </c>
      <c r="L97" s="68">
        <v>32821805307.680004</v>
      </c>
      <c r="M97" s="68">
        <v>10691468133.200001</v>
      </c>
      <c r="N97" s="68">
        <v>10521197152.5</v>
      </c>
      <c r="O97" s="68">
        <v>27231790509.620003</v>
      </c>
      <c r="P97" s="68">
        <v>94261987691.929993</v>
      </c>
      <c r="Q97" s="68">
        <f t="shared" si="1"/>
        <v>208375166880.42001</v>
      </c>
      <c r="R97" s="139"/>
      <c r="S97" s="139"/>
      <c r="T97" s="41"/>
      <c r="U97" s="41"/>
      <c r="V97" s="41"/>
      <c r="W97" s="41"/>
      <c r="AB97" s="41"/>
      <c r="AC97" s="41"/>
      <c r="AD97" s="41"/>
      <c r="AE97" s="41"/>
      <c r="AF97" s="41"/>
      <c r="AG97" s="41"/>
      <c r="AH97" s="41"/>
    </row>
    <row r="98" spans="2:34">
      <c r="B98" s="16" t="s">
        <v>87</v>
      </c>
      <c r="C98" s="87">
        <v>179993811</v>
      </c>
      <c r="D98" s="87">
        <v>0</v>
      </c>
      <c r="E98" s="68">
        <v>0</v>
      </c>
      <c r="F98" s="68">
        <v>0</v>
      </c>
      <c r="G98" s="68"/>
      <c r="H98" s="68"/>
      <c r="I98" s="68">
        <v>0</v>
      </c>
      <c r="J98" s="68"/>
      <c r="K98" s="68"/>
      <c r="L98" s="68"/>
      <c r="M98" s="68"/>
      <c r="N98" s="68"/>
      <c r="O98" s="68">
        <v>0</v>
      </c>
      <c r="P98" s="68"/>
      <c r="Q98" s="68">
        <f t="shared" si="1"/>
        <v>0</v>
      </c>
      <c r="R98" s="139"/>
      <c r="S98" s="139"/>
      <c r="T98" s="41"/>
      <c r="U98" s="41"/>
      <c r="V98" s="41"/>
      <c r="W98" s="41"/>
      <c r="AB98" s="41"/>
      <c r="AC98" s="41"/>
      <c r="AD98" s="41"/>
      <c r="AE98" s="41"/>
      <c r="AF98" s="41"/>
      <c r="AG98" s="41"/>
      <c r="AH98" s="41"/>
    </row>
    <row r="99" spans="2:34">
      <c r="B99" s="16" t="s">
        <v>103</v>
      </c>
      <c r="C99" s="87">
        <v>0</v>
      </c>
      <c r="D99" s="87">
        <v>3900</v>
      </c>
      <c r="E99" s="68"/>
      <c r="F99" s="68"/>
      <c r="G99" s="68"/>
      <c r="H99" s="68"/>
      <c r="I99" s="68"/>
      <c r="J99" s="68"/>
      <c r="K99" s="68"/>
      <c r="L99" s="68"/>
      <c r="M99" s="68"/>
      <c r="N99" s="68"/>
      <c r="O99" s="68"/>
      <c r="P99" s="68">
        <v>3900</v>
      </c>
      <c r="Q99" s="68">
        <f t="shared" si="1"/>
        <v>3900</v>
      </c>
      <c r="R99" s="139"/>
      <c r="S99" s="139"/>
      <c r="T99" s="41"/>
      <c r="U99" s="41"/>
      <c r="V99" s="41"/>
      <c r="W99" s="41"/>
      <c r="AB99" s="41"/>
      <c r="AC99" s="41"/>
      <c r="AD99" s="41"/>
      <c r="AE99" s="41"/>
      <c r="AF99" s="41"/>
      <c r="AG99" s="41"/>
      <c r="AH99" s="41"/>
    </row>
    <row r="100" spans="2:34">
      <c r="B100" s="16" t="s">
        <v>282</v>
      </c>
      <c r="C100" s="87">
        <v>631100000</v>
      </c>
      <c r="D100" s="87">
        <v>75027791</v>
      </c>
      <c r="E100" s="68">
        <v>0</v>
      </c>
      <c r="F100" s="68"/>
      <c r="G100" s="68"/>
      <c r="H100" s="68"/>
      <c r="I100" s="68"/>
      <c r="J100" s="68"/>
      <c r="K100" s="68"/>
      <c r="L100" s="68"/>
      <c r="M100" s="68"/>
      <c r="N100" s="68"/>
      <c r="O100" s="68"/>
      <c r="P100" s="68">
        <v>0</v>
      </c>
      <c r="Q100" s="68">
        <f t="shared" si="1"/>
        <v>0</v>
      </c>
      <c r="R100" s="139"/>
      <c r="S100" s="139"/>
      <c r="T100" s="41"/>
      <c r="U100" s="41"/>
      <c r="V100" s="41"/>
      <c r="W100" s="41"/>
      <c r="AB100" s="41"/>
      <c r="AC100" s="41"/>
      <c r="AD100" s="41"/>
      <c r="AE100" s="41"/>
      <c r="AF100" s="41"/>
      <c r="AG100" s="41"/>
      <c r="AH100" s="41"/>
    </row>
    <row r="101" spans="2:34">
      <c r="B101" s="16" t="s">
        <v>283</v>
      </c>
      <c r="C101" s="87">
        <v>38998899</v>
      </c>
      <c r="D101" s="87">
        <v>54617040.269999996</v>
      </c>
      <c r="E101" s="68">
        <v>0</v>
      </c>
      <c r="F101" s="68">
        <v>15557234.18</v>
      </c>
      <c r="G101" s="68">
        <v>250000</v>
      </c>
      <c r="H101" s="68">
        <v>20904542.789999999</v>
      </c>
      <c r="I101" s="68"/>
      <c r="J101" s="68">
        <v>2208508.5700000003</v>
      </c>
      <c r="K101" s="68"/>
      <c r="L101" s="68">
        <v>6390439.0999999996</v>
      </c>
      <c r="M101" s="68"/>
      <c r="N101" s="68"/>
      <c r="O101" s="68"/>
      <c r="P101" s="68">
        <v>0</v>
      </c>
      <c r="Q101" s="68">
        <f t="shared" si="1"/>
        <v>45310724.640000001</v>
      </c>
      <c r="R101" s="139"/>
      <c r="S101" s="139"/>
      <c r="T101" s="41"/>
      <c r="U101" s="41"/>
      <c r="V101" s="41"/>
      <c r="W101" s="41"/>
      <c r="AB101" s="41"/>
      <c r="AC101" s="41"/>
      <c r="AD101" s="41"/>
      <c r="AE101" s="41"/>
      <c r="AF101" s="41"/>
      <c r="AG101" s="41"/>
      <c r="AH101" s="41"/>
    </row>
    <row r="102" spans="2:34">
      <c r="B102" s="16" t="s">
        <v>353</v>
      </c>
      <c r="C102" s="87">
        <v>0</v>
      </c>
      <c r="D102" s="87">
        <v>11834000</v>
      </c>
      <c r="E102" s="68"/>
      <c r="F102" s="68"/>
      <c r="G102" s="68"/>
      <c r="H102" s="68">
        <v>2008408.53</v>
      </c>
      <c r="I102" s="68"/>
      <c r="J102" s="68"/>
      <c r="K102" s="68">
        <v>1205209.81</v>
      </c>
      <c r="L102" s="68">
        <v>1278000</v>
      </c>
      <c r="M102" s="68"/>
      <c r="N102" s="68"/>
      <c r="O102" s="68"/>
      <c r="P102" s="68">
        <v>6873000</v>
      </c>
      <c r="Q102" s="68">
        <f t="shared" si="1"/>
        <v>11364618.34</v>
      </c>
      <c r="R102" s="139"/>
      <c r="S102" s="139"/>
      <c r="T102" s="41"/>
      <c r="U102" s="41"/>
      <c r="V102" s="41"/>
      <c r="W102" s="41"/>
      <c r="AB102" s="41"/>
      <c r="AC102" s="41"/>
      <c r="AD102" s="41"/>
      <c r="AE102" s="41"/>
      <c r="AF102" s="41"/>
      <c r="AG102" s="41"/>
      <c r="AH102" s="41"/>
    </row>
    <row r="103" spans="2:34">
      <c r="B103" s="16" t="s">
        <v>332</v>
      </c>
      <c r="C103" s="87">
        <v>220503501</v>
      </c>
      <c r="D103" s="87">
        <v>220503501</v>
      </c>
      <c r="E103" s="68">
        <v>0</v>
      </c>
      <c r="F103" s="68"/>
      <c r="G103" s="68"/>
      <c r="H103" s="68"/>
      <c r="I103" s="68"/>
      <c r="J103" s="68">
        <v>61702734.170000002</v>
      </c>
      <c r="K103" s="68">
        <v>0</v>
      </c>
      <c r="L103" s="68">
        <v>0</v>
      </c>
      <c r="M103" s="68">
        <v>0</v>
      </c>
      <c r="N103" s="68">
        <v>2916425.97</v>
      </c>
      <c r="O103" s="68"/>
      <c r="P103" s="68">
        <v>80269969.269999996</v>
      </c>
      <c r="Q103" s="68">
        <f t="shared" si="1"/>
        <v>144889129.41</v>
      </c>
      <c r="R103" s="139"/>
      <c r="S103" s="139"/>
      <c r="T103" s="41"/>
      <c r="U103" s="41"/>
      <c r="V103" s="41"/>
      <c r="W103" s="41"/>
      <c r="AB103" s="41"/>
      <c r="AC103" s="41"/>
      <c r="AD103" s="41"/>
      <c r="AE103" s="41"/>
      <c r="AF103" s="41"/>
      <c r="AG103" s="41"/>
      <c r="AH103" s="41"/>
    </row>
    <row r="104" spans="2:34">
      <c r="B104" s="16" t="s">
        <v>286</v>
      </c>
      <c r="C104" s="87">
        <v>1135979999</v>
      </c>
      <c r="D104" s="87">
        <v>1135979999</v>
      </c>
      <c r="E104" s="68">
        <v>16324737.610000001</v>
      </c>
      <c r="F104" s="68">
        <v>4761828.1900000004</v>
      </c>
      <c r="G104" s="68">
        <v>6666660.8200000003</v>
      </c>
      <c r="H104" s="68">
        <v>1477223.86</v>
      </c>
      <c r="I104" s="68">
        <v>3779058.1</v>
      </c>
      <c r="J104" s="68">
        <v>117053401.70999999</v>
      </c>
      <c r="K104" s="68">
        <v>119441749.89</v>
      </c>
      <c r="L104" s="68">
        <v>4209250.96</v>
      </c>
      <c r="M104" s="68">
        <v>159916453.20999998</v>
      </c>
      <c r="N104" s="68">
        <v>1467893.72</v>
      </c>
      <c r="O104" s="68">
        <v>2280464.63</v>
      </c>
      <c r="P104" s="68">
        <v>353890449.26999998</v>
      </c>
      <c r="Q104" s="68">
        <f t="shared" si="1"/>
        <v>791269171.97000003</v>
      </c>
      <c r="R104" s="139"/>
      <c r="S104" s="139"/>
      <c r="T104" s="41"/>
      <c r="U104" s="41"/>
      <c r="V104" s="41"/>
      <c r="W104" s="41"/>
      <c r="AB104" s="41"/>
      <c r="AC104" s="41"/>
      <c r="AD104" s="41"/>
      <c r="AE104" s="41"/>
      <c r="AF104" s="41"/>
      <c r="AG104" s="41"/>
      <c r="AH104" s="41"/>
    </row>
    <row r="105" spans="2:34">
      <c r="B105" s="16" t="s">
        <v>287</v>
      </c>
      <c r="C105" s="87">
        <v>1814989645</v>
      </c>
      <c r="D105" s="87">
        <v>30634608.959999997</v>
      </c>
      <c r="E105" s="68">
        <v>0</v>
      </c>
      <c r="F105" s="68">
        <v>4364673.51</v>
      </c>
      <c r="G105" s="68"/>
      <c r="H105" s="68"/>
      <c r="I105" s="68"/>
      <c r="J105" s="68"/>
      <c r="K105" s="68"/>
      <c r="L105" s="68">
        <v>26269935.449999999</v>
      </c>
      <c r="M105" s="68">
        <v>0</v>
      </c>
      <c r="N105" s="68">
        <v>0</v>
      </c>
      <c r="O105" s="68">
        <v>0</v>
      </c>
      <c r="P105" s="68">
        <v>0</v>
      </c>
      <c r="Q105" s="68">
        <f t="shared" si="1"/>
        <v>30634608.960000001</v>
      </c>
      <c r="R105" s="139"/>
      <c r="S105" s="139"/>
      <c r="T105" s="41"/>
      <c r="U105" s="41"/>
      <c r="V105" s="41"/>
      <c r="W105" s="41"/>
      <c r="AB105" s="41"/>
      <c r="AC105" s="41"/>
      <c r="AD105" s="41"/>
      <c r="AE105" s="41"/>
      <c r="AF105" s="41"/>
      <c r="AG105" s="41"/>
      <c r="AH105" s="41"/>
    </row>
    <row r="106" spans="2:34">
      <c r="B106" s="16" t="s">
        <v>385</v>
      </c>
      <c r="C106" s="87">
        <v>410215000</v>
      </c>
      <c r="D106" s="87">
        <v>253481492</v>
      </c>
      <c r="E106" s="68">
        <v>0</v>
      </c>
      <c r="F106" s="68"/>
      <c r="G106" s="68"/>
      <c r="H106" s="68"/>
      <c r="I106" s="68"/>
      <c r="J106" s="68">
        <v>657825.21</v>
      </c>
      <c r="K106" s="68"/>
      <c r="L106" s="68">
        <v>89309435.159999996</v>
      </c>
      <c r="M106" s="68">
        <v>0</v>
      </c>
      <c r="N106" s="68">
        <v>46448080.280000001</v>
      </c>
      <c r="O106" s="68"/>
      <c r="P106" s="68">
        <v>102657486.08</v>
      </c>
      <c r="Q106" s="68">
        <f t="shared" si="1"/>
        <v>239072826.72999996</v>
      </c>
      <c r="R106" s="139"/>
      <c r="S106" s="139"/>
      <c r="T106" s="41"/>
      <c r="U106" s="41"/>
      <c r="V106" s="41"/>
      <c r="W106" s="41"/>
      <c r="AB106" s="41"/>
      <c r="AC106" s="41"/>
      <c r="AD106" s="41"/>
      <c r="AE106" s="41"/>
      <c r="AF106" s="41"/>
      <c r="AG106" s="41"/>
      <c r="AH106" s="41"/>
    </row>
    <row r="107" spans="2:34">
      <c r="B107" s="16" t="s">
        <v>334</v>
      </c>
      <c r="C107" s="87">
        <v>0</v>
      </c>
      <c r="D107" s="87">
        <v>352440000</v>
      </c>
      <c r="E107" s="68"/>
      <c r="F107" s="68"/>
      <c r="G107" s="68"/>
      <c r="H107" s="68"/>
      <c r="I107" s="68"/>
      <c r="J107" s="68"/>
      <c r="K107" s="68"/>
      <c r="L107" s="68"/>
      <c r="M107" s="68"/>
      <c r="N107" s="68"/>
      <c r="O107" s="68">
        <v>0</v>
      </c>
      <c r="P107" s="68">
        <v>321665520</v>
      </c>
      <c r="Q107" s="68">
        <f t="shared" si="1"/>
        <v>321665520</v>
      </c>
      <c r="R107" s="139"/>
      <c r="S107" s="139"/>
      <c r="T107" s="41"/>
      <c r="U107" s="41"/>
      <c r="V107" s="41"/>
      <c r="W107" s="41"/>
      <c r="AB107" s="41"/>
      <c r="AC107" s="41"/>
      <c r="AD107" s="41"/>
      <c r="AE107" s="41"/>
      <c r="AF107" s="41"/>
      <c r="AG107" s="41"/>
      <c r="AH107" s="41"/>
    </row>
    <row r="108" spans="2:34">
      <c r="B108" s="16" t="s">
        <v>335</v>
      </c>
      <c r="C108" s="87">
        <v>0</v>
      </c>
      <c r="D108" s="87">
        <v>1290028731</v>
      </c>
      <c r="E108" s="68"/>
      <c r="F108" s="68">
        <v>3669405.7</v>
      </c>
      <c r="G108" s="68">
        <v>2116391.75</v>
      </c>
      <c r="H108" s="68">
        <v>69438425.659999996</v>
      </c>
      <c r="I108" s="68">
        <v>2991351.48</v>
      </c>
      <c r="J108" s="68">
        <v>1505099.87</v>
      </c>
      <c r="K108" s="68">
        <v>272534794.88</v>
      </c>
      <c r="L108" s="68">
        <v>311016294.88999999</v>
      </c>
      <c r="M108" s="68">
        <v>20223143.120000001</v>
      </c>
      <c r="N108" s="68">
        <v>25893603.189999998</v>
      </c>
      <c r="O108" s="68">
        <v>2507667.12</v>
      </c>
      <c r="P108" s="68">
        <v>228886711.36999997</v>
      </c>
      <c r="Q108" s="68">
        <f t="shared" si="1"/>
        <v>940782889.02999997</v>
      </c>
      <c r="R108" s="139"/>
      <c r="S108" s="139"/>
      <c r="T108" s="41"/>
      <c r="U108" s="41"/>
      <c r="V108" s="41"/>
      <c r="W108" s="41"/>
      <c r="AB108" s="41"/>
      <c r="AC108" s="41"/>
      <c r="AD108" s="41"/>
      <c r="AE108" s="41"/>
      <c r="AF108" s="41"/>
      <c r="AG108" s="41"/>
      <c r="AH108" s="41"/>
    </row>
    <row r="109" spans="2:34">
      <c r="B109" s="16" t="s">
        <v>356</v>
      </c>
      <c r="C109" s="87">
        <v>3014474394</v>
      </c>
      <c r="D109" s="87">
        <v>1743002286.72</v>
      </c>
      <c r="E109" s="68">
        <v>10011540.560000001</v>
      </c>
      <c r="F109" s="68">
        <v>42419269.200000003</v>
      </c>
      <c r="G109" s="68">
        <v>3715196.13</v>
      </c>
      <c r="H109" s="68">
        <v>55088579.960000001</v>
      </c>
      <c r="I109" s="68">
        <v>31935049.539999999</v>
      </c>
      <c r="J109" s="68">
        <v>41455193.939999998</v>
      </c>
      <c r="K109" s="68">
        <v>146301299.42000002</v>
      </c>
      <c r="L109" s="68">
        <v>64154170.399999999</v>
      </c>
      <c r="M109" s="68">
        <v>283817788.60000002</v>
      </c>
      <c r="N109" s="68">
        <v>84022539.870000005</v>
      </c>
      <c r="O109" s="68">
        <v>50415546.990000002</v>
      </c>
      <c r="P109" s="68">
        <v>613335615.00999999</v>
      </c>
      <c r="Q109" s="68">
        <f t="shared" si="1"/>
        <v>1426671789.6199999</v>
      </c>
      <c r="R109" s="139"/>
      <c r="S109" s="139"/>
      <c r="T109" s="41"/>
      <c r="U109" s="41"/>
      <c r="V109" s="41"/>
      <c r="W109" s="41"/>
      <c r="AB109" s="41"/>
      <c r="AC109" s="41"/>
      <c r="AD109" s="41"/>
      <c r="AE109" s="41"/>
      <c r="AF109" s="41"/>
      <c r="AG109" s="41"/>
      <c r="AH109" s="41"/>
    </row>
    <row r="110" spans="2:34">
      <c r="B110" s="16" t="s">
        <v>386</v>
      </c>
      <c r="C110" s="87">
        <v>100000000</v>
      </c>
      <c r="D110" s="87">
        <v>951039396.21000004</v>
      </c>
      <c r="E110" s="68">
        <v>0</v>
      </c>
      <c r="F110" s="68">
        <v>104067747.05</v>
      </c>
      <c r="G110" s="68"/>
      <c r="H110" s="68">
        <v>84849864.169999987</v>
      </c>
      <c r="I110" s="68">
        <v>18753036.140000001</v>
      </c>
      <c r="J110" s="68">
        <v>0</v>
      </c>
      <c r="K110" s="68">
        <v>105536244.48</v>
      </c>
      <c r="L110" s="68">
        <v>109194299.94</v>
      </c>
      <c r="M110" s="68">
        <v>363764863.74000001</v>
      </c>
      <c r="N110" s="68">
        <v>137402873.83000001</v>
      </c>
      <c r="O110" s="68">
        <v>24926991.949999999</v>
      </c>
      <c r="P110" s="68">
        <v>2543405.63</v>
      </c>
      <c r="Q110" s="68">
        <f t="shared" si="1"/>
        <v>951039326.93000007</v>
      </c>
      <c r="R110" s="139"/>
      <c r="S110" s="139"/>
      <c r="T110" s="41"/>
      <c r="U110" s="41"/>
      <c r="V110" s="41"/>
      <c r="W110" s="41"/>
      <c r="AB110" s="41"/>
      <c r="AC110" s="41"/>
      <c r="AD110" s="41"/>
      <c r="AE110" s="41"/>
      <c r="AF110" s="41"/>
      <c r="AG110" s="41"/>
      <c r="AH110" s="41"/>
    </row>
    <row r="111" spans="2:34">
      <c r="B111" s="16" t="s">
        <v>357</v>
      </c>
      <c r="C111" s="87">
        <v>403386219</v>
      </c>
      <c r="D111" s="87">
        <v>508769623</v>
      </c>
      <c r="E111" s="68">
        <v>0</v>
      </c>
      <c r="F111" s="68">
        <v>7347035.0999999996</v>
      </c>
      <c r="G111" s="68">
        <v>7649696.5399999991</v>
      </c>
      <c r="H111" s="68">
        <v>637658.13</v>
      </c>
      <c r="I111" s="68">
        <v>35317099.770000003</v>
      </c>
      <c r="J111" s="68">
        <v>8654718.5099999998</v>
      </c>
      <c r="K111" s="68">
        <v>7548090.8000000007</v>
      </c>
      <c r="L111" s="68">
        <v>30711288.620000001</v>
      </c>
      <c r="M111" s="68">
        <v>51288068.230000004</v>
      </c>
      <c r="N111" s="68">
        <v>34569607.189999998</v>
      </c>
      <c r="O111" s="68">
        <v>16899183.190000001</v>
      </c>
      <c r="P111" s="68">
        <v>299204192.87</v>
      </c>
      <c r="Q111" s="68">
        <f t="shared" si="1"/>
        <v>499826638.95000005</v>
      </c>
      <c r="R111" s="139"/>
      <c r="S111" s="139"/>
      <c r="T111" s="41"/>
      <c r="U111" s="41"/>
      <c r="V111" s="41"/>
      <c r="W111" s="41"/>
      <c r="AB111" s="41"/>
      <c r="AC111" s="41"/>
      <c r="AD111" s="41"/>
      <c r="AE111" s="41"/>
      <c r="AF111" s="41"/>
      <c r="AG111" s="41"/>
      <c r="AH111" s="41"/>
    </row>
    <row r="112" spans="2:34">
      <c r="B112" s="16" t="s">
        <v>358</v>
      </c>
      <c r="C112" s="87">
        <v>782564000</v>
      </c>
      <c r="D112" s="87">
        <v>782564000</v>
      </c>
      <c r="E112" s="68">
        <v>0</v>
      </c>
      <c r="F112" s="68"/>
      <c r="G112" s="68"/>
      <c r="H112" s="68"/>
      <c r="I112" s="68"/>
      <c r="J112" s="68"/>
      <c r="K112" s="68"/>
      <c r="L112" s="68"/>
      <c r="M112" s="68">
        <v>395672901.02999997</v>
      </c>
      <c r="N112" s="68"/>
      <c r="O112" s="68">
        <v>2205800</v>
      </c>
      <c r="P112" s="68">
        <v>383468674.06</v>
      </c>
      <c r="Q112" s="68">
        <f t="shared" si="1"/>
        <v>781347375.08999991</v>
      </c>
      <c r="R112" s="139"/>
      <c r="S112" s="139"/>
      <c r="T112" s="41"/>
      <c r="U112" s="41"/>
      <c r="V112" s="41"/>
      <c r="W112" s="41"/>
      <c r="AB112" s="41"/>
      <c r="AC112" s="41"/>
      <c r="AD112" s="41"/>
      <c r="AE112" s="41"/>
      <c r="AF112" s="41"/>
      <c r="AG112" s="41"/>
      <c r="AH112" s="41"/>
    </row>
    <row r="113" spans="2:34">
      <c r="B113" s="16" t="s">
        <v>387</v>
      </c>
      <c r="C113" s="87">
        <v>1072870000</v>
      </c>
      <c r="D113" s="87">
        <v>1072870000</v>
      </c>
      <c r="E113" s="68">
        <v>66400</v>
      </c>
      <c r="F113" s="68"/>
      <c r="G113" s="68">
        <v>118307256.31999999</v>
      </c>
      <c r="H113" s="68">
        <v>2615634.5699999998</v>
      </c>
      <c r="I113" s="68">
        <v>1138165.1599999999</v>
      </c>
      <c r="J113" s="68">
        <v>264983804.81999999</v>
      </c>
      <c r="K113" s="68">
        <v>34364738.799999997</v>
      </c>
      <c r="L113" s="68">
        <v>100866650.69</v>
      </c>
      <c r="M113" s="68">
        <v>136413380.61000001</v>
      </c>
      <c r="N113" s="68">
        <v>32042591.899999999</v>
      </c>
      <c r="O113" s="68">
        <v>28615349.870000001</v>
      </c>
      <c r="P113" s="68">
        <v>128113376.91</v>
      </c>
      <c r="Q113" s="68">
        <f t="shared" si="1"/>
        <v>847527349.64999998</v>
      </c>
      <c r="R113" s="139"/>
      <c r="S113" s="139"/>
      <c r="T113" s="41"/>
      <c r="U113" s="41"/>
      <c r="V113" s="41"/>
      <c r="W113" s="41"/>
      <c r="AB113" s="41"/>
      <c r="AC113" s="41"/>
      <c r="AD113" s="41"/>
      <c r="AE113" s="41"/>
      <c r="AF113" s="41"/>
      <c r="AG113" s="41"/>
      <c r="AH113" s="41"/>
    </row>
    <row r="114" spans="2:34">
      <c r="B114" s="16" t="s">
        <v>359</v>
      </c>
      <c r="C114" s="87">
        <v>378660000</v>
      </c>
      <c r="D114" s="87">
        <v>465660000</v>
      </c>
      <c r="E114" s="68">
        <v>2214789.9</v>
      </c>
      <c r="F114" s="68">
        <v>2705328.93</v>
      </c>
      <c r="G114" s="68">
        <v>17371494.879999999</v>
      </c>
      <c r="H114" s="68">
        <v>3742353.9200000004</v>
      </c>
      <c r="I114" s="68">
        <v>26063206.98</v>
      </c>
      <c r="J114" s="68">
        <v>8415123.6600000001</v>
      </c>
      <c r="K114" s="68">
        <v>23623294.300000001</v>
      </c>
      <c r="L114" s="68">
        <v>2416965.63</v>
      </c>
      <c r="M114" s="68">
        <v>153047271.63</v>
      </c>
      <c r="N114" s="68">
        <v>7361223.6799999997</v>
      </c>
      <c r="O114" s="68">
        <v>2597342.64</v>
      </c>
      <c r="P114" s="68">
        <v>105153781.26000001</v>
      </c>
      <c r="Q114" s="68">
        <f t="shared" si="1"/>
        <v>354712177.40999997</v>
      </c>
      <c r="R114" s="139"/>
      <c r="S114" s="139"/>
      <c r="T114" s="41"/>
      <c r="U114" s="41"/>
      <c r="V114" s="41"/>
      <c r="W114" s="41"/>
      <c r="AB114" s="41"/>
      <c r="AC114" s="41"/>
      <c r="AD114" s="41"/>
      <c r="AE114" s="41"/>
      <c r="AF114" s="41"/>
      <c r="AG114" s="41"/>
      <c r="AH114" s="41"/>
    </row>
    <row r="115" spans="2:34">
      <c r="B115" s="16" t="s">
        <v>388</v>
      </c>
      <c r="C115" s="87">
        <v>185000000</v>
      </c>
      <c r="D115" s="87">
        <v>464367935</v>
      </c>
      <c r="E115" s="68">
        <v>0</v>
      </c>
      <c r="F115" s="68"/>
      <c r="G115" s="68">
        <v>0</v>
      </c>
      <c r="H115" s="68"/>
      <c r="I115" s="68"/>
      <c r="J115" s="68">
        <v>0</v>
      </c>
      <c r="K115" s="68">
        <v>149960640.48999998</v>
      </c>
      <c r="L115" s="68">
        <v>2614021.7599999998</v>
      </c>
      <c r="M115" s="68">
        <v>3698610.86</v>
      </c>
      <c r="N115" s="68">
        <v>5793389.9199999999</v>
      </c>
      <c r="O115" s="68">
        <v>0</v>
      </c>
      <c r="P115" s="68">
        <v>284911295.18000001</v>
      </c>
      <c r="Q115" s="68">
        <f t="shared" si="1"/>
        <v>446977958.20999998</v>
      </c>
      <c r="R115" s="139"/>
      <c r="S115" s="139"/>
      <c r="T115" s="41"/>
      <c r="U115" s="41"/>
      <c r="V115" s="41"/>
      <c r="W115" s="41"/>
      <c r="AB115" s="41"/>
      <c r="AC115" s="41"/>
      <c r="AD115" s="41"/>
      <c r="AE115" s="41"/>
      <c r="AF115" s="41"/>
      <c r="AG115" s="41"/>
      <c r="AH115" s="41"/>
    </row>
    <row r="116" spans="2:34">
      <c r="B116" s="16" t="s">
        <v>389</v>
      </c>
      <c r="C116" s="87">
        <v>0</v>
      </c>
      <c r="D116" s="87">
        <v>813720226.80999994</v>
      </c>
      <c r="E116" s="68">
        <v>0</v>
      </c>
      <c r="F116" s="68"/>
      <c r="G116" s="68"/>
      <c r="H116" s="68"/>
      <c r="I116" s="68">
        <v>881672.57</v>
      </c>
      <c r="J116" s="68">
        <v>0</v>
      </c>
      <c r="K116" s="68">
        <v>13199011.48</v>
      </c>
      <c r="L116" s="68">
        <v>247521106.77000001</v>
      </c>
      <c r="M116" s="68">
        <v>0</v>
      </c>
      <c r="N116" s="68">
        <v>0</v>
      </c>
      <c r="O116" s="68">
        <v>552117689.58000004</v>
      </c>
      <c r="P116" s="68">
        <v>0</v>
      </c>
      <c r="Q116" s="68">
        <f t="shared" si="1"/>
        <v>813719480.4000001</v>
      </c>
      <c r="R116" s="139"/>
      <c r="S116" s="139"/>
      <c r="T116" s="41"/>
      <c r="U116" s="41"/>
      <c r="V116" s="41"/>
      <c r="W116" s="41"/>
      <c r="AB116" s="41"/>
      <c r="AC116" s="41"/>
      <c r="AD116" s="41"/>
      <c r="AE116" s="41"/>
      <c r="AF116" s="41"/>
      <c r="AG116" s="41"/>
      <c r="AH116" s="41"/>
    </row>
    <row r="117" spans="2:34">
      <c r="B117" s="16" t="s">
        <v>390</v>
      </c>
      <c r="C117" s="87">
        <v>157775000</v>
      </c>
      <c r="D117" s="87">
        <v>173875000</v>
      </c>
      <c r="E117" s="68">
        <v>982432.08</v>
      </c>
      <c r="F117" s="68"/>
      <c r="G117" s="68">
        <v>3683125.36</v>
      </c>
      <c r="H117" s="68">
        <v>31437550.880000003</v>
      </c>
      <c r="I117" s="68">
        <v>7023717.6100000003</v>
      </c>
      <c r="J117" s="68">
        <v>5321873.66</v>
      </c>
      <c r="K117" s="68">
        <v>16974746.289999999</v>
      </c>
      <c r="L117" s="68">
        <v>10074879.039999999</v>
      </c>
      <c r="M117" s="68">
        <v>8387048.9800000004</v>
      </c>
      <c r="N117" s="68">
        <v>19922540.43</v>
      </c>
      <c r="O117" s="68">
        <v>19419205.129999999</v>
      </c>
      <c r="P117" s="68">
        <v>46331185.880000003</v>
      </c>
      <c r="Q117" s="68">
        <f t="shared" si="1"/>
        <v>169558305.34</v>
      </c>
      <c r="R117" s="139"/>
      <c r="S117" s="139"/>
      <c r="T117" s="41"/>
      <c r="U117" s="41"/>
      <c r="V117" s="41"/>
      <c r="W117" s="41"/>
      <c r="AB117" s="41"/>
      <c r="AC117" s="41"/>
      <c r="AD117" s="41"/>
      <c r="AE117" s="41"/>
      <c r="AF117" s="41"/>
      <c r="AG117" s="41"/>
      <c r="AH117" s="41"/>
    </row>
    <row r="118" spans="2:34">
      <c r="B118" s="16" t="s">
        <v>392</v>
      </c>
      <c r="C118" s="87">
        <v>3155500000</v>
      </c>
      <c r="D118" s="87">
        <v>2860461074.3400002</v>
      </c>
      <c r="E118" s="68">
        <v>96395494.349999994</v>
      </c>
      <c r="F118" s="68">
        <v>131740185.89</v>
      </c>
      <c r="G118" s="68">
        <v>3655270.69</v>
      </c>
      <c r="H118" s="68">
        <v>155218397.65000001</v>
      </c>
      <c r="I118" s="68">
        <v>123165246.18000001</v>
      </c>
      <c r="J118" s="68">
        <v>175505542.87</v>
      </c>
      <c r="K118" s="68">
        <v>511967647.95999998</v>
      </c>
      <c r="L118" s="68">
        <v>198151140.91</v>
      </c>
      <c r="M118" s="68">
        <v>191345594.06</v>
      </c>
      <c r="N118" s="68">
        <v>392390566.74000001</v>
      </c>
      <c r="O118" s="68">
        <v>338015592.51999998</v>
      </c>
      <c r="P118" s="68">
        <v>447309954.35000002</v>
      </c>
      <c r="Q118" s="68">
        <f t="shared" si="1"/>
        <v>2764860634.1700001</v>
      </c>
      <c r="R118" s="139"/>
      <c r="S118" s="139"/>
      <c r="T118" s="41"/>
      <c r="U118" s="41"/>
      <c r="V118" s="41"/>
      <c r="W118" s="41"/>
      <c r="AB118" s="41"/>
      <c r="AC118" s="41"/>
      <c r="AD118" s="41"/>
      <c r="AE118" s="41"/>
      <c r="AF118" s="41"/>
      <c r="AG118" s="41"/>
      <c r="AH118" s="41"/>
    </row>
    <row r="119" spans="2:34">
      <c r="B119" s="16" t="s">
        <v>393</v>
      </c>
      <c r="C119" s="87">
        <v>536435000</v>
      </c>
      <c r="D119" s="87">
        <v>520816858.73000002</v>
      </c>
      <c r="E119" s="68">
        <v>5445472.4500000002</v>
      </c>
      <c r="F119" s="68">
        <v>12433329.769999998</v>
      </c>
      <c r="G119" s="68">
        <v>47657599.990000002</v>
      </c>
      <c r="H119" s="68">
        <v>55501363.780000001</v>
      </c>
      <c r="I119" s="68">
        <v>18337237.490000002</v>
      </c>
      <c r="J119" s="68">
        <v>13852961.949999999</v>
      </c>
      <c r="K119" s="68">
        <v>24844366.800000001</v>
      </c>
      <c r="L119" s="68">
        <v>14977713.550000001</v>
      </c>
      <c r="M119" s="68">
        <v>18336407.640000001</v>
      </c>
      <c r="N119" s="68">
        <v>20259466.470000003</v>
      </c>
      <c r="O119" s="68">
        <v>22105694.440000001</v>
      </c>
      <c r="P119" s="68">
        <v>94744382.199999988</v>
      </c>
      <c r="Q119" s="68">
        <f t="shared" si="1"/>
        <v>348495996.52999997</v>
      </c>
      <c r="R119" s="139"/>
      <c r="S119" s="139"/>
      <c r="T119" s="41"/>
      <c r="U119" s="41"/>
      <c r="V119" s="41"/>
      <c r="W119" s="41"/>
      <c r="AB119" s="41"/>
      <c r="AC119" s="41"/>
      <c r="AD119" s="41"/>
      <c r="AE119" s="41"/>
      <c r="AF119" s="41"/>
      <c r="AG119" s="41"/>
      <c r="AH119" s="41"/>
    </row>
    <row r="120" spans="2:34">
      <c r="B120" s="16" t="s">
        <v>394</v>
      </c>
      <c r="C120" s="87">
        <v>157774994</v>
      </c>
      <c r="D120" s="87">
        <v>270491821</v>
      </c>
      <c r="E120" s="68">
        <v>0</v>
      </c>
      <c r="F120" s="68"/>
      <c r="G120" s="68"/>
      <c r="H120" s="68"/>
      <c r="I120" s="68"/>
      <c r="J120" s="68">
        <v>1305529.49</v>
      </c>
      <c r="K120" s="68"/>
      <c r="L120" s="68"/>
      <c r="M120" s="68">
        <v>48830899.649999999</v>
      </c>
      <c r="N120" s="68">
        <v>0</v>
      </c>
      <c r="O120" s="68"/>
      <c r="P120" s="68">
        <v>133276520.08</v>
      </c>
      <c r="Q120" s="68">
        <f t="shared" si="1"/>
        <v>183412949.22</v>
      </c>
      <c r="R120" s="139"/>
      <c r="S120" s="139"/>
      <c r="T120" s="41"/>
      <c r="U120" s="41"/>
      <c r="V120" s="41"/>
      <c r="W120" s="41"/>
      <c r="AB120" s="41"/>
      <c r="AC120" s="41"/>
      <c r="AD120" s="41"/>
      <c r="AE120" s="41"/>
      <c r="AF120" s="41"/>
      <c r="AG120" s="41"/>
      <c r="AH120" s="41"/>
    </row>
    <row r="121" spans="2:34">
      <c r="B121" s="16" t="s">
        <v>395</v>
      </c>
      <c r="C121" s="112">
        <v>203011890</v>
      </c>
      <c r="D121" s="87">
        <v>203011890</v>
      </c>
      <c r="E121" s="68">
        <v>0</v>
      </c>
      <c r="F121" s="68">
        <v>929506.56</v>
      </c>
      <c r="G121" s="68"/>
      <c r="H121" s="68">
        <v>800639.7</v>
      </c>
      <c r="I121" s="68">
        <v>607120</v>
      </c>
      <c r="J121" s="68">
        <v>499945.5</v>
      </c>
      <c r="K121" s="68">
        <v>505732.5</v>
      </c>
      <c r="L121" s="68">
        <v>13044718.77</v>
      </c>
      <c r="M121" s="68">
        <v>2916996.74</v>
      </c>
      <c r="N121" s="68">
        <v>382313</v>
      </c>
      <c r="O121" s="68">
        <v>5276535.05</v>
      </c>
      <c r="P121" s="68">
        <v>6765080.3799999999</v>
      </c>
      <c r="Q121" s="68">
        <f t="shared" si="1"/>
        <v>31728588.199999999</v>
      </c>
      <c r="R121" s="139"/>
      <c r="S121" s="139"/>
      <c r="T121" s="41"/>
      <c r="U121" s="41"/>
      <c r="V121" s="41"/>
      <c r="W121" s="41"/>
      <c r="AB121" s="41"/>
      <c r="AC121" s="41"/>
      <c r="AD121" s="41"/>
      <c r="AE121" s="41"/>
      <c r="AF121" s="41"/>
      <c r="AG121" s="41"/>
      <c r="AH121" s="41"/>
    </row>
    <row r="122" spans="2:34">
      <c r="B122" s="16" t="s">
        <v>439</v>
      </c>
      <c r="C122" s="112">
        <v>0</v>
      </c>
      <c r="D122" s="87">
        <v>54501140</v>
      </c>
      <c r="E122" s="68"/>
      <c r="F122" s="68"/>
      <c r="G122" s="68"/>
      <c r="H122" s="68"/>
      <c r="I122" s="68"/>
      <c r="J122" s="68">
        <v>1203539.07</v>
      </c>
      <c r="K122" s="68">
        <v>824524.07</v>
      </c>
      <c r="L122" s="68">
        <v>3961042.92</v>
      </c>
      <c r="M122" s="68">
        <v>501390.14</v>
      </c>
      <c r="N122" s="68">
        <v>105886.35</v>
      </c>
      <c r="O122" s="68">
        <v>424191.17</v>
      </c>
      <c r="P122" s="68">
        <v>23587127.449999999</v>
      </c>
      <c r="Q122" s="68">
        <f t="shared" si="1"/>
        <v>30607701.169999998</v>
      </c>
      <c r="R122" s="139"/>
      <c r="S122" s="139"/>
      <c r="T122" s="41"/>
      <c r="U122" s="41"/>
      <c r="V122" s="41"/>
      <c r="W122" s="41"/>
      <c r="AB122" s="41"/>
      <c r="AC122" s="41"/>
      <c r="AD122" s="41"/>
      <c r="AE122" s="41"/>
      <c r="AF122" s="41"/>
      <c r="AG122" s="41"/>
      <c r="AH122" s="41"/>
    </row>
    <row r="123" spans="2:34">
      <c r="B123" s="16" t="s">
        <v>440</v>
      </c>
      <c r="C123" s="87">
        <v>1388420000</v>
      </c>
      <c r="D123" s="87">
        <v>691194704</v>
      </c>
      <c r="E123" s="68">
        <v>2516905.7999999998</v>
      </c>
      <c r="F123" s="68">
        <v>2453306.81</v>
      </c>
      <c r="G123" s="68">
        <v>1752188.26</v>
      </c>
      <c r="H123" s="68">
        <v>3139905.0700000003</v>
      </c>
      <c r="I123" s="68">
        <v>2579571.0699999998</v>
      </c>
      <c r="J123" s="68">
        <v>3971528.77</v>
      </c>
      <c r="K123" s="68">
        <v>3217711.79</v>
      </c>
      <c r="L123" s="68">
        <v>2637428.58</v>
      </c>
      <c r="M123" s="68">
        <v>2235707.98</v>
      </c>
      <c r="N123" s="68">
        <v>16955162</v>
      </c>
      <c r="O123" s="68">
        <v>4872119.41</v>
      </c>
      <c r="P123" s="68">
        <v>598427342.38999999</v>
      </c>
      <c r="Q123" s="68">
        <f t="shared" si="1"/>
        <v>644758877.92999995</v>
      </c>
      <c r="R123" s="139"/>
      <c r="S123" s="139"/>
      <c r="T123" s="41"/>
      <c r="U123" s="41"/>
      <c r="V123" s="41"/>
      <c r="W123" s="41"/>
      <c r="AB123" s="41"/>
      <c r="AC123" s="41"/>
      <c r="AD123" s="41"/>
      <c r="AE123" s="41"/>
      <c r="AF123" s="41"/>
      <c r="AG123" s="41"/>
      <c r="AH123" s="41"/>
    </row>
    <row r="124" spans="2:34">
      <c r="B124" s="16" t="s">
        <v>480</v>
      </c>
      <c r="C124" s="87">
        <v>34081814</v>
      </c>
      <c r="D124" s="87">
        <v>34081814</v>
      </c>
      <c r="E124" s="68">
        <v>0</v>
      </c>
      <c r="F124" s="68"/>
      <c r="G124" s="68"/>
      <c r="H124" s="68"/>
      <c r="I124" s="68"/>
      <c r="J124" s="68"/>
      <c r="K124" s="68"/>
      <c r="L124" s="68"/>
      <c r="M124" s="68">
        <v>0</v>
      </c>
      <c r="N124" s="68">
        <v>1143012.51</v>
      </c>
      <c r="O124" s="68"/>
      <c r="P124" s="68">
        <v>15278570.890000001</v>
      </c>
      <c r="Q124" s="68">
        <f t="shared" si="1"/>
        <v>16421583.4</v>
      </c>
      <c r="R124" s="139"/>
      <c r="S124" s="139"/>
      <c r="T124" s="41"/>
      <c r="U124" s="41"/>
      <c r="V124" s="41"/>
      <c r="W124" s="41"/>
      <c r="AB124" s="41"/>
      <c r="AC124" s="41"/>
      <c r="AD124" s="41"/>
      <c r="AE124" s="41"/>
      <c r="AF124" s="41"/>
      <c r="AG124" s="41"/>
      <c r="AH124" s="41"/>
    </row>
    <row r="125" spans="2:34">
      <c r="B125" s="16" t="s">
        <v>397</v>
      </c>
      <c r="C125" s="87">
        <v>4814819734</v>
      </c>
      <c r="D125" s="87">
        <v>5208047535.5500002</v>
      </c>
      <c r="E125" s="68">
        <v>0</v>
      </c>
      <c r="F125" s="68">
        <v>17122309.77</v>
      </c>
      <c r="G125" s="68">
        <v>0</v>
      </c>
      <c r="H125" s="68">
        <v>1748958130.1499999</v>
      </c>
      <c r="I125" s="68">
        <v>232083211.21000001</v>
      </c>
      <c r="J125" s="68">
        <v>18204169.23</v>
      </c>
      <c r="K125" s="68">
        <v>169460089.28999999</v>
      </c>
      <c r="L125" s="68">
        <v>1686155963.3699999</v>
      </c>
      <c r="M125" s="68">
        <v>264193784.93000001</v>
      </c>
      <c r="N125" s="68">
        <v>288786972.5</v>
      </c>
      <c r="O125" s="68">
        <v>7474401.29</v>
      </c>
      <c r="P125" s="68">
        <v>775440107.16999996</v>
      </c>
      <c r="Q125" s="68">
        <f t="shared" si="1"/>
        <v>5207879138.9099998</v>
      </c>
      <c r="R125" s="139"/>
      <c r="S125" s="139"/>
      <c r="T125" s="41"/>
      <c r="U125" s="41"/>
      <c r="V125" s="41"/>
      <c r="W125" s="41"/>
      <c r="AB125" s="41"/>
      <c r="AC125" s="41"/>
      <c r="AD125" s="41"/>
      <c r="AE125" s="41"/>
      <c r="AF125" s="41"/>
      <c r="AG125" s="41"/>
      <c r="AH125" s="41"/>
    </row>
    <row r="126" spans="2:34">
      <c r="B126" s="16" t="s">
        <v>442</v>
      </c>
      <c r="C126" s="87">
        <v>0</v>
      </c>
      <c r="D126" s="87">
        <v>38000000</v>
      </c>
      <c r="E126" s="68"/>
      <c r="F126" s="68"/>
      <c r="G126" s="68"/>
      <c r="H126" s="68"/>
      <c r="I126" s="68"/>
      <c r="J126" s="68"/>
      <c r="K126" s="68"/>
      <c r="L126" s="68"/>
      <c r="M126" s="68"/>
      <c r="N126" s="68"/>
      <c r="O126" s="68"/>
      <c r="P126" s="68">
        <v>0</v>
      </c>
      <c r="Q126" s="68">
        <f t="shared" si="1"/>
        <v>0</v>
      </c>
      <c r="R126" s="139"/>
      <c r="S126" s="139"/>
      <c r="T126" s="41"/>
      <c r="U126" s="41"/>
      <c r="V126" s="41"/>
      <c r="W126" s="41"/>
      <c r="AB126" s="41"/>
      <c r="AC126" s="41"/>
      <c r="AD126" s="41"/>
      <c r="AE126" s="41"/>
      <c r="AF126" s="41"/>
      <c r="AG126" s="41"/>
      <c r="AH126" s="41"/>
    </row>
    <row r="127" spans="2:34">
      <c r="B127" s="16" t="s">
        <v>443</v>
      </c>
      <c r="C127" s="112">
        <v>347105000</v>
      </c>
      <c r="D127" s="87">
        <v>347105000</v>
      </c>
      <c r="E127" s="68">
        <v>0</v>
      </c>
      <c r="F127" s="68">
        <v>0</v>
      </c>
      <c r="G127" s="68"/>
      <c r="H127" s="68"/>
      <c r="I127" s="68"/>
      <c r="J127" s="68">
        <v>3345550</v>
      </c>
      <c r="K127" s="68">
        <v>1236040</v>
      </c>
      <c r="L127" s="68">
        <v>1443870</v>
      </c>
      <c r="M127" s="68">
        <v>4731564.3899999997</v>
      </c>
      <c r="N127" s="68"/>
      <c r="O127" s="68">
        <v>18005791.100000001</v>
      </c>
      <c r="P127" s="68">
        <v>23741720.280000001</v>
      </c>
      <c r="Q127" s="68">
        <f t="shared" si="1"/>
        <v>52504535.770000003</v>
      </c>
      <c r="R127" s="139"/>
      <c r="S127" s="139"/>
      <c r="T127" s="41"/>
      <c r="U127" s="41"/>
      <c r="V127" s="41"/>
      <c r="W127" s="41"/>
      <c r="AB127" s="41"/>
      <c r="AC127" s="41"/>
      <c r="AD127" s="41"/>
      <c r="AE127" s="41"/>
      <c r="AF127" s="41"/>
      <c r="AG127" s="41"/>
      <c r="AH127" s="41"/>
    </row>
    <row r="128" spans="2:34">
      <c r="B128" s="16" t="s">
        <v>444</v>
      </c>
      <c r="C128" s="87">
        <v>287930833</v>
      </c>
      <c r="D128" s="87">
        <v>303930833</v>
      </c>
      <c r="E128" s="68">
        <v>0</v>
      </c>
      <c r="F128" s="68"/>
      <c r="G128" s="68"/>
      <c r="H128" s="68"/>
      <c r="I128" s="68"/>
      <c r="J128" s="68"/>
      <c r="K128" s="68">
        <v>0</v>
      </c>
      <c r="L128" s="68">
        <v>7880500.5700000003</v>
      </c>
      <c r="M128" s="68">
        <v>11628463.539999999</v>
      </c>
      <c r="N128" s="68">
        <v>6354023.3700000001</v>
      </c>
      <c r="O128" s="68">
        <v>606198.6</v>
      </c>
      <c r="P128" s="68">
        <v>28749999.010000002</v>
      </c>
      <c r="Q128" s="68">
        <f t="shared" si="1"/>
        <v>55219185.090000004</v>
      </c>
      <c r="R128" s="139"/>
      <c r="S128" s="139"/>
      <c r="T128" s="41"/>
      <c r="U128" s="41"/>
      <c r="V128" s="41"/>
      <c r="W128" s="41"/>
      <c r="AB128" s="41"/>
      <c r="AC128" s="41"/>
      <c r="AD128" s="41"/>
      <c r="AE128" s="41"/>
      <c r="AF128" s="41"/>
      <c r="AG128" s="41"/>
      <c r="AH128" s="41"/>
    </row>
    <row r="129" spans="2:34">
      <c r="B129" s="16" t="s">
        <v>445</v>
      </c>
      <c r="C129" s="87">
        <v>378660000</v>
      </c>
      <c r="D129" s="72">
        <v>378660000</v>
      </c>
      <c r="E129" s="68">
        <v>901893.27</v>
      </c>
      <c r="F129" s="68">
        <v>629944.55000000005</v>
      </c>
      <c r="G129" s="68">
        <v>638728.54</v>
      </c>
      <c r="H129" s="68">
        <v>943756.94</v>
      </c>
      <c r="I129" s="68">
        <v>861173.99</v>
      </c>
      <c r="J129" s="68">
        <v>741635.8</v>
      </c>
      <c r="K129" s="68">
        <v>740799.49</v>
      </c>
      <c r="L129" s="68">
        <v>633469</v>
      </c>
      <c r="M129" s="68">
        <v>2340548.86</v>
      </c>
      <c r="N129" s="68">
        <v>41553983.039999999</v>
      </c>
      <c r="O129" s="68">
        <v>892057.03</v>
      </c>
      <c r="P129" s="68">
        <v>28258822.850000001</v>
      </c>
      <c r="Q129" s="68">
        <f t="shared" si="1"/>
        <v>79136813.359999999</v>
      </c>
      <c r="R129" s="139"/>
      <c r="S129" s="139"/>
      <c r="T129" s="41"/>
      <c r="U129" s="41"/>
      <c r="V129" s="41"/>
      <c r="W129" s="41"/>
      <c r="AB129" s="41"/>
      <c r="AC129" s="41"/>
      <c r="AD129" s="41"/>
      <c r="AE129" s="41"/>
      <c r="AF129" s="41"/>
      <c r="AG129" s="41"/>
      <c r="AH129" s="41"/>
    </row>
    <row r="130" spans="2:34">
      <c r="B130" s="16" t="s">
        <v>481</v>
      </c>
      <c r="C130" s="87">
        <v>0</v>
      </c>
      <c r="D130" s="72">
        <v>7000000</v>
      </c>
      <c r="E130" s="68"/>
      <c r="F130" s="68"/>
      <c r="G130" s="68"/>
      <c r="H130" s="68"/>
      <c r="I130" s="68"/>
      <c r="J130" s="68"/>
      <c r="K130" s="68"/>
      <c r="L130" s="68"/>
      <c r="M130" s="68"/>
      <c r="N130" s="68"/>
      <c r="O130" s="68"/>
      <c r="P130" s="68">
        <v>6560992.7400000002</v>
      </c>
      <c r="Q130" s="68">
        <f t="shared" si="1"/>
        <v>6560992.7400000002</v>
      </c>
      <c r="R130" s="139"/>
      <c r="S130" s="139"/>
      <c r="T130" s="41"/>
      <c r="U130" s="41"/>
      <c r="V130" s="41"/>
      <c r="W130" s="41"/>
      <c r="AB130" s="41"/>
      <c r="AC130" s="41"/>
      <c r="AD130" s="41"/>
      <c r="AE130" s="41"/>
      <c r="AF130" s="41"/>
      <c r="AG130" s="41"/>
      <c r="AH130" s="41"/>
    </row>
    <row r="131" spans="2:34">
      <c r="B131" s="16" t="s">
        <v>446</v>
      </c>
      <c r="C131" s="87">
        <v>0</v>
      </c>
      <c r="D131" s="72">
        <v>9058771.1199999992</v>
      </c>
      <c r="E131" s="68"/>
      <c r="F131" s="68"/>
      <c r="G131" s="68"/>
      <c r="H131" s="68"/>
      <c r="I131" s="68"/>
      <c r="J131" s="68"/>
      <c r="K131" s="68"/>
      <c r="L131" s="68"/>
      <c r="M131" s="68"/>
      <c r="N131" s="68"/>
      <c r="O131" s="68"/>
      <c r="P131" s="68">
        <v>9058771.1199999992</v>
      </c>
      <c r="Q131" s="68">
        <f t="shared" si="1"/>
        <v>9058771.1199999992</v>
      </c>
      <c r="R131" s="139"/>
      <c r="S131" s="139"/>
      <c r="T131" s="41"/>
      <c r="U131" s="41"/>
      <c r="V131" s="41"/>
      <c r="W131" s="41"/>
      <c r="AB131" s="41"/>
      <c r="AC131" s="41"/>
      <c r="AD131" s="41"/>
      <c r="AE131" s="41"/>
      <c r="AF131" s="41"/>
      <c r="AG131" s="41"/>
      <c r="AH131" s="41"/>
    </row>
    <row r="132" spans="2:34">
      <c r="B132" s="16" t="s">
        <v>482</v>
      </c>
      <c r="C132" s="87">
        <v>0</v>
      </c>
      <c r="D132" s="72">
        <v>1879618110</v>
      </c>
      <c r="E132" s="68"/>
      <c r="F132" s="68"/>
      <c r="G132" s="68"/>
      <c r="H132" s="68"/>
      <c r="I132" s="68">
        <v>349542686.30000001</v>
      </c>
      <c r="J132" s="68">
        <v>796320</v>
      </c>
      <c r="K132" s="68">
        <v>1472018056.2</v>
      </c>
      <c r="L132" s="68">
        <v>927360</v>
      </c>
      <c r="M132" s="68">
        <v>927360</v>
      </c>
      <c r="N132" s="68">
        <v>927360</v>
      </c>
      <c r="O132" s="68">
        <v>0</v>
      </c>
      <c r="P132" s="68">
        <v>4022834.55</v>
      </c>
      <c r="Q132" s="68">
        <f t="shared" si="1"/>
        <v>1829161977.05</v>
      </c>
      <c r="R132" s="139"/>
      <c r="S132" s="139"/>
      <c r="T132" s="41"/>
      <c r="U132" s="41"/>
      <c r="V132" s="41"/>
      <c r="W132" s="41"/>
      <c r="AB132" s="41"/>
      <c r="AC132" s="41"/>
      <c r="AD132" s="41"/>
      <c r="AE132" s="41"/>
      <c r="AF132" s="41"/>
      <c r="AG132" s="41"/>
      <c r="AH132" s="41"/>
    </row>
    <row r="133" spans="2:34">
      <c r="B133" s="16" t="s">
        <v>483</v>
      </c>
      <c r="C133" s="87">
        <v>0</v>
      </c>
      <c r="D133" s="72">
        <v>76652560</v>
      </c>
      <c r="E133" s="68">
        <v>6137460</v>
      </c>
      <c r="F133" s="68">
        <v>0</v>
      </c>
      <c r="G133" s="68"/>
      <c r="H133" s="68"/>
      <c r="I133" s="68"/>
      <c r="J133" s="68"/>
      <c r="K133" s="68"/>
      <c r="L133" s="68"/>
      <c r="M133" s="68">
        <v>5350107.3600000003</v>
      </c>
      <c r="N133" s="68">
        <v>10478894.800000001</v>
      </c>
      <c r="O133" s="68"/>
      <c r="P133" s="68">
        <v>7980337.5499999998</v>
      </c>
      <c r="Q133" s="68">
        <f t="shared" si="1"/>
        <v>29946799.710000001</v>
      </c>
      <c r="R133" s="139"/>
      <c r="S133" s="139"/>
      <c r="T133" s="41"/>
      <c r="U133" s="41"/>
      <c r="V133" s="41"/>
      <c r="W133" s="41"/>
      <c r="AB133" s="41"/>
      <c r="AC133" s="41"/>
      <c r="AD133" s="41"/>
      <c r="AE133" s="41"/>
      <c r="AF133" s="41"/>
      <c r="AG133" s="41"/>
      <c r="AH133" s="41"/>
    </row>
    <row r="134" spans="2:34">
      <c r="B134" s="16" t="s">
        <v>484</v>
      </c>
      <c r="C134" s="87">
        <v>0</v>
      </c>
      <c r="D134" s="72">
        <v>33200000</v>
      </c>
      <c r="E134" s="68"/>
      <c r="F134" s="68"/>
      <c r="G134" s="68"/>
      <c r="H134" s="68">
        <v>33162525</v>
      </c>
      <c r="I134" s="68"/>
      <c r="J134" s="68">
        <v>0</v>
      </c>
      <c r="K134" s="68"/>
      <c r="L134" s="68"/>
      <c r="M134" s="68"/>
      <c r="N134" s="68"/>
      <c r="O134" s="68"/>
      <c r="P134" s="68"/>
      <c r="Q134" s="68">
        <f t="shared" si="1"/>
        <v>33162525</v>
      </c>
      <c r="R134" s="139"/>
      <c r="S134" s="139"/>
      <c r="T134" s="41"/>
      <c r="U134" s="41"/>
      <c r="V134" s="41"/>
      <c r="W134" s="41"/>
      <c r="AB134" s="41"/>
      <c r="AC134" s="41"/>
      <c r="AD134" s="41"/>
      <c r="AE134" s="41"/>
      <c r="AF134" s="41"/>
      <c r="AG134" s="41"/>
      <c r="AH134" s="41"/>
    </row>
    <row r="135" spans="2:34">
      <c r="B135" s="16" t="s">
        <v>447</v>
      </c>
      <c r="C135" s="87">
        <v>0</v>
      </c>
      <c r="D135" s="72">
        <v>9261769.6900000013</v>
      </c>
      <c r="E135" s="68"/>
      <c r="F135" s="68"/>
      <c r="G135" s="68"/>
      <c r="H135" s="68"/>
      <c r="I135" s="68"/>
      <c r="J135" s="68"/>
      <c r="K135" s="68"/>
      <c r="L135" s="68"/>
      <c r="M135" s="68"/>
      <c r="N135" s="68">
        <v>4800304.2</v>
      </c>
      <c r="O135" s="68">
        <v>1662221.83</v>
      </c>
      <c r="P135" s="68">
        <v>2799243.66</v>
      </c>
      <c r="Q135" s="68">
        <f t="shared" si="1"/>
        <v>9261769.6900000013</v>
      </c>
      <c r="R135" s="139"/>
      <c r="S135" s="139"/>
      <c r="T135" s="41"/>
      <c r="U135" s="41"/>
      <c r="V135" s="41"/>
      <c r="W135" s="41"/>
      <c r="AB135" s="41"/>
      <c r="AC135" s="41"/>
      <c r="AD135" s="41"/>
      <c r="AE135" s="41"/>
      <c r="AF135" s="41"/>
      <c r="AG135" s="41"/>
      <c r="AH135" s="41"/>
    </row>
    <row r="136" spans="2:34">
      <c r="B136" s="16" t="s">
        <v>485</v>
      </c>
      <c r="C136" s="87">
        <v>0</v>
      </c>
      <c r="D136" s="72">
        <v>63000000</v>
      </c>
      <c r="E136" s="68"/>
      <c r="F136" s="68"/>
      <c r="G136" s="68"/>
      <c r="H136" s="68">
        <v>62964100</v>
      </c>
      <c r="I136" s="68"/>
      <c r="J136" s="68">
        <v>0</v>
      </c>
      <c r="K136" s="68"/>
      <c r="L136" s="68"/>
      <c r="M136" s="68"/>
      <c r="N136" s="68"/>
      <c r="O136" s="68"/>
      <c r="P136" s="68"/>
      <c r="Q136" s="68">
        <f t="shared" si="1"/>
        <v>62964100</v>
      </c>
      <c r="R136" s="139"/>
      <c r="S136" s="139"/>
      <c r="T136" s="41"/>
      <c r="U136" s="41"/>
      <c r="V136" s="41"/>
      <c r="W136" s="41"/>
      <c r="AB136" s="41"/>
      <c r="AC136" s="41"/>
      <c r="AD136" s="41"/>
      <c r="AE136" s="41"/>
      <c r="AF136" s="41"/>
      <c r="AG136" s="41"/>
      <c r="AH136" s="41"/>
    </row>
    <row r="137" spans="2:34">
      <c r="B137" s="16" t="s">
        <v>486</v>
      </c>
      <c r="C137" s="87">
        <v>0</v>
      </c>
      <c r="D137" s="72">
        <v>8424398475</v>
      </c>
      <c r="E137" s="68"/>
      <c r="F137" s="68"/>
      <c r="G137" s="68">
        <v>5605256531.2399998</v>
      </c>
      <c r="H137" s="68"/>
      <c r="I137" s="68"/>
      <c r="J137" s="68"/>
      <c r="K137" s="68">
        <v>2816479210.0599999</v>
      </c>
      <c r="L137" s="68"/>
      <c r="M137" s="68">
        <v>0</v>
      </c>
      <c r="N137" s="68">
        <v>0</v>
      </c>
      <c r="O137" s="68"/>
      <c r="P137" s="68">
        <v>2662732.7400000002</v>
      </c>
      <c r="Q137" s="68">
        <f t="shared" si="1"/>
        <v>8424398474.039999</v>
      </c>
      <c r="R137" s="139"/>
      <c r="S137" s="139"/>
      <c r="T137" s="41"/>
      <c r="U137" s="41"/>
      <c r="V137" s="41"/>
      <c r="W137" s="41"/>
      <c r="AB137" s="41"/>
      <c r="AC137" s="41"/>
      <c r="AD137" s="41"/>
      <c r="AE137" s="41"/>
      <c r="AF137" s="41"/>
      <c r="AG137" s="41"/>
      <c r="AH137" s="41"/>
    </row>
    <row r="138" spans="2:34">
      <c r="B138" s="16" t="s">
        <v>487</v>
      </c>
      <c r="C138" s="87">
        <v>0</v>
      </c>
      <c r="D138" s="72">
        <v>34000000</v>
      </c>
      <c r="E138" s="68"/>
      <c r="F138" s="68"/>
      <c r="G138" s="68"/>
      <c r="H138" s="68"/>
      <c r="I138" s="68"/>
      <c r="J138" s="68">
        <v>0</v>
      </c>
      <c r="K138" s="68"/>
      <c r="L138" s="68"/>
      <c r="M138" s="68"/>
      <c r="N138" s="68"/>
      <c r="O138" s="68"/>
      <c r="P138" s="68">
        <v>2518419.86</v>
      </c>
      <c r="Q138" s="68">
        <f t="shared" si="1"/>
        <v>2518419.86</v>
      </c>
      <c r="R138" s="139"/>
      <c r="S138" s="139"/>
      <c r="T138" s="41"/>
      <c r="U138" s="41"/>
      <c r="V138" s="41"/>
      <c r="W138" s="41"/>
      <c r="AB138" s="41"/>
      <c r="AC138" s="41"/>
      <c r="AD138" s="41"/>
      <c r="AE138" s="41"/>
      <c r="AF138" s="41"/>
      <c r="AG138" s="41"/>
      <c r="AH138" s="41"/>
    </row>
    <row r="139" spans="2:34">
      <c r="B139" s="16" t="s">
        <v>488</v>
      </c>
      <c r="C139" s="87">
        <v>0</v>
      </c>
      <c r="D139" s="72">
        <v>6000000</v>
      </c>
      <c r="E139" s="68"/>
      <c r="F139" s="68"/>
      <c r="G139" s="68"/>
      <c r="H139" s="68"/>
      <c r="I139" s="68"/>
      <c r="J139" s="68"/>
      <c r="K139" s="68"/>
      <c r="L139" s="68"/>
      <c r="M139" s="68"/>
      <c r="N139" s="68">
        <v>5356178.91</v>
      </c>
      <c r="O139" s="68"/>
      <c r="P139" s="68">
        <v>0</v>
      </c>
      <c r="Q139" s="68">
        <f t="shared" ref="Q139:Q202" si="2">+SUM(E139:P139)</f>
        <v>5356178.91</v>
      </c>
      <c r="R139" s="139"/>
      <c r="S139" s="139"/>
      <c r="T139" s="41"/>
      <c r="U139" s="41"/>
      <c r="V139" s="41"/>
      <c r="W139" s="41"/>
      <c r="AB139" s="41"/>
      <c r="AC139" s="41"/>
      <c r="AD139" s="41"/>
      <c r="AE139" s="41"/>
      <c r="AF139" s="41"/>
      <c r="AG139" s="41"/>
      <c r="AH139" s="41"/>
    </row>
    <row r="140" spans="2:34">
      <c r="B140" s="9" t="s">
        <v>121</v>
      </c>
      <c r="C140" s="71">
        <v>1471517547</v>
      </c>
      <c r="D140" s="89">
        <v>2254809175.8600006</v>
      </c>
      <c r="E140" s="71">
        <v>1852920.92</v>
      </c>
      <c r="F140" s="71">
        <v>81944082.760000005</v>
      </c>
      <c r="G140" s="71">
        <v>125788752.26000001</v>
      </c>
      <c r="H140" s="71">
        <v>5679136.9199999999</v>
      </c>
      <c r="I140" s="71">
        <v>9434060.4399999995</v>
      </c>
      <c r="J140" s="71">
        <v>46996566.799999997</v>
      </c>
      <c r="K140" s="71">
        <v>17276586.789999999</v>
      </c>
      <c r="L140" s="71">
        <v>62419061.040000014</v>
      </c>
      <c r="M140" s="71">
        <v>38897346.290000007</v>
      </c>
      <c r="N140" s="71">
        <v>81213106.189999998</v>
      </c>
      <c r="O140" s="71">
        <v>305804628.88999999</v>
      </c>
      <c r="P140" s="71">
        <v>405107262.33999991</v>
      </c>
      <c r="Q140" s="71">
        <f t="shared" si="2"/>
        <v>1182413511.6399999</v>
      </c>
      <c r="R140" s="139"/>
      <c r="S140" s="139"/>
      <c r="T140" s="41"/>
      <c r="U140" s="41"/>
      <c r="V140" s="41"/>
      <c r="W140" s="41"/>
      <c r="AB140" s="41"/>
      <c r="AC140" s="41"/>
      <c r="AD140" s="41"/>
      <c r="AE140" s="41"/>
      <c r="AF140" s="41"/>
      <c r="AG140" s="41"/>
      <c r="AH140" s="41"/>
    </row>
    <row r="141" spans="2:34">
      <c r="B141" s="11" t="s">
        <v>122</v>
      </c>
      <c r="C141" s="87">
        <v>193060318</v>
      </c>
      <c r="D141" s="87">
        <v>281498589.52999997</v>
      </c>
      <c r="E141" s="68">
        <v>0</v>
      </c>
      <c r="F141" s="68">
        <v>33467263.510000002</v>
      </c>
      <c r="G141" s="68">
        <v>14219009.16</v>
      </c>
      <c r="H141" s="68">
        <v>0</v>
      </c>
      <c r="I141" s="68"/>
      <c r="J141" s="68">
        <v>32467351.059999999</v>
      </c>
      <c r="K141" s="68"/>
      <c r="L141" s="68">
        <v>46564297.060000002</v>
      </c>
      <c r="M141" s="68">
        <v>0</v>
      </c>
      <c r="N141" s="68">
        <v>43400246.229999997</v>
      </c>
      <c r="O141" s="71"/>
      <c r="P141" s="71">
        <v>86779036.900000006</v>
      </c>
      <c r="Q141" s="68">
        <f t="shared" si="2"/>
        <v>256897203.92000002</v>
      </c>
      <c r="R141" s="139"/>
      <c r="S141" s="139"/>
      <c r="T141" s="41"/>
      <c r="U141" s="41"/>
      <c r="V141" s="41"/>
      <c r="W141" s="41"/>
      <c r="AB141" s="41"/>
      <c r="AC141" s="41"/>
      <c r="AD141" s="41"/>
      <c r="AE141" s="41"/>
      <c r="AF141" s="41"/>
      <c r="AG141" s="41"/>
      <c r="AH141" s="41"/>
    </row>
    <row r="142" spans="2:34">
      <c r="B142" s="11" t="s">
        <v>123</v>
      </c>
      <c r="C142" s="87">
        <v>5391893</v>
      </c>
      <c r="D142" s="87">
        <v>5391893</v>
      </c>
      <c r="E142" s="68">
        <v>0</v>
      </c>
      <c r="F142" s="68"/>
      <c r="G142" s="68"/>
      <c r="H142" s="68"/>
      <c r="I142" s="68"/>
      <c r="J142" s="68"/>
      <c r="K142" s="68"/>
      <c r="L142" s="68"/>
      <c r="M142" s="68"/>
      <c r="N142" s="68"/>
      <c r="O142" s="71"/>
      <c r="P142" s="71"/>
      <c r="Q142" s="68">
        <f t="shared" si="2"/>
        <v>0</v>
      </c>
      <c r="R142" s="139"/>
      <c r="S142" s="139"/>
      <c r="T142" s="41"/>
      <c r="U142" s="41"/>
      <c r="V142" s="41"/>
      <c r="W142" s="41"/>
      <c r="AB142" s="41"/>
      <c r="AC142" s="41"/>
      <c r="AD142" s="41"/>
      <c r="AE142" s="41"/>
      <c r="AF142" s="41"/>
      <c r="AG142" s="41"/>
      <c r="AH142" s="41"/>
    </row>
    <row r="143" spans="2:34">
      <c r="B143" s="11" t="s">
        <v>291</v>
      </c>
      <c r="C143" s="87">
        <v>0</v>
      </c>
      <c r="D143" s="87">
        <v>2070.23</v>
      </c>
      <c r="E143" s="68"/>
      <c r="F143" s="68"/>
      <c r="G143" s="68"/>
      <c r="H143" s="68"/>
      <c r="I143" s="68"/>
      <c r="J143" s="68"/>
      <c r="K143" s="68"/>
      <c r="L143" s="68"/>
      <c r="M143" s="68"/>
      <c r="N143" s="68"/>
      <c r="O143" s="68"/>
      <c r="P143" s="68">
        <v>2070.23</v>
      </c>
      <c r="Q143" s="68">
        <f t="shared" si="2"/>
        <v>2070.23</v>
      </c>
      <c r="R143" s="139"/>
      <c r="S143" s="139"/>
      <c r="T143" s="41"/>
      <c r="U143" s="41"/>
      <c r="V143" s="41"/>
      <c r="W143" s="41"/>
      <c r="AB143" s="41"/>
      <c r="AC143" s="41"/>
      <c r="AD143" s="41"/>
      <c r="AE143" s="41"/>
      <c r="AF143" s="41"/>
      <c r="AG143" s="41"/>
      <c r="AH143" s="41"/>
    </row>
    <row r="144" spans="2:34">
      <c r="B144" s="11" t="s">
        <v>125</v>
      </c>
      <c r="C144" s="87">
        <v>841439041</v>
      </c>
      <c r="D144" s="87">
        <v>404652711.11000001</v>
      </c>
      <c r="E144" s="68">
        <v>0</v>
      </c>
      <c r="F144" s="68"/>
      <c r="G144" s="68">
        <v>0</v>
      </c>
      <c r="H144" s="68"/>
      <c r="I144" s="68">
        <v>0</v>
      </c>
      <c r="J144" s="68"/>
      <c r="K144" s="68">
        <v>0</v>
      </c>
      <c r="L144" s="68">
        <v>0</v>
      </c>
      <c r="M144" s="68"/>
      <c r="N144" s="68"/>
      <c r="O144" s="68">
        <v>0</v>
      </c>
      <c r="P144" s="68">
        <v>0</v>
      </c>
      <c r="Q144" s="68">
        <f t="shared" si="2"/>
        <v>0</v>
      </c>
      <c r="R144" s="139"/>
      <c r="S144" s="139"/>
      <c r="T144" s="41"/>
      <c r="U144" s="41"/>
      <c r="V144" s="41"/>
      <c r="W144" s="41"/>
      <c r="AB144" s="41"/>
      <c r="AC144" s="41"/>
      <c r="AD144" s="41"/>
      <c r="AE144" s="41"/>
      <c r="AF144" s="41"/>
      <c r="AG144" s="41"/>
      <c r="AH144" s="41"/>
    </row>
    <row r="145" spans="2:34">
      <c r="B145" s="11" t="s">
        <v>360</v>
      </c>
      <c r="C145" s="87">
        <v>0</v>
      </c>
      <c r="D145" s="87">
        <v>13244482.450000001</v>
      </c>
      <c r="E145" s="68"/>
      <c r="F145" s="68"/>
      <c r="G145" s="68"/>
      <c r="H145" s="68"/>
      <c r="I145" s="68"/>
      <c r="J145" s="68">
        <v>4794032.78</v>
      </c>
      <c r="K145" s="68"/>
      <c r="L145" s="68"/>
      <c r="M145" s="68">
        <v>0</v>
      </c>
      <c r="N145" s="68"/>
      <c r="O145" s="68"/>
      <c r="P145" s="68">
        <v>4225190.83</v>
      </c>
      <c r="Q145" s="68">
        <f t="shared" si="2"/>
        <v>9019223.6099999994</v>
      </c>
      <c r="R145" s="139"/>
      <c r="S145" s="139"/>
      <c r="T145" s="41"/>
      <c r="U145" s="41"/>
      <c r="V145" s="41"/>
      <c r="W145" s="41"/>
      <c r="AB145" s="41"/>
      <c r="AC145" s="41"/>
      <c r="AD145" s="41"/>
      <c r="AE145" s="41"/>
      <c r="AF145" s="41"/>
      <c r="AG145" s="41"/>
      <c r="AH145" s="41"/>
    </row>
    <row r="146" spans="2:34">
      <c r="B146" s="11" t="s">
        <v>137</v>
      </c>
      <c r="C146" s="87">
        <v>0</v>
      </c>
      <c r="D146" s="87">
        <v>1554383.67</v>
      </c>
      <c r="E146" s="68"/>
      <c r="F146" s="68"/>
      <c r="G146" s="68">
        <v>0</v>
      </c>
      <c r="H146" s="68">
        <v>0</v>
      </c>
      <c r="I146" s="68">
        <v>0</v>
      </c>
      <c r="J146" s="68">
        <v>1482369.47</v>
      </c>
      <c r="K146" s="68">
        <v>0</v>
      </c>
      <c r="L146" s="68"/>
      <c r="M146" s="68"/>
      <c r="N146" s="68">
        <v>51920</v>
      </c>
      <c r="O146" s="68">
        <v>0</v>
      </c>
      <c r="P146" s="68">
        <v>19181.990000000002</v>
      </c>
      <c r="Q146" s="68">
        <f t="shared" si="2"/>
        <v>1553471.46</v>
      </c>
      <c r="R146" s="139"/>
      <c r="S146" s="139"/>
      <c r="T146" s="41"/>
      <c r="U146" s="41"/>
      <c r="V146" s="41"/>
      <c r="W146" s="41"/>
      <c r="AB146" s="41"/>
      <c r="AC146" s="41"/>
      <c r="AD146" s="41"/>
      <c r="AE146" s="41"/>
      <c r="AF146" s="41"/>
      <c r="AG146" s="41"/>
      <c r="AH146" s="41"/>
    </row>
    <row r="147" spans="2:34">
      <c r="B147" s="11" t="s">
        <v>296</v>
      </c>
      <c r="C147" s="87">
        <v>0</v>
      </c>
      <c r="D147" s="87">
        <v>415.3</v>
      </c>
      <c r="E147" s="68"/>
      <c r="F147" s="68"/>
      <c r="G147" s="68"/>
      <c r="H147" s="68"/>
      <c r="I147" s="68"/>
      <c r="J147" s="68"/>
      <c r="K147" s="68">
        <v>415.3</v>
      </c>
      <c r="L147" s="68"/>
      <c r="M147" s="68"/>
      <c r="N147" s="68"/>
      <c r="O147" s="68"/>
      <c r="P147" s="68"/>
      <c r="Q147" s="68">
        <f t="shared" si="2"/>
        <v>415.3</v>
      </c>
      <c r="R147" s="139"/>
      <c r="S147" s="139"/>
      <c r="T147" s="41"/>
      <c r="U147" s="41"/>
      <c r="V147" s="41"/>
      <c r="W147" s="41"/>
      <c r="AB147" s="41"/>
      <c r="AC147" s="41"/>
      <c r="AD147" s="41"/>
      <c r="AE147" s="41"/>
      <c r="AF147" s="41"/>
      <c r="AG147" s="41"/>
      <c r="AH147" s="41"/>
    </row>
    <row r="148" spans="2:34">
      <c r="B148" s="11" t="s">
        <v>303</v>
      </c>
      <c r="C148" s="87">
        <v>0</v>
      </c>
      <c r="D148" s="87">
        <v>9117645.9800000004</v>
      </c>
      <c r="E148" s="68"/>
      <c r="F148" s="68">
        <v>2302571.27</v>
      </c>
      <c r="G148" s="68">
        <v>1061299.48</v>
      </c>
      <c r="H148" s="68">
        <v>1063485.3799999999</v>
      </c>
      <c r="I148" s="68">
        <v>910604.2</v>
      </c>
      <c r="J148" s="68"/>
      <c r="K148" s="68">
        <v>964928.48</v>
      </c>
      <c r="L148" s="68">
        <v>0</v>
      </c>
      <c r="M148" s="68"/>
      <c r="N148" s="68">
        <v>0</v>
      </c>
      <c r="O148" s="68">
        <v>37378.86</v>
      </c>
      <c r="P148" s="68">
        <v>376041.67</v>
      </c>
      <c r="Q148" s="68">
        <f t="shared" si="2"/>
        <v>6716309.3400000008</v>
      </c>
      <c r="R148" s="139"/>
      <c r="S148" s="139"/>
      <c r="T148" s="41"/>
      <c r="U148" s="41"/>
      <c r="V148" s="41"/>
      <c r="W148" s="41"/>
      <c r="AB148" s="41"/>
      <c r="AC148" s="41"/>
      <c r="AD148" s="41"/>
      <c r="AE148" s="41"/>
      <c r="AF148" s="41"/>
      <c r="AG148" s="41"/>
      <c r="AH148" s="41"/>
    </row>
    <row r="149" spans="2:34">
      <c r="B149" s="11" t="s">
        <v>362</v>
      </c>
      <c r="C149" s="87">
        <v>44199856</v>
      </c>
      <c r="D149" s="87">
        <v>44199856</v>
      </c>
      <c r="E149" s="68">
        <v>0</v>
      </c>
      <c r="F149" s="68">
        <v>0</v>
      </c>
      <c r="G149" s="68">
        <v>3398470.63</v>
      </c>
      <c r="H149" s="68">
        <v>191345.28</v>
      </c>
      <c r="I149" s="68">
        <v>3482143.78</v>
      </c>
      <c r="J149" s="68">
        <v>5849320.7800000003</v>
      </c>
      <c r="K149" s="68">
        <v>7554980.6500000004</v>
      </c>
      <c r="L149" s="68">
        <v>2247984.25</v>
      </c>
      <c r="M149" s="68"/>
      <c r="N149" s="68"/>
      <c r="O149" s="68">
        <v>3828101.48</v>
      </c>
      <c r="P149" s="68">
        <v>203866.3</v>
      </c>
      <c r="Q149" s="68">
        <f t="shared" si="2"/>
        <v>26756213.149999999</v>
      </c>
      <c r="R149" s="139"/>
      <c r="S149" s="139"/>
      <c r="T149" s="41"/>
      <c r="U149" s="41"/>
      <c r="V149" s="41"/>
      <c r="W149" s="41"/>
      <c r="AB149" s="41"/>
      <c r="AC149" s="41"/>
      <c r="AD149" s="41"/>
      <c r="AE149" s="41"/>
      <c r="AF149" s="41"/>
      <c r="AG149" s="41"/>
      <c r="AH149" s="41"/>
    </row>
    <row r="150" spans="2:34">
      <c r="B150" s="11" t="s">
        <v>260</v>
      </c>
      <c r="C150" s="87">
        <v>11311894</v>
      </c>
      <c r="D150" s="87">
        <v>11311894</v>
      </c>
      <c r="E150" s="68">
        <v>0</v>
      </c>
      <c r="F150" s="68"/>
      <c r="G150" s="68"/>
      <c r="H150" s="68"/>
      <c r="I150" s="68"/>
      <c r="J150" s="68"/>
      <c r="K150" s="68">
        <v>0</v>
      </c>
      <c r="L150" s="68"/>
      <c r="M150" s="68"/>
      <c r="N150" s="68"/>
      <c r="O150" s="68"/>
      <c r="P150" s="68">
        <v>2300</v>
      </c>
      <c r="Q150" s="68">
        <f t="shared" si="2"/>
        <v>2300</v>
      </c>
      <c r="R150" s="139"/>
      <c r="S150" s="139"/>
      <c r="T150" s="41"/>
      <c r="U150" s="41"/>
      <c r="V150" s="41"/>
      <c r="W150" s="41"/>
      <c r="AB150" s="41"/>
      <c r="AC150" s="41"/>
      <c r="AD150" s="41"/>
      <c r="AE150" s="41"/>
      <c r="AF150" s="41"/>
      <c r="AG150" s="41"/>
      <c r="AH150" s="41"/>
    </row>
    <row r="151" spans="2:34">
      <c r="B151" s="11" t="s">
        <v>338</v>
      </c>
      <c r="C151" s="87">
        <v>163574504</v>
      </c>
      <c r="D151" s="87">
        <v>0</v>
      </c>
      <c r="E151" s="68">
        <v>0</v>
      </c>
      <c r="F151" s="68"/>
      <c r="G151" s="68"/>
      <c r="H151" s="68"/>
      <c r="I151" s="68"/>
      <c r="J151" s="68"/>
      <c r="K151" s="68"/>
      <c r="L151" s="68"/>
      <c r="M151" s="68"/>
      <c r="N151" s="68"/>
      <c r="O151" s="68"/>
      <c r="P151" s="68">
        <v>0</v>
      </c>
      <c r="Q151" s="68">
        <f t="shared" si="2"/>
        <v>0</v>
      </c>
      <c r="R151" s="139"/>
      <c r="S151" s="139"/>
      <c r="T151" s="41"/>
      <c r="U151" s="41"/>
      <c r="V151" s="41"/>
      <c r="W151" s="41"/>
      <c r="AB151" s="41"/>
      <c r="AC151" s="41"/>
      <c r="AD151" s="41"/>
      <c r="AE151" s="41"/>
      <c r="AF151" s="41"/>
      <c r="AG151" s="41"/>
      <c r="AH151" s="41"/>
    </row>
    <row r="152" spans="2:34">
      <c r="B152" s="11" t="s">
        <v>272</v>
      </c>
      <c r="C152" s="87">
        <v>0</v>
      </c>
      <c r="D152" s="87">
        <v>165668962.52999997</v>
      </c>
      <c r="E152" s="68">
        <v>0</v>
      </c>
      <c r="F152" s="68">
        <v>953400</v>
      </c>
      <c r="G152" s="68">
        <v>13499393.65</v>
      </c>
      <c r="H152" s="68">
        <v>2717075.19</v>
      </c>
      <c r="I152" s="68">
        <v>2561478.64</v>
      </c>
      <c r="J152" s="68">
        <v>25960</v>
      </c>
      <c r="K152" s="68">
        <v>4524313.1400000006</v>
      </c>
      <c r="L152" s="68">
        <v>237728.27</v>
      </c>
      <c r="M152" s="68">
        <v>3270378.8699999996</v>
      </c>
      <c r="N152" s="68">
        <v>22757540.300000001</v>
      </c>
      <c r="O152" s="68">
        <v>1591564.36</v>
      </c>
      <c r="P152" s="68">
        <v>1895964.99</v>
      </c>
      <c r="Q152" s="68">
        <f t="shared" si="2"/>
        <v>54034797.410000004</v>
      </c>
      <c r="R152" s="139"/>
      <c r="S152" s="139"/>
      <c r="T152" s="41"/>
      <c r="U152" s="41"/>
      <c r="V152" s="41"/>
      <c r="W152" s="41"/>
      <c r="AB152" s="41"/>
      <c r="AC152" s="41"/>
      <c r="AD152" s="41"/>
      <c r="AE152" s="41"/>
      <c r="AF152" s="41"/>
      <c r="AG152" s="41"/>
      <c r="AH152" s="41"/>
    </row>
    <row r="153" spans="2:34">
      <c r="B153" s="11" t="s">
        <v>318</v>
      </c>
      <c r="C153" s="87">
        <v>0</v>
      </c>
      <c r="D153" s="87">
        <v>30774564.350000001</v>
      </c>
      <c r="E153" s="87"/>
      <c r="F153" s="68"/>
      <c r="G153" s="68"/>
      <c r="H153" s="68"/>
      <c r="I153" s="68"/>
      <c r="J153" s="68"/>
      <c r="K153" s="68"/>
      <c r="L153" s="68"/>
      <c r="M153" s="68"/>
      <c r="N153" s="68"/>
      <c r="O153" s="68"/>
      <c r="P153" s="68">
        <v>30774564.350000001</v>
      </c>
      <c r="Q153" s="68">
        <f t="shared" si="2"/>
        <v>30774564.350000001</v>
      </c>
      <c r="R153" s="139"/>
      <c r="S153" s="139"/>
      <c r="T153" s="41"/>
      <c r="U153" s="41"/>
      <c r="V153" s="41"/>
      <c r="W153" s="41"/>
      <c r="AB153" s="41"/>
      <c r="AC153" s="41"/>
      <c r="AD153" s="41"/>
      <c r="AE153" s="41"/>
      <c r="AF153" s="41"/>
      <c r="AG153" s="41"/>
      <c r="AH153" s="41"/>
    </row>
    <row r="154" spans="2:34">
      <c r="B154" s="11" t="s">
        <v>320</v>
      </c>
      <c r="C154" s="87">
        <v>0</v>
      </c>
      <c r="D154" s="87">
        <v>43920000</v>
      </c>
      <c r="E154" s="87"/>
      <c r="F154" s="68"/>
      <c r="G154" s="68">
        <v>6992122</v>
      </c>
      <c r="H154" s="68"/>
      <c r="I154" s="68"/>
      <c r="J154" s="68"/>
      <c r="K154" s="68"/>
      <c r="L154" s="68">
        <v>10986992.439999999</v>
      </c>
      <c r="M154" s="68">
        <v>14542803.26</v>
      </c>
      <c r="N154" s="68">
        <v>2467944.4300000002</v>
      </c>
      <c r="O154" s="68"/>
      <c r="P154" s="68">
        <v>8886884.1699999999</v>
      </c>
      <c r="Q154" s="68">
        <f t="shared" si="2"/>
        <v>43876746.299999997</v>
      </c>
      <c r="R154" s="139"/>
      <c r="S154" s="139"/>
      <c r="T154" s="41"/>
      <c r="U154" s="41"/>
      <c r="V154" s="41"/>
      <c r="W154" s="41"/>
      <c r="AB154" s="41"/>
      <c r="AC154" s="41"/>
      <c r="AD154" s="41"/>
      <c r="AE154" s="41"/>
      <c r="AF154" s="41"/>
      <c r="AG154" s="41"/>
      <c r="AH154" s="41"/>
    </row>
    <row r="155" spans="2:34">
      <c r="B155" s="11" t="s">
        <v>364</v>
      </c>
      <c r="C155" s="87">
        <v>0</v>
      </c>
      <c r="D155" s="87">
        <v>6615260.3499999996</v>
      </c>
      <c r="E155" s="87"/>
      <c r="F155" s="68">
        <v>0</v>
      </c>
      <c r="G155" s="68">
        <v>163388.4</v>
      </c>
      <c r="H155" s="68"/>
      <c r="I155" s="68"/>
      <c r="J155" s="68">
        <v>0</v>
      </c>
      <c r="K155" s="68">
        <v>0</v>
      </c>
      <c r="L155" s="68">
        <v>179722.85</v>
      </c>
      <c r="M155" s="68">
        <v>633660</v>
      </c>
      <c r="N155" s="68">
        <v>2963754.8800000004</v>
      </c>
      <c r="O155" s="68">
        <v>2223846.87</v>
      </c>
      <c r="P155" s="68">
        <v>283200</v>
      </c>
      <c r="Q155" s="68">
        <f t="shared" si="2"/>
        <v>6447573</v>
      </c>
      <c r="R155" s="139"/>
      <c r="S155" s="139"/>
      <c r="T155" s="41"/>
      <c r="U155" s="41"/>
      <c r="V155" s="41"/>
      <c r="W155" s="41"/>
      <c r="AB155" s="41"/>
      <c r="AC155" s="41"/>
      <c r="AD155" s="41"/>
      <c r="AE155" s="41"/>
      <c r="AF155" s="41"/>
      <c r="AG155" s="41"/>
      <c r="AH155" s="41"/>
    </row>
    <row r="156" spans="2:34">
      <c r="B156" s="11" t="s">
        <v>342</v>
      </c>
      <c r="C156" s="87">
        <v>0</v>
      </c>
      <c r="D156" s="87">
        <v>6010098.2599999998</v>
      </c>
      <c r="E156" s="87"/>
      <c r="F156" s="68">
        <v>534254.46</v>
      </c>
      <c r="G156" s="68">
        <v>287327.99</v>
      </c>
      <c r="H156" s="68">
        <v>0</v>
      </c>
      <c r="I156" s="68">
        <v>0</v>
      </c>
      <c r="J156" s="68"/>
      <c r="K156" s="68">
        <v>35500</v>
      </c>
      <c r="L156" s="68"/>
      <c r="M156" s="68">
        <v>0</v>
      </c>
      <c r="N156" s="68">
        <v>0</v>
      </c>
      <c r="O156" s="68">
        <v>74961.61</v>
      </c>
      <c r="P156" s="68">
        <v>4236585.08</v>
      </c>
      <c r="Q156" s="68">
        <f t="shared" si="2"/>
        <v>5168629.1399999997</v>
      </c>
      <c r="R156" s="139"/>
      <c r="S156" s="139"/>
      <c r="T156" s="41"/>
      <c r="U156" s="41"/>
      <c r="V156" s="41"/>
      <c r="W156" s="41"/>
      <c r="AB156" s="41"/>
      <c r="AC156" s="41"/>
      <c r="AD156" s="41"/>
      <c r="AE156" s="41"/>
      <c r="AF156" s="41"/>
      <c r="AG156" s="41"/>
      <c r="AH156" s="41"/>
    </row>
    <row r="157" spans="2:34">
      <c r="B157" s="11" t="s">
        <v>365</v>
      </c>
      <c r="C157" s="87">
        <v>0</v>
      </c>
      <c r="D157" s="87">
        <v>44370018.829999998</v>
      </c>
      <c r="E157" s="87"/>
      <c r="F157" s="68"/>
      <c r="G157" s="68"/>
      <c r="H157" s="68">
        <v>0</v>
      </c>
      <c r="I157" s="68"/>
      <c r="J157" s="68"/>
      <c r="K157" s="68"/>
      <c r="L157" s="68"/>
      <c r="M157" s="68"/>
      <c r="N157" s="68"/>
      <c r="O157" s="68">
        <v>251750</v>
      </c>
      <c r="P157" s="68">
        <v>43652082.159999996</v>
      </c>
      <c r="Q157" s="68">
        <f t="shared" si="2"/>
        <v>43903832.159999996</v>
      </c>
      <c r="R157" s="139"/>
      <c r="S157" s="139"/>
      <c r="T157" s="41"/>
      <c r="U157" s="41"/>
      <c r="V157" s="41"/>
      <c r="W157" s="41"/>
      <c r="AB157" s="41"/>
      <c r="AC157" s="41"/>
      <c r="AD157" s="41"/>
      <c r="AE157" s="41"/>
      <c r="AF157" s="41"/>
      <c r="AG157" s="41"/>
      <c r="AH157" s="41"/>
    </row>
    <row r="158" spans="2:34">
      <c r="B158" s="11" t="s">
        <v>400</v>
      </c>
      <c r="C158" s="87">
        <v>4710537</v>
      </c>
      <c r="D158" s="87">
        <v>4710537</v>
      </c>
      <c r="E158" s="68">
        <v>0</v>
      </c>
      <c r="F158" s="68"/>
      <c r="G158" s="68"/>
      <c r="H158" s="68"/>
      <c r="I158" s="68"/>
      <c r="J158" s="68"/>
      <c r="K158" s="68">
        <v>0</v>
      </c>
      <c r="L158" s="68">
        <v>0</v>
      </c>
      <c r="M158" s="68">
        <v>781986.66</v>
      </c>
      <c r="N158" s="68">
        <v>698003.92</v>
      </c>
      <c r="O158" s="68">
        <v>618910</v>
      </c>
      <c r="P158" s="68">
        <v>294345.34999999998</v>
      </c>
      <c r="Q158" s="68">
        <f t="shared" si="2"/>
        <v>2393245.9300000002</v>
      </c>
      <c r="R158" s="139"/>
      <c r="S158" s="139"/>
      <c r="T158" s="41"/>
      <c r="U158" s="41"/>
      <c r="V158" s="41"/>
      <c r="W158" s="41"/>
      <c r="AB158" s="41"/>
      <c r="AC158" s="41"/>
      <c r="AD158" s="41"/>
      <c r="AE158" s="41"/>
      <c r="AF158" s="41"/>
      <c r="AG158" s="41"/>
      <c r="AH158" s="41"/>
    </row>
    <row r="159" spans="2:34">
      <c r="B159" s="11" t="s">
        <v>401</v>
      </c>
      <c r="C159" s="87">
        <v>0</v>
      </c>
      <c r="D159" s="87">
        <v>3592007</v>
      </c>
      <c r="E159" s="68"/>
      <c r="F159" s="68"/>
      <c r="G159" s="68"/>
      <c r="H159" s="68"/>
      <c r="I159" s="68"/>
      <c r="J159" s="68"/>
      <c r="K159" s="68"/>
      <c r="L159" s="68"/>
      <c r="M159" s="68"/>
      <c r="N159" s="68"/>
      <c r="O159" s="68"/>
      <c r="P159" s="68">
        <v>3542006.92</v>
      </c>
      <c r="Q159" s="68">
        <f t="shared" si="2"/>
        <v>3542006.92</v>
      </c>
      <c r="R159" s="139"/>
      <c r="S159" s="139"/>
      <c r="T159" s="41"/>
      <c r="U159" s="41"/>
      <c r="V159" s="41"/>
      <c r="W159" s="41"/>
      <c r="AB159" s="41"/>
      <c r="AC159" s="41"/>
      <c r="AD159" s="41"/>
      <c r="AE159" s="41"/>
      <c r="AF159" s="41"/>
      <c r="AG159" s="41"/>
      <c r="AH159" s="41"/>
    </row>
    <row r="160" spans="2:34">
      <c r="B160" s="11" t="s">
        <v>366</v>
      </c>
      <c r="C160" s="87">
        <v>3895374</v>
      </c>
      <c r="D160" s="87">
        <v>3895374</v>
      </c>
      <c r="E160" s="68">
        <v>0</v>
      </c>
      <c r="F160" s="68"/>
      <c r="G160" s="68">
        <v>189790.26</v>
      </c>
      <c r="H160" s="68"/>
      <c r="I160" s="68"/>
      <c r="J160" s="68"/>
      <c r="K160" s="68"/>
      <c r="L160" s="68">
        <v>292177.83999999997</v>
      </c>
      <c r="M160" s="68">
        <v>0</v>
      </c>
      <c r="N160" s="68"/>
      <c r="O160" s="68"/>
      <c r="P160" s="68">
        <v>0</v>
      </c>
      <c r="Q160" s="68">
        <f t="shared" si="2"/>
        <v>481968.1</v>
      </c>
      <c r="R160" s="139"/>
      <c r="S160" s="139"/>
      <c r="T160" s="41"/>
      <c r="U160" s="41"/>
      <c r="V160" s="41"/>
      <c r="W160" s="41"/>
      <c r="AB160" s="41"/>
      <c r="AC160" s="41"/>
      <c r="AD160" s="41"/>
      <c r="AE160" s="41"/>
      <c r="AF160" s="41"/>
      <c r="AG160" s="41"/>
      <c r="AH160" s="41"/>
    </row>
    <row r="161" spans="2:34">
      <c r="B161" s="11" t="s">
        <v>405</v>
      </c>
      <c r="C161" s="87">
        <v>3915733</v>
      </c>
      <c r="D161" s="87">
        <v>3915733</v>
      </c>
      <c r="E161" s="68">
        <v>0</v>
      </c>
      <c r="F161" s="68"/>
      <c r="G161" s="68"/>
      <c r="H161" s="68"/>
      <c r="I161" s="68"/>
      <c r="J161" s="68"/>
      <c r="K161" s="68"/>
      <c r="L161" s="68"/>
      <c r="M161" s="68"/>
      <c r="N161" s="68"/>
      <c r="O161" s="68"/>
      <c r="P161" s="68">
        <v>3601054.22</v>
      </c>
      <c r="Q161" s="68">
        <f t="shared" si="2"/>
        <v>3601054.22</v>
      </c>
      <c r="R161" s="139"/>
      <c r="S161" s="139"/>
      <c r="T161" s="41"/>
      <c r="U161" s="41"/>
      <c r="V161" s="41"/>
      <c r="W161" s="41"/>
      <c r="AB161" s="41"/>
      <c r="AC161" s="41"/>
      <c r="AD161" s="41"/>
      <c r="AE161" s="41"/>
      <c r="AF161" s="41"/>
      <c r="AG161" s="41"/>
      <c r="AH161" s="41"/>
    </row>
    <row r="162" spans="2:34">
      <c r="B162" s="11" t="s">
        <v>367</v>
      </c>
      <c r="C162" s="87">
        <v>9147920</v>
      </c>
      <c r="D162" s="87">
        <v>9147920</v>
      </c>
      <c r="E162" s="68">
        <v>0</v>
      </c>
      <c r="F162" s="68"/>
      <c r="G162" s="68">
        <v>813576.63</v>
      </c>
      <c r="H162" s="68"/>
      <c r="I162" s="68"/>
      <c r="J162" s="68">
        <v>0</v>
      </c>
      <c r="K162" s="68">
        <v>1921820.96</v>
      </c>
      <c r="L162" s="68">
        <v>221500</v>
      </c>
      <c r="M162" s="68"/>
      <c r="N162" s="68"/>
      <c r="O162" s="68"/>
      <c r="P162" s="68">
        <v>1469648.71</v>
      </c>
      <c r="Q162" s="68">
        <f t="shared" si="2"/>
        <v>4426546.3</v>
      </c>
      <c r="R162" s="139"/>
      <c r="S162" s="139"/>
      <c r="T162" s="41"/>
      <c r="U162" s="41"/>
      <c r="V162" s="41"/>
      <c r="W162" s="41"/>
      <c r="AB162" s="41"/>
      <c r="AC162" s="41"/>
      <c r="AD162" s="41"/>
      <c r="AE162" s="41"/>
      <c r="AF162" s="41"/>
      <c r="AG162" s="41"/>
      <c r="AH162" s="41"/>
    </row>
    <row r="163" spans="2:34">
      <c r="B163" s="11" t="s">
        <v>449</v>
      </c>
      <c r="C163" s="87">
        <v>0</v>
      </c>
      <c r="D163" s="87">
        <v>7000000</v>
      </c>
      <c r="E163" s="68"/>
      <c r="F163" s="68"/>
      <c r="G163" s="68"/>
      <c r="H163" s="68"/>
      <c r="I163" s="68"/>
      <c r="J163" s="68"/>
      <c r="K163" s="68"/>
      <c r="L163" s="68"/>
      <c r="M163" s="68">
        <v>217701.43</v>
      </c>
      <c r="N163" s="68">
        <v>1402061.97</v>
      </c>
      <c r="O163" s="68">
        <v>85541.82</v>
      </c>
      <c r="P163" s="68">
        <v>5065439.01</v>
      </c>
      <c r="Q163" s="68">
        <f t="shared" si="2"/>
        <v>6770744.2299999995</v>
      </c>
      <c r="R163" s="139"/>
      <c r="S163" s="139"/>
      <c r="T163" s="41"/>
      <c r="U163" s="41"/>
      <c r="V163" s="41"/>
      <c r="W163" s="41"/>
      <c r="AB163" s="41"/>
      <c r="AC163" s="41"/>
      <c r="AD163" s="41"/>
      <c r="AE163" s="41"/>
      <c r="AF163" s="41"/>
      <c r="AG163" s="41"/>
      <c r="AH163" s="41"/>
    </row>
    <row r="164" spans="2:34">
      <c r="B164" s="11" t="s">
        <v>489</v>
      </c>
      <c r="C164" s="87">
        <v>7424044</v>
      </c>
      <c r="D164" s="87">
        <v>37892506.799999997</v>
      </c>
      <c r="E164" s="68">
        <v>0</v>
      </c>
      <c r="F164" s="68"/>
      <c r="G164" s="68"/>
      <c r="H164" s="68"/>
      <c r="I164" s="68"/>
      <c r="J164" s="68"/>
      <c r="K164" s="68"/>
      <c r="L164" s="68"/>
      <c r="M164" s="68"/>
      <c r="N164" s="68"/>
      <c r="O164" s="68"/>
      <c r="P164" s="68">
        <v>0</v>
      </c>
      <c r="Q164" s="68">
        <f t="shared" si="2"/>
        <v>0</v>
      </c>
      <c r="R164" s="139"/>
      <c r="S164" s="139"/>
      <c r="T164" s="41"/>
      <c r="U164" s="41"/>
      <c r="V164" s="41"/>
      <c r="W164" s="41"/>
      <c r="AB164" s="41"/>
      <c r="AC164" s="41"/>
      <c r="AD164" s="41"/>
      <c r="AE164" s="41"/>
      <c r="AF164" s="41"/>
      <c r="AG164" s="41"/>
      <c r="AH164" s="41"/>
    </row>
    <row r="165" spans="2:34">
      <c r="B165" s="11" t="s">
        <v>408</v>
      </c>
      <c r="C165" s="87">
        <v>24465106</v>
      </c>
      <c r="D165" s="87">
        <v>7857622</v>
      </c>
      <c r="E165" s="68">
        <v>0</v>
      </c>
      <c r="F165" s="68"/>
      <c r="G165" s="68"/>
      <c r="H165" s="68">
        <v>0</v>
      </c>
      <c r="I165" s="68">
        <v>0</v>
      </c>
      <c r="J165" s="68"/>
      <c r="K165" s="68">
        <v>0</v>
      </c>
      <c r="L165" s="68">
        <v>0</v>
      </c>
      <c r="M165" s="68">
        <v>0</v>
      </c>
      <c r="N165" s="68">
        <v>0</v>
      </c>
      <c r="O165" s="68">
        <v>0</v>
      </c>
      <c r="P165" s="68">
        <v>0</v>
      </c>
      <c r="Q165" s="68">
        <f t="shared" si="2"/>
        <v>0</v>
      </c>
      <c r="R165" s="139"/>
      <c r="S165" s="139"/>
      <c r="T165" s="41"/>
      <c r="U165" s="41"/>
      <c r="V165" s="41"/>
      <c r="W165" s="41"/>
      <c r="AB165" s="41"/>
      <c r="AC165" s="41"/>
      <c r="AD165" s="41"/>
      <c r="AE165" s="41"/>
      <c r="AF165" s="41"/>
      <c r="AG165" s="41"/>
      <c r="AH165" s="41"/>
    </row>
    <row r="166" spans="2:34">
      <c r="B166" s="11" t="s">
        <v>368</v>
      </c>
      <c r="C166" s="87">
        <v>6074673</v>
      </c>
      <c r="D166" s="87">
        <v>6074673</v>
      </c>
      <c r="E166" s="68">
        <v>0</v>
      </c>
      <c r="F166" s="68"/>
      <c r="G166" s="68"/>
      <c r="H166" s="68"/>
      <c r="I166" s="68"/>
      <c r="J166" s="68"/>
      <c r="K166" s="68">
        <v>0</v>
      </c>
      <c r="L166" s="68">
        <v>0</v>
      </c>
      <c r="M166" s="68">
        <v>0</v>
      </c>
      <c r="N166" s="68">
        <v>0</v>
      </c>
      <c r="O166" s="68">
        <v>2532621.84</v>
      </c>
      <c r="P166" s="68">
        <v>767202.75</v>
      </c>
      <c r="Q166" s="68">
        <f t="shared" si="2"/>
        <v>3299824.59</v>
      </c>
      <c r="R166" s="139"/>
      <c r="S166" s="139"/>
      <c r="T166" s="41"/>
      <c r="U166" s="41"/>
      <c r="V166" s="41"/>
      <c r="W166" s="41"/>
      <c r="AB166" s="41"/>
      <c r="AC166" s="41"/>
      <c r="AD166" s="41"/>
      <c r="AE166" s="41"/>
      <c r="AF166" s="41"/>
      <c r="AG166" s="41"/>
      <c r="AH166" s="41"/>
    </row>
    <row r="167" spans="2:34">
      <c r="B167" s="11" t="s">
        <v>409</v>
      </c>
      <c r="C167" s="87">
        <v>8349576</v>
      </c>
      <c r="D167" s="87">
        <v>8349576</v>
      </c>
      <c r="E167" s="68">
        <v>0</v>
      </c>
      <c r="F167" s="68"/>
      <c r="G167" s="68"/>
      <c r="H167" s="68"/>
      <c r="I167" s="68"/>
      <c r="J167" s="68"/>
      <c r="K167" s="68">
        <v>0</v>
      </c>
      <c r="L167" s="68"/>
      <c r="M167" s="68"/>
      <c r="N167" s="68"/>
      <c r="O167" s="68"/>
      <c r="P167" s="68">
        <v>4327122.4000000004</v>
      </c>
      <c r="Q167" s="68">
        <f t="shared" si="2"/>
        <v>4327122.4000000004</v>
      </c>
      <c r="R167" s="139"/>
      <c r="S167" s="139"/>
      <c r="T167" s="41"/>
      <c r="U167" s="41"/>
      <c r="V167" s="41"/>
      <c r="W167" s="41"/>
      <c r="AB167" s="41"/>
      <c r="AC167" s="41"/>
      <c r="AD167" s="41"/>
      <c r="AE167" s="41"/>
      <c r="AF167" s="41"/>
      <c r="AG167" s="41"/>
      <c r="AH167" s="41"/>
    </row>
    <row r="168" spans="2:34">
      <c r="B168" s="11" t="s">
        <v>410</v>
      </c>
      <c r="C168" s="87">
        <v>0</v>
      </c>
      <c r="D168" s="87">
        <v>1286950</v>
      </c>
      <c r="E168" s="68"/>
      <c r="F168" s="68"/>
      <c r="G168" s="68"/>
      <c r="H168" s="68"/>
      <c r="I168" s="68"/>
      <c r="J168" s="68"/>
      <c r="K168" s="68"/>
      <c r="L168" s="68"/>
      <c r="M168" s="68"/>
      <c r="N168" s="68"/>
      <c r="O168" s="68"/>
      <c r="P168" s="68">
        <v>1286949.02</v>
      </c>
      <c r="Q168" s="68">
        <f t="shared" si="2"/>
        <v>1286949.02</v>
      </c>
      <c r="R168" s="139"/>
      <c r="S168" s="139"/>
      <c r="T168" s="41"/>
      <c r="U168" s="41"/>
      <c r="V168" s="41"/>
      <c r="W168" s="41"/>
      <c r="AB168" s="41"/>
      <c r="AC168" s="41"/>
      <c r="AD168" s="41"/>
      <c r="AE168" s="41"/>
      <c r="AF168" s="41"/>
      <c r="AG168" s="41"/>
      <c r="AH168" s="41"/>
    </row>
    <row r="169" spans="2:34">
      <c r="B169" s="11" t="s">
        <v>450</v>
      </c>
      <c r="C169" s="87">
        <v>20000000</v>
      </c>
      <c r="D169" s="87">
        <v>23168909.769999996</v>
      </c>
      <c r="E169" s="68">
        <v>0</v>
      </c>
      <c r="F169" s="68">
        <v>0</v>
      </c>
      <c r="G169" s="68"/>
      <c r="H169" s="68">
        <v>0</v>
      </c>
      <c r="I169" s="68">
        <v>188800</v>
      </c>
      <c r="J169" s="68">
        <v>0</v>
      </c>
      <c r="K169" s="68">
        <v>0</v>
      </c>
      <c r="L169" s="68">
        <v>0</v>
      </c>
      <c r="M169" s="68">
        <v>472000</v>
      </c>
      <c r="N169" s="68">
        <v>328138.88</v>
      </c>
      <c r="O169" s="68">
        <v>0</v>
      </c>
      <c r="P169" s="68">
        <v>1758984.71</v>
      </c>
      <c r="Q169" s="68">
        <f t="shared" si="2"/>
        <v>2747923.59</v>
      </c>
      <c r="R169" s="139"/>
      <c r="S169" s="139"/>
      <c r="T169" s="41"/>
      <c r="U169" s="41"/>
      <c r="V169" s="41"/>
      <c r="W169" s="41"/>
      <c r="AB169" s="41"/>
      <c r="AC169" s="41"/>
      <c r="AD169" s="41"/>
      <c r="AE169" s="41"/>
      <c r="AF169" s="41"/>
      <c r="AG169" s="41"/>
      <c r="AH169" s="41"/>
    </row>
    <row r="170" spans="2:34">
      <c r="B170" s="11" t="s">
        <v>490</v>
      </c>
      <c r="C170" s="87">
        <v>0</v>
      </c>
      <c r="D170" s="87">
        <v>81787253</v>
      </c>
      <c r="E170" s="68"/>
      <c r="F170" s="68"/>
      <c r="G170" s="68"/>
      <c r="H170" s="68"/>
      <c r="I170" s="68"/>
      <c r="J170" s="68"/>
      <c r="K170" s="68"/>
      <c r="L170" s="68"/>
      <c r="M170" s="68"/>
      <c r="N170" s="68"/>
      <c r="O170" s="68"/>
      <c r="P170" s="68">
        <v>4666234.2</v>
      </c>
      <c r="Q170" s="68">
        <f t="shared" si="2"/>
        <v>4666234.2</v>
      </c>
      <c r="R170" s="139"/>
      <c r="S170" s="139"/>
      <c r="T170" s="41"/>
      <c r="U170" s="41"/>
      <c r="V170" s="41"/>
      <c r="W170" s="41"/>
      <c r="AB170" s="41"/>
      <c r="AC170" s="41"/>
      <c r="AD170" s="41"/>
      <c r="AE170" s="41"/>
      <c r="AF170" s="41"/>
      <c r="AG170" s="41"/>
      <c r="AH170" s="41"/>
    </row>
    <row r="171" spans="2:34">
      <c r="B171" s="11" t="s">
        <v>491</v>
      </c>
      <c r="C171" s="87">
        <v>0</v>
      </c>
      <c r="D171" s="87">
        <v>6819771.1600000001</v>
      </c>
      <c r="E171" s="68"/>
      <c r="F171" s="68"/>
      <c r="G171" s="68"/>
      <c r="H171" s="68"/>
      <c r="I171" s="68"/>
      <c r="J171" s="68"/>
      <c r="K171" s="68"/>
      <c r="L171" s="68"/>
      <c r="M171" s="68"/>
      <c r="N171" s="68"/>
      <c r="O171" s="68"/>
      <c r="P171" s="68">
        <v>6819771.1600000001</v>
      </c>
      <c r="Q171" s="68">
        <f t="shared" si="2"/>
        <v>6819771.1600000001</v>
      </c>
      <c r="R171" s="139"/>
      <c r="S171" s="139"/>
      <c r="T171" s="41"/>
      <c r="U171" s="41"/>
      <c r="V171" s="41"/>
      <c r="W171" s="41"/>
      <c r="AB171" s="41"/>
      <c r="AC171" s="41"/>
      <c r="AD171" s="41"/>
      <c r="AE171" s="41"/>
      <c r="AF171" s="41"/>
      <c r="AG171" s="41"/>
      <c r="AH171" s="41"/>
    </row>
    <row r="172" spans="2:34">
      <c r="B172" s="11" t="s">
        <v>452</v>
      </c>
      <c r="C172" s="87">
        <v>40000000</v>
      </c>
      <c r="D172" s="87">
        <v>40000000</v>
      </c>
      <c r="E172" s="68">
        <v>0</v>
      </c>
      <c r="F172" s="68"/>
      <c r="G172" s="68"/>
      <c r="H172" s="68"/>
      <c r="I172" s="68"/>
      <c r="J172" s="68"/>
      <c r="K172" s="68"/>
      <c r="L172" s="68"/>
      <c r="M172" s="68">
        <v>14942483.98</v>
      </c>
      <c r="N172" s="68">
        <v>1058298.6299999999</v>
      </c>
      <c r="O172" s="68">
        <v>0</v>
      </c>
      <c r="P172" s="68">
        <v>2257478.9400000004</v>
      </c>
      <c r="Q172" s="68">
        <f t="shared" si="2"/>
        <v>18258261.550000001</v>
      </c>
      <c r="R172" s="139"/>
      <c r="S172" s="139"/>
      <c r="T172" s="41"/>
      <c r="U172" s="41"/>
      <c r="V172" s="41"/>
      <c r="W172" s="41"/>
      <c r="AB172" s="41"/>
      <c r="AC172" s="41"/>
      <c r="AD172" s="41"/>
      <c r="AE172" s="41"/>
      <c r="AF172" s="41"/>
      <c r="AG172" s="41"/>
      <c r="AH172" s="41"/>
    </row>
    <row r="173" spans="2:34">
      <c r="B173" s="11" t="s">
        <v>413</v>
      </c>
      <c r="C173" s="87">
        <v>16395783</v>
      </c>
      <c r="D173" s="87">
        <v>79643387.820000008</v>
      </c>
      <c r="E173" s="68">
        <v>0</v>
      </c>
      <c r="F173" s="68"/>
      <c r="G173" s="68"/>
      <c r="H173" s="68"/>
      <c r="I173" s="68"/>
      <c r="J173" s="68"/>
      <c r="K173" s="68"/>
      <c r="L173" s="68"/>
      <c r="M173" s="68"/>
      <c r="N173" s="68"/>
      <c r="O173" s="68"/>
      <c r="P173" s="68">
        <v>78132718.230000004</v>
      </c>
      <c r="Q173" s="68">
        <f t="shared" si="2"/>
        <v>78132718.230000004</v>
      </c>
      <c r="R173" s="139"/>
      <c r="S173" s="139"/>
      <c r="T173" s="41"/>
      <c r="U173" s="41"/>
      <c r="V173" s="41"/>
      <c r="W173" s="41"/>
      <c r="AB173" s="41"/>
      <c r="AC173" s="41"/>
      <c r="AD173" s="41"/>
      <c r="AE173" s="41"/>
      <c r="AF173" s="41"/>
      <c r="AG173" s="41"/>
      <c r="AH173" s="41"/>
    </row>
    <row r="174" spans="2:34">
      <c r="B174" s="11" t="s">
        <v>492</v>
      </c>
      <c r="C174" s="87">
        <v>0</v>
      </c>
      <c r="D174" s="87">
        <v>2428802.9500000002</v>
      </c>
      <c r="E174" s="68"/>
      <c r="F174" s="68"/>
      <c r="G174" s="68"/>
      <c r="H174" s="68"/>
      <c r="I174" s="68"/>
      <c r="J174" s="68"/>
      <c r="K174" s="68"/>
      <c r="L174" s="68"/>
      <c r="M174" s="68"/>
      <c r="N174" s="68"/>
      <c r="O174" s="68"/>
      <c r="P174" s="68">
        <v>2428802.9500000002</v>
      </c>
      <c r="Q174" s="68">
        <f t="shared" si="2"/>
        <v>2428802.9500000002</v>
      </c>
      <c r="R174" s="139"/>
      <c r="S174" s="139"/>
      <c r="T174" s="41"/>
      <c r="U174" s="41"/>
      <c r="V174" s="41"/>
      <c r="W174" s="41"/>
      <c r="AB174" s="41"/>
      <c r="AC174" s="41"/>
      <c r="AD174" s="41"/>
      <c r="AE174" s="41"/>
      <c r="AF174" s="41"/>
      <c r="AG174" s="41"/>
      <c r="AH174" s="41"/>
    </row>
    <row r="175" spans="2:34">
      <c r="B175" s="11" t="s">
        <v>453</v>
      </c>
      <c r="C175" s="87">
        <v>0</v>
      </c>
      <c r="D175" s="87">
        <v>99863221.349999994</v>
      </c>
      <c r="E175" s="68"/>
      <c r="F175" s="68"/>
      <c r="G175" s="68">
        <v>0</v>
      </c>
      <c r="H175" s="68"/>
      <c r="I175" s="68"/>
      <c r="J175" s="68"/>
      <c r="K175" s="68"/>
      <c r="L175" s="68"/>
      <c r="M175" s="68"/>
      <c r="N175" s="68"/>
      <c r="O175" s="68"/>
      <c r="P175" s="68">
        <v>36565162.170000002</v>
      </c>
      <c r="Q175" s="68">
        <f t="shared" si="2"/>
        <v>36565162.170000002</v>
      </c>
      <c r="R175" s="139"/>
      <c r="S175" s="139"/>
      <c r="T175" s="41"/>
      <c r="U175" s="41"/>
      <c r="V175" s="41"/>
      <c r="W175" s="41"/>
      <c r="AB175" s="41"/>
      <c r="AC175" s="41"/>
      <c r="AD175" s="41"/>
      <c r="AE175" s="41"/>
      <c r="AF175" s="41"/>
      <c r="AG175" s="41"/>
      <c r="AH175" s="41"/>
    </row>
    <row r="176" spans="2:34">
      <c r="B176" s="11" t="s">
        <v>455</v>
      </c>
      <c r="C176" s="87">
        <v>0</v>
      </c>
      <c r="D176" s="87">
        <v>10585056</v>
      </c>
      <c r="E176" s="68"/>
      <c r="F176" s="68"/>
      <c r="G176" s="68"/>
      <c r="H176" s="68"/>
      <c r="I176" s="68"/>
      <c r="J176" s="68"/>
      <c r="K176" s="68"/>
      <c r="L176" s="68"/>
      <c r="M176" s="68"/>
      <c r="N176" s="68"/>
      <c r="O176" s="68"/>
      <c r="P176" s="68">
        <v>9820481.6099999994</v>
      </c>
      <c r="Q176" s="68">
        <f t="shared" si="2"/>
        <v>9820481.6099999994</v>
      </c>
      <c r="R176" s="139"/>
      <c r="S176" s="139"/>
      <c r="T176" s="41"/>
      <c r="U176" s="41"/>
      <c r="V176" s="41"/>
      <c r="W176" s="41"/>
      <c r="AB176" s="41"/>
      <c r="AC176" s="41"/>
      <c r="AD176" s="41"/>
      <c r="AE176" s="41"/>
      <c r="AF176" s="41"/>
      <c r="AG176" s="41"/>
      <c r="AH176" s="41"/>
    </row>
    <row r="177" spans="2:34">
      <c r="B177" s="11" t="s">
        <v>457</v>
      </c>
      <c r="C177" s="87">
        <v>11249648</v>
      </c>
      <c r="D177" s="87">
        <v>11249648</v>
      </c>
      <c r="E177" s="68">
        <v>0</v>
      </c>
      <c r="F177" s="68"/>
      <c r="G177" s="68"/>
      <c r="H177" s="68"/>
      <c r="I177" s="68"/>
      <c r="J177" s="68"/>
      <c r="K177" s="68"/>
      <c r="L177" s="68"/>
      <c r="M177" s="68"/>
      <c r="N177" s="68"/>
      <c r="O177" s="68"/>
      <c r="P177" s="68">
        <v>6988308.8600000003</v>
      </c>
      <c r="Q177" s="68">
        <f t="shared" si="2"/>
        <v>6988308.8600000003</v>
      </c>
      <c r="R177" s="139"/>
      <c r="S177" s="139"/>
      <c r="T177" s="41"/>
      <c r="U177" s="41"/>
      <c r="V177" s="41"/>
      <c r="W177" s="41"/>
      <c r="AB177" s="41"/>
      <c r="AC177" s="41"/>
      <c r="AD177" s="41"/>
      <c r="AE177" s="41"/>
      <c r="AF177" s="41"/>
      <c r="AG177" s="41"/>
      <c r="AH177" s="41"/>
    </row>
    <row r="178" spans="2:34">
      <c r="B178" s="11" t="s">
        <v>458</v>
      </c>
      <c r="C178" s="87">
        <v>19618940</v>
      </c>
      <c r="D178" s="87">
        <v>19618940</v>
      </c>
      <c r="E178" s="68">
        <v>0</v>
      </c>
      <c r="F178" s="68"/>
      <c r="G178" s="68"/>
      <c r="H178" s="68"/>
      <c r="I178" s="68"/>
      <c r="J178" s="68"/>
      <c r="K178" s="68"/>
      <c r="L178" s="68"/>
      <c r="M178" s="68"/>
      <c r="N178" s="68"/>
      <c r="O178" s="68"/>
      <c r="P178" s="68">
        <v>8904736.6999999993</v>
      </c>
      <c r="Q178" s="68">
        <f t="shared" si="2"/>
        <v>8904736.6999999993</v>
      </c>
      <c r="R178" s="139"/>
      <c r="S178" s="139"/>
      <c r="T178" s="41"/>
      <c r="U178" s="41"/>
      <c r="V178" s="41"/>
      <c r="W178" s="41"/>
      <c r="AB178" s="41"/>
      <c r="AC178" s="41"/>
      <c r="AD178" s="41"/>
      <c r="AE178" s="41"/>
      <c r="AF178" s="41"/>
      <c r="AG178" s="41"/>
      <c r="AH178" s="41"/>
    </row>
    <row r="179" spans="2:34">
      <c r="B179" s="11" t="s">
        <v>493</v>
      </c>
      <c r="C179" s="87">
        <v>0</v>
      </c>
      <c r="D179" s="87">
        <v>1174178</v>
      </c>
      <c r="E179" s="68"/>
      <c r="F179" s="68"/>
      <c r="G179" s="68"/>
      <c r="H179" s="68"/>
      <c r="I179" s="68"/>
      <c r="J179" s="68"/>
      <c r="K179" s="68"/>
      <c r="L179" s="68"/>
      <c r="M179" s="68"/>
      <c r="N179" s="68"/>
      <c r="O179" s="68"/>
      <c r="P179" s="68">
        <v>1174177.5</v>
      </c>
      <c r="Q179" s="68">
        <f t="shared" si="2"/>
        <v>1174177.5</v>
      </c>
      <c r="R179" s="139"/>
      <c r="S179" s="139"/>
      <c r="T179" s="41"/>
      <c r="U179" s="41"/>
      <c r="V179" s="41"/>
      <c r="W179" s="41"/>
      <c r="AB179" s="41"/>
      <c r="AC179" s="41"/>
      <c r="AD179" s="41"/>
      <c r="AE179" s="41"/>
      <c r="AF179" s="41"/>
      <c r="AG179" s="41"/>
      <c r="AH179" s="41"/>
    </row>
    <row r="180" spans="2:34">
      <c r="B180" s="11" t="s">
        <v>459</v>
      </c>
      <c r="C180" s="87">
        <v>0</v>
      </c>
      <c r="D180" s="87">
        <v>803788</v>
      </c>
      <c r="E180" s="68">
        <v>134089.22</v>
      </c>
      <c r="F180" s="68"/>
      <c r="G180" s="68"/>
      <c r="H180" s="68"/>
      <c r="I180" s="68"/>
      <c r="J180" s="68"/>
      <c r="K180" s="68"/>
      <c r="L180" s="68"/>
      <c r="M180" s="68"/>
      <c r="N180" s="68"/>
      <c r="O180" s="68"/>
      <c r="P180" s="68">
        <v>669696.9</v>
      </c>
      <c r="Q180" s="68">
        <f t="shared" si="2"/>
        <v>803786.12</v>
      </c>
      <c r="R180" s="139"/>
      <c r="S180" s="139"/>
    </row>
    <row r="181" spans="2:34">
      <c r="B181" s="11" t="s">
        <v>460</v>
      </c>
      <c r="C181" s="87">
        <v>0</v>
      </c>
      <c r="D181" s="87">
        <v>12732880</v>
      </c>
      <c r="E181" s="68"/>
      <c r="F181" s="68"/>
      <c r="G181" s="68">
        <v>0</v>
      </c>
      <c r="H181" s="68">
        <v>0</v>
      </c>
      <c r="I181" s="68">
        <v>0</v>
      </c>
      <c r="J181" s="68">
        <v>0</v>
      </c>
      <c r="K181" s="68">
        <v>283200</v>
      </c>
      <c r="L181" s="68">
        <v>0</v>
      </c>
      <c r="M181" s="68">
        <v>471292</v>
      </c>
      <c r="N181" s="68">
        <v>460200</v>
      </c>
      <c r="O181" s="68">
        <v>0</v>
      </c>
      <c r="P181" s="68">
        <v>747835.26</v>
      </c>
      <c r="Q181" s="68">
        <f t="shared" si="2"/>
        <v>1962527.26</v>
      </c>
      <c r="R181" s="139"/>
      <c r="S181" s="139"/>
    </row>
    <row r="182" spans="2:34">
      <c r="B182" s="11" t="s">
        <v>494</v>
      </c>
      <c r="C182" s="87">
        <v>0</v>
      </c>
      <c r="D182" s="87">
        <v>33196350</v>
      </c>
      <c r="E182" s="68"/>
      <c r="F182" s="68"/>
      <c r="G182" s="68"/>
      <c r="H182" s="68"/>
      <c r="I182" s="68"/>
      <c r="J182" s="68">
        <v>0</v>
      </c>
      <c r="K182" s="68"/>
      <c r="L182" s="68"/>
      <c r="M182" s="68"/>
      <c r="N182" s="68"/>
      <c r="O182" s="68"/>
      <c r="P182" s="68"/>
      <c r="Q182" s="68">
        <f t="shared" si="2"/>
        <v>0</v>
      </c>
      <c r="R182" s="139"/>
      <c r="S182" s="139"/>
    </row>
    <row r="183" spans="2:34">
      <c r="B183" s="11" t="s">
        <v>461</v>
      </c>
      <c r="C183">
        <v>0</v>
      </c>
      <c r="D183" s="87">
        <v>27554407.5</v>
      </c>
      <c r="E183" s="68">
        <v>0</v>
      </c>
      <c r="F183" s="68">
        <v>0</v>
      </c>
      <c r="G183" s="68">
        <v>0</v>
      </c>
      <c r="H183" s="68">
        <v>0</v>
      </c>
      <c r="I183" s="68">
        <v>0</v>
      </c>
      <c r="J183" s="68">
        <v>0</v>
      </c>
      <c r="K183" s="68">
        <v>630755</v>
      </c>
      <c r="L183" s="68">
        <v>75667.5</v>
      </c>
      <c r="M183" s="68">
        <v>10384</v>
      </c>
      <c r="N183" s="68">
        <v>847500</v>
      </c>
      <c r="O183" s="68">
        <v>195316.96</v>
      </c>
      <c r="P183" s="68">
        <v>508500</v>
      </c>
      <c r="Q183" s="68">
        <f t="shared" si="2"/>
        <v>2268123.46</v>
      </c>
      <c r="R183" s="139"/>
      <c r="S183" s="139"/>
    </row>
    <row r="184" spans="2:34">
      <c r="B184" s="11" t="s">
        <v>495</v>
      </c>
      <c r="C184" s="87">
        <v>0</v>
      </c>
      <c r="D184" s="87">
        <v>34976.400000000001</v>
      </c>
      <c r="E184" s="68"/>
      <c r="F184" s="68"/>
      <c r="G184" s="68"/>
      <c r="H184" s="68"/>
      <c r="I184" s="68"/>
      <c r="J184" s="68"/>
      <c r="K184" s="68"/>
      <c r="L184" s="68"/>
      <c r="M184" s="68"/>
      <c r="N184" s="68"/>
      <c r="O184" s="68"/>
      <c r="P184" s="68">
        <v>34976.400000000001</v>
      </c>
      <c r="Q184" s="68">
        <f t="shared" si="2"/>
        <v>34976.400000000001</v>
      </c>
      <c r="R184" s="139"/>
      <c r="S184" s="139"/>
    </row>
    <row r="185" spans="2:34">
      <c r="B185" s="11" t="s">
        <v>496</v>
      </c>
      <c r="C185" s="87">
        <v>0</v>
      </c>
      <c r="D185" s="87">
        <v>15861050</v>
      </c>
      <c r="E185" s="68"/>
      <c r="F185" s="68"/>
      <c r="G185" s="68">
        <v>0</v>
      </c>
      <c r="H185" s="68">
        <v>0</v>
      </c>
      <c r="I185" s="68">
        <v>0</v>
      </c>
      <c r="J185" s="68">
        <v>0</v>
      </c>
      <c r="K185" s="68">
        <v>0</v>
      </c>
      <c r="L185" s="68">
        <v>0</v>
      </c>
      <c r="M185" s="68">
        <v>0</v>
      </c>
      <c r="N185" s="68"/>
      <c r="O185" s="68">
        <v>975572.46</v>
      </c>
      <c r="P185" s="68">
        <v>0</v>
      </c>
      <c r="Q185" s="68">
        <f t="shared" si="2"/>
        <v>975572.46</v>
      </c>
      <c r="R185" s="139"/>
      <c r="S185" s="139"/>
    </row>
    <row r="186" spans="2:34">
      <c r="B186" s="11" t="s">
        <v>462</v>
      </c>
      <c r="C186" s="87">
        <v>5584010</v>
      </c>
      <c r="D186" s="87">
        <v>0</v>
      </c>
      <c r="E186" s="68">
        <v>0</v>
      </c>
      <c r="F186" s="68"/>
      <c r="G186" s="68"/>
      <c r="H186" s="68"/>
      <c r="I186" s="68"/>
      <c r="J186" s="68"/>
      <c r="K186" s="68"/>
      <c r="L186" s="68"/>
      <c r="M186" s="68"/>
      <c r="N186" s="68"/>
      <c r="O186" s="68"/>
      <c r="P186" s="68">
        <v>0</v>
      </c>
      <c r="Q186" s="68">
        <f t="shared" si="2"/>
        <v>0</v>
      </c>
      <c r="R186" s="139"/>
      <c r="S186" s="139"/>
    </row>
    <row r="187" spans="2:34">
      <c r="B187" s="11" t="s">
        <v>463</v>
      </c>
      <c r="C187" s="87">
        <v>0</v>
      </c>
      <c r="D187" s="87">
        <v>3355837.4</v>
      </c>
      <c r="E187" s="68">
        <v>0</v>
      </c>
      <c r="F187" s="68">
        <v>0</v>
      </c>
      <c r="G187" s="68">
        <v>818644</v>
      </c>
      <c r="H187" s="68">
        <v>86680</v>
      </c>
      <c r="I187" s="68">
        <v>0</v>
      </c>
      <c r="J187" s="68"/>
      <c r="K187" s="68"/>
      <c r="L187" s="68"/>
      <c r="M187" s="68"/>
      <c r="N187" s="68"/>
      <c r="O187" s="68">
        <v>0</v>
      </c>
      <c r="P187" s="68">
        <v>527075.43999999994</v>
      </c>
      <c r="Q187" s="68">
        <f t="shared" si="2"/>
        <v>1432399.44</v>
      </c>
      <c r="R187" s="139"/>
      <c r="S187" s="139"/>
    </row>
    <row r="188" spans="2:34">
      <c r="B188" s="11" t="s">
        <v>464</v>
      </c>
      <c r="C188" s="87">
        <v>0</v>
      </c>
      <c r="D188" s="87">
        <v>1274725</v>
      </c>
      <c r="E188" s="68"/>
      <c r="F188" s="68"/>
      <c r="G188" s="68"/>
      <c r="H188" s="68"/>
      <c r="I188" s="68"/>
      <c r="J188" s="68"/>
      <c r="K188" s="68"/>
      <c r="L188" s="68"/>
      <c r="M188" s="68"/>
      <c r="N188" s="68">
        <v>0</v>
      </c>
      <c r="O188" s="68"/>
      <c r="P188" s="68">
        <v>1274725</v>
      </c>
      <c r="Q188" s="68">
        <f t="shared" si="2"/>
        <v>1274725</v>
      </c>
      <c r="R188" s="139"/>
      <c r="S188" s="139"/>
    </row>
    <row r="189" spans="2:34">
      <c r="B189" s="11" t="s">
        <v>465</v>
      </c>
      <c r="C189" s="87">
        <v>5584010</v>
      </c>
      <c r="D189" s="87">
        <v>31030010</v>
      </c>
      <c r="E189" s="68">
        <v>0</v>
      </c>
      <c r="F189" s="68">
        <v>31029948.43</v>
      </c>
      <c r="G189" s="68"/>
      <c r="H189" s="68"/>
      <c r="I189" s="68"/>
      <c r="J189" s="68"/>
      <c r="K189" s="68"/>
      <c r="L189" s="68"/>
      <c r="M189" s="68"/>
      <c r="N189" s="68"/>
      <c r="O189" s="68"/>
      <c r="P189" s="68">
        <v>0</v>
      </c>
      <c r="Q189" s="68">
        <f t="shared" si="2"/>
        <v>31029948.43</v>
      </c>
      <c r="R189" s="139"/>
      <c r="S189" s="139"/>
    </row>
    <row r="190" spans="2:34">
      <c r="B190" s="11" t="s">
        <v>497</v>
      </c>
      <c r="C190" s="87">
        <v>0</v>
      </c>
      <c r="D190" s="87">
        <v>48805021.439999998</v>
      </c>
      <c r="E190" s="68"/>
      <c r="F190" s="68">
        <v>13656645.09</v>
      </c>
      <c r="G190" s="68">
        <v>8382731.8600000003</v>
      </c>
      <c r="H190" s="68">
        <v>1620551.07</v>
      </c>
      <c r="I190" s="68">
        <v>2291033.8200000003</v>
      </c>
      <c r="J190" s="68">
        <v>2129732.71</v>
      </c>
      <c r="K190" s="68">
        <v>1155550.33</v>
      </c>
      <c r="L190" s="68">
        <v>1357020.77</v>
      </c>
      <c r="M190" s="68">
        <v>1094004.74</v>
      </c>
      <c r="N190" s="68">
        <v>2002749.45</v>
      </c>
      <c r="O190" s="68">
        <v>396763.88</v>
      </c>
      <c r="P190" s="68">
        <v>2673532.02</v>
      </c>
      <c r="Q190" s="68">
        <f t="shared" si="2"/>
        <v>36760315.74000001</v>
      </c>
      <c r="R190" s="139"/>
      <c r="S190" s="139"/>
    </row>
    <row r="191" spans="2:34">
      <c r="B191" s="11" t="s">
        <v>466</v>
      </c>
      <c r="C191" s="87">
        <v>0</v>
      </c>
      <c r="D191" s="87">
        <v>3252025.38</v>
      </c>
      <c r="E191" s="68"/>
      <c r="F191" s="68"/>
      <c r="G191" s="68"/>
      <c r="H191" s="68"/>
      <c r="I191" s="68"/>
      <c r="J191" s="68"/>
      <c r="K191" s="68"/>
      <c r="L191" s="68"/>
      <c r="M191" s="68"/>
      <c r="N191" s="68"/>
      <c r="O191" s="68"/>
      <c r="P191" s="68">
        <v>0</v>
      </c>
      <c r="Q191" s="68">
        <f t="shared" si="2"/>
        <v>0</v>
      </c>
      <c r="R191" s="139"/>
      <c r="S191" s="139"/>
    </row>
    <row r="192" spans="2:34">
      <c r="B192" s="11" t="s">
        <v>498</v>
      </c>
      <c r="C192" s="87">
        <v>0</v>
      </c>
      <c r="D192" s="87">
        <v>10374616.699999999</v>
      </c>
      <c r="E192" s="68"/>
      <c r="F192" s="68"/>
      <c r="G192" s="68"/>
      <c r="H192" s="68"/>
      <c r="I192" s="68"/>
      <c r="J192" s="68"/>
      <c r="K192" s="68"/>
      <c r="L192" s="68"/>
      <c r="M192" s="68"/>
      <c r="N192" s="68"/>
      <c r="O192" s="68"/>
      <c r="P192" s="68">
        <v>10374616.699999999</v>
      </c>
      <c r="Q192" s="68">
        <f t="shared" si="2"/>
        <v>10374616.699999999</v>
      </c>
      <c r="R192" s="139"/>
      <c r="S192" s="139"/>
    </row>
    <row r="193" spans="1:32">
      <c r="B193" s="11" t="s">
        <v>467</v>
      </c>
      <c r="C193" s="87">
        <v>0</v>
      </c>
      <c r="D193" s="87">
        <v>913816.96</v>
      </c>
      <c r="E193" s="68"/>
      <c r="F193" s="68"/>
      <c r="G193" s="68"/>
      <c r="H193" s="68">
        <v>0</v>
      </c>
      <c r="I193" s="68">
        <v>0</v>
      </c>
      <c r="J193" s="68">
        <v>247800</v>
      </c>
      <c r="K193" s="68">
        <v>205122.93</v>
      </c>
      <c r="L193" s="68">
        <v>255970.06</v>
      </c>
      <c r="M193" s="68">
        <v>0</v>
      </c>
      <c r="N193" s="68">
        <v>0</v>
      </c>
      <c r="O193" s="68"/>
      <c r="P193" s="68"/>
      <c r="Q193" s="68">
        <f t="shared" si="2"/>
        <v>708892.99</v>
      </c>
      <c r="R193" s="139"/>
      <c r="S193" s="139"/>
    </row>
    <row r="194" spans="1:32">
      <c r="B194" s="11" t="s">
        <v>468</v>
      </c>
      <c r="C194" s="87">
        <v>19000000</v>
      </c>
      <c r="D194" s="87">
        <v>24355437.689999998</v>
      </c>
      <c r="E194" s="68">
        <v>0</v>
      </c>
      <c r="F194" s="68">
        <v>0</v>
      </c>
      <c r="G194" s="68">
        <v>118873.2</v>
      </c>
      <c r="H194" s="68">
        <v>0</v>
      </c>
      <c r="I194" s="68">
        <v>0</v>
      </c>
      <c r="J194" s="68">
        <v>0</v>
      </c>
      <c r="K194" s="68">
        <v>0</v>
      </c>
      <c r="L194" s="68"/>
      <c r="M194" s="68">
        <v>2229851.35</v>
      </c>
      <c r="N194" s="68">
        <v>0</v>
      </c>
      <c r="O194" s="68">
        <v>0</v>
      </c>
      <c r="P194" s="68">
        <v>316151.5</v>
      </c>
      <c r="Q194" s="68">
        <f t="shared" si="2"/>
        <v>2664876.0500000003</v>
      </c>
      <c r="R194" s="139"/>
      <c r="S194" s="139"/>
    </row>
    <row r="195" spans="1:32">
      <c r="B195" s="11" t="s">
        <v>499</v>
      </c>
      <c r="C195" s="87">
        <v>0</v>
      </c>
      <c r="D195" s="87">
        <v>78532745</v>
      </c>
      <c r="E195" s="68"/>
      <c r="F195" s="68"/>
      <c r="G195" s="68"/>
      <c r="H195" s="68"/>
      <c r="I195" s="68"/>
      <c r="J195" s="68"/>
      <c r="K195" s="68"/>
      <c r="L195" s="68"/>
      <c r="M195" s="68"/>
      <c r="N195" s="68"/>
      <c r="O195" s="68"/>
      <c r="P195" s="68">
        <v>8946912.5</v>
      </c>
      <c r="Q195" s="68">
        <f t="shared" si="2"/>
        <v>8946912.5</v>
      </c>
      <c r="R195" s="139"/>
      <c r="S195" s="139"/>
    </row>
    <row r="196" spans="1:32">
      <c r="B196" s="11" t="s">
        <v>470</v>
      </c>
      <c r="C196" s="87">
        <v>0</v>
      </c>
      <c r="D196" s="87">
        <v>17799284.399999999</v>
      </c>
      <c r="E196" s="68"/>
      <c r="F196" s="68">
        <v>0</v>
      </c>
      <c r="G196" s="68">
        <v>14933325</v>
      </c>
      <c r="H196" s="68">
        <v>0</v>
      </c>
      <c r="I196" s="68"/>
      <c r="J196" s="68"/>
      <c r="K196" s="68"/>
      <c r="L196" s="68"/>
      <c r="M196" s="68"/>
      <c r="N196" s="68"/>
      <c r="O196" s="68"/>
      <c r="P196" s="68"/>
      <c r="Q196" s="68">
        <f t="shared" si="2"/>
        <v>14933325</v>
      </c>
      <c r="R196" s="139"/>
      <c r="S196" s="139"/>
    </row>
    <row r="197" spans="1:32">
      <c r="B197" s="11" t="s">
        <v>500</v>
      </c>
      <c r="C197" s="87">
        <v>5916857</v>
      </c>
      <c r="D197" s="87">
        <v>5916857</v>
      </c>
      <c r="E197" s="68">
        <v>0</v>
      </c>
      <c r="F197" s="68"/>
      <c r="G197" s="68"/>
      <c r="H197" s="68"/>
      <c r="I197" s="68"/>
      <c r="J197" s="68"/>
      <c r="K197" s="68"/>
      <c r="L197" s="68"/>
      <c r="M197" s="68"/>
      <c r="N197" s="68"/>
      <c r="O197" s="68"/>
      <c r="P197" s="68">
        <v>488171.1</v>
      </c>
      <c r="Q197" s="68">
        <f t="shared" si="2"/>
        <v>488171.1</v>
      </c>
      <c r="R197" s="139"/>
      <c r="S197" s="139"/>
    </row>
    <row r="198" spans="1:32">
      <c r="B198" s="11" t="s">
        <v>501</v>
      </c>
      <c r="C198" s="87">
        <v>1207830</v>
      </c>
      <c r="D198" s="87">
        <v>1207830</v>
      </c>
      <c r="E198" s="68">
        <v>0</v>
      </c>
      <c r="F198" s="68"/>
      <c r="G198" s="68"/>
      <c r="H198" s="68"/>
      <c r="I198" s="68"/>
      <c r="J198" s="68"/>
      <c r="K198" s="68"/>
      <c r="L198" s="68"/>
      <c r="M198" s="68"/>
      <c r="N198" s="68"/>
      <c r="O198" s="68"/>
      <c r="P198" s="68"/>
      <c r="Q198" s="68">
        <f t="shared" si="2"/>
        <v>0</v>
      </c>
      <c r="R198" s="139"/>
      <c r="S198" s="139"/>
    </row>
    <row r="199" spans="1:32">
      <c r="B199" s="11" t="s">
        <v>502</v>
      </c>
      <c r="C199" s="87">
        <v>0</v>
      </c>
      <c r="D199" s="87">
        <v>7970087</v>
      </c>
      <c r="E199" s="68"/>
      <c r="F199" s="68"/>
      <c r="G199" s="68">
        <v>0</v>
      </c>
      <c r="H199" s="68"/>
      <c r="I199" s="68">
        <v>0</v>
      </c>
      <c r="J199" s="68"/>
      <c r="K199" s="68"/>
      <c r="L199" s="68">
        <v>0</v>
      </c>
      <c r="M199" s="68">
        <v>230800</v>
      </c>
      <c r="N199" s="68"/>
      <c r="O199" s="68">
        <v>185450</v>
      </c>
      <c r="P199" s="68">
        <v>234215</v>
      </c>
      <c r="Q199" s="68">
        <f t="shared" si="2"/>
        <v>650465</v>
      </c>
      <c r="R199" s="139"/>
      <c r="S199" s="139"/>
    </row>
    <row r="200" spans="1:32">
      <c r="B200" s="11" t="s">
        <v>471</v>
      </c>
      <c r="C200" s="87">
        <v>0</v>
      </c>
      <c r="D200" s="87">
        <v>1719723.7</v>
      </c>
      <c r="E200" s="68">
        <v>1718831.7</v>
      </c>
      <c r="F200" s="68">
        <v>0</v>
      </c>
      <c r="G200" s="68"/>
      <c r="H200" s="68"/>
      <c r="I200" s="68"/>
      <c r="J200" s="68"/>
      <c r="K200" s="68"/>
      <c r="L200" s="68"/>
      <c r="M200" s="68"/>
      <c r="N200" s="68"/>
      <c r="O200" s="68"/>
      <c r="P200" s="68"/>
      <c r="Q200" s="68">
        <f t="shared" si="2"/>
        <v>1718831.7</v>
      </c>
      <c r="R200" s="139"/>
      <c r="S200" s="139"/>
    </row>
    <row r="201" spans="1:32">
      <c r="B201" s="11" t="s">
        <v>503</v>
      </c>
      <c r="C201" s="87">
        <v>0</v>
      </c>
      <c r="D201" s="87">
        <v>121821600</v>
      </c>
      <c r="E201" s="68">
        <v>0</v>
      </c>
      <c r="F201" s="68">
        <v>0</v>
      </c>
      <c r="G201" s="68">
        <v>60910800</v>
      </c>
      <c r="H201" s="68">
        <v>0</v>
      </c>
      <c r="I201" s="68"/>
      <c r="J201" s="68"/>
      <c r="K201" s="68"/>
      <c r="L201" s="68"/>
      <c r="M201" s="68"/>
      <c r="N201" s="68"/>
      <c r="O201" s="68">
        <v>48728640</v>
      </c>
      <c r="P201" s="68">
        <v>12182160</v>
      </c>
      <c r="Q201" s="68">
        <f t="shared" si="2"/>
        <v>121821600</v>
      </c>
      <c r="R201" s="139"/>
      <c r="S201" s="139"/>
    </row>
    <row r="202" spans="1:32">
      <c r="B202" s="11" t="s">
        <v>504</v>
      </c>
      <c r="C202" s="87">
        <v>0</v>
      </c>
      <c r="D202" s="87">
        <v>10033634.75</v>
      </c>
      <c r="E202" s="68"/>
      <c r="F202" s="68"/>
      <c r="G202" s="68"/>
      <c r="H202" s="68"/>
      <c r="I202" s="68"/>
      <c r="J202" s="68"/>
      <c r="K202" s="68"/>
      <c r="L202" s="68"/>
      <c r="M202" s="68"/>
      <c r="N202" s="68"/>
      <c r="O202" s="68"/>
      <c r="P202" s="68">
        <v>0</v>
      </c>
      <c r="Q202" s="68">
        <f t="shared" si="2"/>
        <v>0</v>
      </c>
      <c r="R202" s="139"/>
      <c r="S202" s="139"/>
    </row>
    <row r="203" spans="1:32">
      <c r="B203" s="11" t="s">
        <v>505</v>
      </c>
      <c r="C203" s="87">
        <v>0</v>
      </c>
      <c r="D203" s="87">
        <v>236337160</v>
      </c>
      <c r="E203" s="68"/>
      <c r="F203" s="68"/>
      <c r="G203" s="68"/>
      <c r="H203" s="68"/>
      <c r="I203" s="68"/>
      <c r="J203" s="68"/>
      <c r="K203" s="68">
        <v>0</v>
      </c>
      <c r="L203" s="68"/>
      <c r="M203" s="68"/>
      <c r="N203" s="68"/>
      <c r="O203" s="68">
        <v>236337160</v>
      </c>
      <c r="P203" s="68">
        <v>0</v>
      </c>
      <c r="Q203" s="68">
        <f t="shared" ref="Q203:Q204" si="3">+SUM(E203:P203)</f>
        <v>236337160</v>
      </c>
      <c r="R203" s="139"/>
      <c r="S203" s="139"/>
    </row>
    <row r="204" spans="1:32">
      <c r="B204" s="11" t="s">
        <v>506</v>
      </c>
      <c r="C204" s="87">
        <v>0</v>
      </c>
      <c r="D204" s="87">
        <v>21530399.100000001</v>
      </c>
      <c r="E204" s="68"/>
      <c r="F204" s="68"/>
      <c r="G204" s="68"/>
      <c r="H204" s="68"/>
      <c r="I204" s="68"/>
      <c r="J204" s="68"/>
      <c r="K204" s="68"/>
      <c r="L204" s="68"/>
      <c r="M204" s="68"/>
      <c r="N204" s="68">
        <v>2774747.5</v>
      </c>
      <c r="O204" s="68">
        <v>7741048.75</v>
      </c>
      <c r="P204" s="68">
        <v>4921100.4400000004</v>
      </c>
      <c r="Q204" s="68">
        <f t="shared" si="3"/>
        <v>15436896.690000001</v>
      </c>
      <c r="R204" s="139"/>
      <c r="S204" s="139"/>
    </row>
    <row r="205" spans="1:32">
      <c r="B205" s="99" t="s">
        <v>158</v>
      </c>
      <c r="C205" s="105">
        <f>C10+C12+C90+C93+C140</f>
        <v>1484234610959</v>
      </c>
      <c r="D205" s="105">
        <f>D10+D12+D90+D93+D140+D88</f>
        <v>1563674700542.7502</v>
      </c>
      <c r="E205" s="97">
        <f>E10+E12+E88+E90+E93+E140</f>
        <v>134047156785.42996</v>
      </c>
      <c r="F205" s="97">
        <f>F10+F12+F88+F90+F93+F140</f>
        <v>96384797444.329987</v>
      </c>
      <c r="G205" s="97">
        <f>G10+G12+G88+G90+G93+G140</f>
        <v>112963862363.92996</v>
      </c>
      <c r="H205" s="97">
        <f>H10+H12+H88+H90+H93+H140</f>
        <v>102385081677.28001</v>
      </c>
      <c r="I205" s="97">
        <f>I10+I12+I88+I90+I93+I140</f>
        <v>137048817622.07001</v>
      </c>
      <c r="J205" s="97">
        <f>J10+J12+J88+J90+J93+J140</f>
        <v>128238003019.78001</v>
      </c>
      <c r="K205" s="97">
        <f>K10+K12+K88+K90+K93+K140</f>
        <v>130472146453.47</v>
      </c>
      <c r="L205" s="97">
        <f>L10+L12+L88+L90+L93+L140</f>
        <v>125009741258.31001</v>
      </c>
      <c r="M205" s="97">
        <f>M10+M12+M88+M90+M93+M140</f>
        <v>109539306231.20999</v>
      </c>
      <c r="N205" s="97">
        <f>N10+N12+N88+N90+N93+N140</f>
        <v>114549917923.72002</v>
      </c>
      <c r="O205" s="97">
        <f>O10+O12+O88+O90+O93+O140</f>
        <v>158231885019.69003</v>
      </c>
      <c r="P205" s="97">
        <f>P10+P12+P88+P90+P93+P140</f>
        <v>172708279841.10001</v>
      </c>
      <c r="Q205" s="141">
        <f>Q10+Q12+Q88+Q90+Q93+Q140</f>
        <v>1521578995640.3201</v>
      </c>
      <c r="R205"/>
      <c r="S205" s="139"/>
    </row>
    <row r="206" spans="1:32">
      <c r="B206" s="80"/>
      <c r="C206" s="106"/>
      <c r="D206" s="106"/>
      <c r="E206" s="102"/>
      <c r="F206" s="102"/>
      <c r="G206" s="102"/>
      <c r="H206" s="102"/>
      <c r="I206" s="102"/>
      <c r="J206" s="102"/>
      <c r="K206" s="102"/>
      <c r="L206" s="20"/>
      <c r="M206" s="20"/>
      <c r="N206" s="20"/>
      <c r="O206" s="20"/>
      <c r="P206" s="20"/>
      <c r="Q206" s="21"/>
      <c r="R206"/>
      <c r="S206" s="139"/>
    </row>
    <row r="207" spans="1:32">
      <c r="B207" s="95"/>
      <c r="C207" s="107"/>
      <c r="D207" s="107"/>
      <c r="E207" s="94" t="str">
        <f>+E9</f>
        <v>ENERO</v>
      </c>
      <c r="F207" s="94" t="str">
        <f>+F9</f>
        <v>FEBRERO</v>
      </c>
      <c r="G207" s="94" t="str">
        <f>+G9</f>
        <v>MARZO</v>
      </c>
      <c r="H207" s="94" t="str">
        <f>+H9</f>
        <v>ABRIL</v>
      </c>
      <c r="I207" s="94" t="str">
        <f>+I9</f>
        <v>MAYO</v>
      </c>
      <c r="J207" s="94" t="str">
        <f>+J9</f>
        <v>JUNIO</v>
      </c>
      <c r="K207" s="94" t="str">
        <f>+K9</f>
        <v>JULIO</v>
      </c>
      <c r="L207" s="94" t="str">
        <f>+L9</f>
        <v>AGOSTO</v>
      </c>
      <c r="M207" s="94" t="str">
        <f>+M9</f>
        <v>SEPTIEMBRE</v>
      </c>
      <c r="N207" s="94" t="str">
        <f>+N9</f>
        <v>OCTUBRE</v>
      </c>
      <c r="O207" s="94" t="s">
        <v>20</v>
      </c>
      <c r="P207" s="94" t="s">
        <v>21</v>
      </c>
      <c r="Q207" s="94" t="s">
        <v>22</v>
      </c>
      <c r="R207"/>
      <c r="S207" s="139"/>
      <c r="T207" s="40"/>
      <c r="U207" s="40"/>
      <c r="V207" s="40"/>
      <c r="W207" s="40"/>
      <c r="AB207" s="40"/>
      <c r="AC207" s="40"/>
      <c r="AD207" s="40"/>
      <c r="AE207" s="40"/>
      <c r="AF207" s="40"/>
    </row>
    <row r="208" spans="1:32">
      <c r="A208" s="26"/>
      <c r="B208" s="9" t="s">
        <v>23</v>
      </c>
      <c r="C208" s="71">
        <v>22651587790</v>
      </c>
      <c r="D208" s="71">
        <v>20446221181.330002</v>
      </c>
      <c r="E208" s="71">
        <v>497704943.99000001</v>
      </c>
      <c r="F208" s="71">
        <v>137640128.93000001</v>
      </c>
      <c r="G208" s="71">
        <v>603827442.24000001</v>
      </c>
      <c r="H208" s="71">
        <v>508788619.51999998</v>
      </c>
      <c r="I208" s="71">
        <v>602359482.15999997</v>
      </c>
      <c r="J208" s="71">
        <v>106272894.84</v>
      </c>
      <c r="K208" s="71">
        <v>920691110.35000002</v>
      </c>
      <c r="L208" s="71">
        <v>2959097308.5599999</v>
      </c>
      <c r="M208" s="71">
        <v>1483063406.78</v>
      </c>
      <c r="N208" s="71">
        <v>760396485.66999996</v>
      </c>
      <c r="O208" s="71">
        <v>3965750603.5300002</v>
      </c>
      <c r="P208" s="71">
        <v>708428564.72000003</v>
      </c>
      <c r="Q208" s="71">
        <f t="shared" ref="Q208:Q218" si="4">SUM(E208:P208)</f>
        <v>13254020991.289999</v>
      </c>
      <c r="R208"/>
      <c r="S208" s="139"/>
      <c r="T208" s="40"/>
      <c r="U208" s="40"/>
      <c r="V208" s="40"/>
      <c r="W208" s="40"/>
      <c r="AB208" s="40"/>
      <c r="AC208" s="40"/>
      <c r="AD208" s="40"/>
      <c r="AE208" s="40"/>
      <c r="AF208" s="40"/>
    </row>
    <row r="209" spans="1:37">
      <c r="B209" s="11" t="s">
        <v>24</v>
      </c>
      <c r="C209" s="87">
        <v>22651587790</v>
      </c>
      <c r="D209" s="87">
        <v>20446221181.330002</v>
      </c>
      <c r="E209" s="68">
        <v>497704943.99000001</v>
      </c>
      <c r="F209" s="68">
        <v>137640128.93000001</v>
      </c>
      <c r="G209" s="68">
        <v>603827442.24000001</v>
      </c>
      <c r="H209" s="68">
        <v>508788619.51999998</v>
      </c>
      <c r="I209" s="68">
        <v>602359482.15999997</v>
      </c>
      <c r="J209" s="68">
        <v>106272894.84</v>
      </c>
      <c r="K209" s="68">
        <v>920691110.35000002</v>
      </c>
      <c r="L209" s="68">
        <v>2959097308.5599999</v>
      </c>
      <c r="M209" s="68">
        <v>1483063406.78</v>
      </c>
      <c r="N209" s="68">
        <v>760396485.66999996</v>
      </c>
      <c r="O209" s="68">
        <v>3965750603.5300002</v>
      </c>
      <c r="P209" s="68">
        <v>708428564.72000003</v>
      </c>
      <c r="Q209" s="68">
        <f t="shared" si="4"/>
        <v>13254020991.289999</v>
      </c>
      <c r="R209"/>
      <c r="S209" s="136"/>
      <c r="T209" s="40"/>
      <c r="U209" s="40"/>
      <c r="V209" s="40"/>
      <c r="W209" s="40"/>
      <c r="AB209" s="40"/>
      <c r="AC209" s="40"/>
      <c r="AD209" s="40"/>
      <c r="AE209" s="40"/>
      <c r="AF209" s="40"/>
    </row>
    <row r="210" spans="1:37">
      <c r="A210" s="28"/>
      <c r="B210" s="9" t="s">
        <v>25</v>
      </c>
      <c r="C210" s="71">
        <v>0</v>
      </c>
      <c r="D210" s="71">
        <v>0</v>
      </c>
      <c r="E210" s="71">
        <v>0</v>
      </c>
      <c r="F210" s="71">
        <v>0</v>
      </c>
      <c r="G210" s="71">
        <v>0</v>
      </c>
      <c r="H210" s="71">
        <v>0</v>
      </c>
      <c r="I210" s="71">
        <v>0</v>
      </c>
      <c r="J210" s="71">
        <v>0</v>
      </c>
      <c r="K210" s="71">
        <v>0</v>
      </c>
      <c r="L210" s="71">
        <v>0</v>
      </c>
      <c r="M210" s="71">
        <v>0</v>
      </c>
      <c r="N210" s="71">
        <v>0</v>
      </c>
      <c r="O210" s="71">
        <v>0</v>
      </c>
      <c r="P210" s="71"/>
      <c r="Q210" s="71">
        <f t="shared" si="4"/>
        <v>0</v>
      </c>
      <c r="R210"/>
      <c r="S210" s="40"/>
      <c r="T210" s="40"/>
      <c r="U210" s="40"/>
      <c r="V210" s="40"/>
      <c r="W210" s="40"/>
      <c r="AB210" s="40"/>
      <c r="AC210" s="40"/>
      <c r="AD210" s="40"/>
      <c r="AE210" s="40"/>
      <c r="AF210" s="40"/>
    </row>
    <row r="211" spans="1:37">
      <c r="B211" s="11" t="s">
        <v>244</v>
      </c>
      <c r="C211" s="87">
        <v>0</v>
      </c>
      <c r="D211" s="87">
        <v>0</v>
      </c>
      <c r="E211" s="87">
        <v>0</v>
      </c>
      <c r="F211" s="87">
        <v>0</v>
      </c>
      <c r="G211" s="87">
        <v>0</v>
      </c>
      <c r="H211" s="87">
        <v>0</v>
      </c>
      <c r="I211" s="87">
        <v>0</v>
      </c>
      <c r="J211" s="87">
        <v>0</v>
      </c>
      <c r="K211" s="87">
        <v>0</v>
      </c>
      <c r="L211" s="87">
        <v>0</v>
      </c>
      <c r="M211" s="87">
        <v>0</v>
      </c>
      <c r="N211" s="87">
        <v>0</v>
      </c>
      <c r="O211" s="87">
        <v>0</v>
      </c>
      <c r="P211" s="87"/>
      <c r="Q211" s="87">
        <f t="shared" si="4"/>
        <v>0</v>
      </c>
      <c r="R211"/>
      <c r="S211" s="40"/>
      <c r="T211" s="40"/>
      <c r="U211" s="40"/>
      <c r="V211" s="40"/>
      <c r="W211" s="40"/>
      <c r="AB211" s="40"/>
      <c r="AC211" s="40"/>
      <c r="AD211" s="40"/>
      <c r="AE211" s="40"/>
    </row>
    <row r="212" spans="1:37">
      <c r="B212" s="9" t="s">
        <v>74</v>
      </c>
      <c r="C212" s="71">
        <v>0</v>
      </c>
      <c r="D212" s="71">
        <v>0</v>
      </c>
      <c r="E212" s="71">
        <v>0</v>
      </c>
      <c r="F212" s="71">
        <v>0</v>
      </c>
      <c r="G212" s="71">
        <v>0</v>
      </c>
      <c r="H212" s="71">
        <v>0</v>
      </c>
      <c r="I212" s="71">
        <v>0</v>
      </c>
      <c r="J212" s="71">
        <v>0</v>
      </c>
      <c r="K212" s="71">
        <v>0</v>
      </c>
      <c r="L212" s="71">
        <v>0</v>
      </c>
      <c r="M212" s="71">
        <v>0</v>
      </c>
      <c r="N212" s="71">
        <v>0</v>
      </c>
      <c r="O212" s="71">
        <v>2000000000</v>
      </c>
      <c r="P212" s="89">
        <v>-2000000000</v>
      </c>
      <c r="Q212" s="89">
        <f t="shared" si="4"/>
        <v>0</v>
      </c>
      <c r="R212"/>
      <c r="S212" s="40"/>
      <c r="T212" s="40"/>
      <c r="U212" s="40"/>
      <c r="V212" s="40"/>
      <c r="W212" s="40"/>
      <c r="AB212" s="40"/>
      <c r="AC212" s="40"/>
      <c r="AD212" s="40"/>
      <c r="AE212" s="40"/>
    </row>
    <row r="213" spans="1:37">
      <c r="B213" s="11" t="s">
        <v>75</v>
      </c>
      <c r="C213" s="87">
        <v>0</v>
      </c>
      <c r="D213" s="87">
        <v>0</v>
      </c>
      <c r="E213" s="87">
        <v>0</v>
      </c>
      <c r="F213" s="87">
        <v>0</v>
      </c>
      <c r="G213" s="87">
        <v>0</v>
      </c>
      <c r="H213" s="87">
        <v>0</v>
      </c>
      <c r="I213" s="87">
        <v>0</v>
      </c>
      <c r="J213" s="87">
        <v>0</v>
      </c>
      <c r="K213" s="87">
        <v>0</v>
      </c>
      <c r="L213" s="87">
        <v>0</v>
      </c>
      <c r="M213" s="87">
        <v>0</v>
      </c>
      <c r="N213" s="87">
        <v>0</v>
      </c>
      <c r="O213" s="87">
        <v>0</v>
      </c>
      <c r="P213" s="87">
        <v>-2000000000</v>
      </c>
      <c r="Q213" s="87">
        <f t="shared" si="4"/>
        <v>-2000000000</v>
      </c>
      <c r="R213"/>
      <c r="S213" s="41"/>
      <c r="T213" s="42"/>
      <c r="V213" s="40"/>
      <c r="W213" s="40"/>
      <c r="AB213" s="40"/>
      <c r="AC213" s="40"/>
      <c r="AD213" s="40"/>
      <c r="AE213" s="40"/>
      <c r="AF213" s="40"/>
      <c r="AG213" s="40"/>
      <c r="AH213" s="40"/>
      <c r="AI213" s="40"/>
      <c r="AJ213" s="40"/>
    </row>
    <row r="214" spans="1:37">
      <c r="B214" s="11" t="s">
        <v>76</v>
      </c>
      <c r="C214" s="87"/>
      <c r="D214" s="87"/>
      <c r="E214" s="87">
        <v>0</v>
      </c>
      <c r="F214" s="87">
        <v>0</v>
      </c>
      <c r="G214" s="87">
        <v>0</v>
      </c>
      <c r="H214" s="87">
        <v>0</v>
      </c>
      <c r="I214" s="87">
        <v>0</v>
      </c>
      <c r="J214" s="87">
        <v>0</v>
      </c>
      <c r="K214" s="87">
        <v>0</v>
      </c>
      <c r="L214" s="87">
        <v>0</v>
      </c>
      <c r="M214" s="87">
        <v>0</v>
      </c>
      <c r="N214" s="87">
        <v>0</v>
      </c>
      <c r="O214" s="87">
        <v>2000000000</v>
      </c>
      <c r="P214" s="87"/>
      <c r="Q214" s="87">
        <f t="shared" si="4"/>
        <v>2000000000</v>
      </c>
      <c r="R214"/>
      <c r="S214" s="41"/>
      <c r="T214" s="42"/>
      <c r="V214" s="40"/>
      <c r="W214" s="40"/>
      <c r="AB214" s="40"/>
      <c r="AC214" s="40"/>
      <c r="AD214" s="40"/>
      <c r="AE214" s="40"/>
      <c r="AF214" s="40"/>
      <c r="AG214" s="40"/>
      <c r="AH214" s="40"/>
      <c r="AI214" s="40"/>
      <c r="AJ214" s="40"/>
    </row>
    <row r="215" spans="1:37" s="26" customFormat="1">
      <c r="A215"/>
      <c r="B215" s="9" t="s">
        <v>77</v>
      </c>
      <c r="C215" s="71">
        <v>85468922745</v>
      </c>
      <c r="D215" s="71">
        <v>87674289353.670013</v>
      </c>
      <c r="E215" s="71">
        <v>22332162107.849998</v>
      </c>
      <c r="F215" s="71">
        <v>8658934173.9300003</v>
      </c>
      <c r="G215" s="71">
        <v>10073575114.76</v>
      </c>
      <c r="H215" s="71">
        <v>10525399966.58</v>
      </c>
      <c r="I215" s="71">
        <v>5847751320.1900005</v>
      </c>
      <c r="J215" s="71">
        <v>1366646238.48</v>
      </c>
      <c r="K215" s="71">
        <v>0</v>
      </c>
      <c r="L215" s="71">
        <v>193672586.94</v>
      </c>
      <c r="M215" s="71">
        <v>2074904440.6800001</v>
      </c>
      <c r="N215" s="71">
        <v>7172806948.1700001</v>
      </c>
      <c r="O215" s="71">
        <v>6316607268.4099998</v>
      </c>
      <c r="P215" s="71">
        <v>13032432221.889999</v>
      </c>
      <c r="Q215" s="71">
        <f t="shared" si="4"/>
        <v>87594892387.880005</v>
      </c>
      <c r="R215"/>
      <c r="S215" s="41"/>
      <c r="T215"/>
      <c r="U215" s="42"/>
      <c r="V215"/>
      <c r="W215" s="40"/>
      <c r="X215"/>
      <c r="Y215"/>
      <c r="Z215"/>
      <c r="AA215"/>
      <c r="AB215" s="40"/>
      <c r="AC215" s="40"/>
      <c r="AD215" s="40"/>
      <c r="AE215" s="40"/>
      <c r="AF215" s="40"/>
      <c r="AG215" s="40"/>
      <c r="AH215" s="40"/>
      <c r="AI215" s="40"/>
      <c r="AJ215" s="40"/>
      <c r="AK215" s="40"/>
    </row>
    <row r="216" spans="1:37">
      <c r="B216" s="11" t="s">
        <v>245</v>
      </c>
      <c r="C216" s="87">
        <v>45693902312</v>
      </c>
      <c r="D216" s="87">
        <v>30252682297.120003</v>
      </c>
      <c r="E216" s="72">
        <v>16150973120.200001</v>
      </c>
      <c r="F216" s="72"/>
      <c r="G216" s="72">
        <v>6277310000</v>
      </c>
      <c r="H216" s="72">
        <v>0</v>
      </c>
      <c r="I216" s="72"/>
      <c r="J216" s="72"/>
      <c r="K216" s="72"/>
      <c r="L216" s="72">
        <v>0</v>
      </c>
      <c r="M216" s="72">
        <v>0</v>
      </c>
      <c r="N216" s="72">
        <v>7052914715.0299997</v>
      </c>
      <c r="O216" s="72">
        <v>3954919847.25</v>
      </c>
      <c r="P216" s="72">
        <v>-3183435674.7900009</v>
      </c>
      <c r="Q216" s="72">
        <f t="shared" si="4"/>
        <v>30252682007.689999</v>
      </c>
      <c r="R216"/>
      <c r="S216" s="41"/>
      <c r="T216" s="42"/>
      <c r="U216" s="42"/>
      <c r="V216" s="42"/>
    </row>
    <row r="217" spans="1:37" s="28" customFormat="1">
      <c r="A217"/>
      <c r="B217" s="11" t="s">
        <v>86</v>
      </c>
      <c r="C217" s="87">
        <v>39775020433</v>
      </c>
      <c r="D217" s="87">
        <v>57421607056.550003</v>
      </c>
      <c r="E217" s="87">
        <v>6181188987.6499996</v>
      </c>
      <c r="F217" s="87">
        <v>8658934173.9300003</v>
      </c>
      <c r="G217" s="87">
        <v>3796265114.7600002</v>
      </c>
      <c r="H217" s="87">
        <v>10525399966.58</v>
      </c>
      <c r="I217" s="87">
        <v>5847751320.1900005</v>
      </c>
      <c r="J217" s="87">
        <v>1366646238.48</v>
      </c>
      <c r="K217" s="87">
        <v>0</v>
      </c>
      <c r="L217" s="87">
        <v>193672586.94</v>
      </c>
      <c r="M217" s="87">
        <v>2074904440.6800001</v>
      </c>
      <c r="N217" s="87">
        <v>119892233.14000002</v>
      </c>
      <c r="O217" s="87">
        <v>2361687421.1599998</v>
      </c>
      <c r="P217" s="87">
        <v>16215867896.68</v>
      </c>
      <c r="Q217" s="87">
        <f t="shared" si="4"/>
        <v>57342210380.19001</v>
      </c>
      <c r="R217"/>
      <c r="X217"/>
      <c r="Y217"/>
      <c r="Z217"/>
      <c r="AA217"/>
    </row>
    <row r="218" spans="1:37">
      <c r="B218" s="99" t="s">
        <v>182</v>
      </c>
      <c r="C218" s="105">
        <f>C208+C210+C212+C215</f>
        <v>108120510535</v>
      </c>
      <c r="D218" s="105">
        <f>D208+D210+D212+D215</f>
        <v>108120510535.00002</v>
      </c>
      <c r="E218" s="97">
        <f t="shared" ref="E218:P218" si="5">E208+E210+E215+E212</f>
        <v>22829867051.84</v>
      </c>
      <c r="F218" s="97">
        <f t="shared" si="5"/>
        <v>8796574302.8600006</v>
      </c>
      <c r="G218" s="97">
        <f t="shared" si="5"/>
        <v>10677402557</v>
      </c>
      <c r="H218" s="97">
        <f t="shared" si="5"/>
        <v>11034188586.1</v>
      </c>
      <c r="I218" s="97">
        <f t="shared" si="5"/>
        <v>6450110802.3500004</v>
      </c>
      <c r="J218" s="97">
        <f t="shared" si="5"/>
        <v>1472919133.3199999</v>
      </c>
      <c r="K218" s="97">
        <f t="shared" si="5"/>
        <v>920691110.35000002</v>
      </c>
      <c r="L218" s="97">
        <f t="shared" si="5"/>
        <v>3152769895.5</v>
      </c>
      <c r="M218" s="97">
        <f t="shared" si="5"/>
        <v>3557967847.46</v>
      </c>
      <c r="N218" s="97">
        <f t="shared" si="5"/>
        <v>7933203433.8400002</v>
      </c>
      <c r="O218" s="97">
        <f t="shared" si="5"/>
        <v>12282357871.940001</v>
      </c>
      <c r="P218" s="97">
        <f t="shared" si="5"/>
        <v>11740860786.609999</v>
      </c>
      <c r="Q218" s="97">
        <f t="shared" si="4"/>
        <v>100848913379.17</v>
      </c>
      <c r="R218"/>
    </row>
    <row r="219" spans="1:37" hidden="1">
      <c r="B219" s="80"/>
      <c r="C219" s="108"/>
      <c r="D219" s="108"/>
      <c r="E219" s="98"/>
      <c r="F219" s="98"/>
      <c r="G219" s="98"/>
      <c r="H219" s="98"/>
      <c r="I219" s="98"/>
      <c r="J219" s="98"/>
      <c r="K219" s="98"/>
      <c r="L219" s="98"/>
      <c r="M219" s="98"/>
      <c r="N219" s="98"/>
      <c r="O219" s="98"/>
      <c r="P219" s="98"/>
      <c r="Q219" s="98"/>
      <c r="R219"/>
    </row>
    <row r="220" spans="1:37">
      <c r="B220" s="99" t="s">
        <v>183</v>
      </c>
      <c r="C220" s="105">
        <f t="shared" ref="C220:Q220" si="6">C205+C218</f>
        <v>1592355121494</v>
      </c>
      <c r="D220" s="105">
        <f t="shared" si="6"/>
        <v>1671795211077.7502</v>
      </c>
      <c r="E220" s="97">
        <f t="shared" si="6"/>
        <v>156877023837.26996</v>
      </c>
      <c r="F220" s="97">
        <f t="shared" si="6"/>
        <v>105181371747.18999</v>
      </c>
      <c r="G220" s="97">
        <f t="shared" si="6"/>
        <v>123641264920.92996</v>
      </c>
      <c r="H220" s="97">
        <f t="shared" si="6"/>
        <v>113419270263.38002</v>
      </c>
      <c r="I220" s="97">
        <f t="shared" si="6"/>
        <v>143498928424.42001</v>
      </c>
      <c r="J220" s="97">
        <f t="shared" si="6"/>
        <v>129710922153.10002</v>
      </c>
      <c r="K220" s="97">
        <f t="shared" si="6"/>
        <v>131392837563.82001</v>
      </c>
      <c r="L220" s="97">
        <f t="shared" si="6"/>
        <v>128162511153.81001</v>
      </c>
      <c r="M220" s="97">
        <f t="shared" si="6"/>
        <v>113097274078.67</v>
      </c>
      <c r="N220" s="97">
        <f t="shared" si="6"/>
        <v>122483121357.56001</v>
      </c>
      <c r="O220" s="97">
        <f t="shared" si="6"/>
        <v>170514242891.63004</v>
      </c>
      <c r="P220" s="97">
        <f t="shared" si="6"/>
        <v>184449140627.70999</v>
      </c>
      <c r="Q220" s="97">
        <f t="shared" si="6"/>
        <v>1622427909019.49</v>
      </c>
      <c r="R220"/>
    </row>
    <row r="221" spans="1:37">
      <c r="B221" s="29" t="s">
        <v>345</v>
      </c>
      <c r="C221" s="140"/>
      <c r="D221" s="140"/>
      <c r="E221"/>
      <c r="F221"/>
      <c r="G221"/>
      <c r="H221"/>
      <c r="I221"/>
      <c r="J221"/>
      <c r="K221"/>
      <c r="L221"/>
      <c r="M221"/>
      <c r="N221"/>
      <c r="O221"/>
      <c r="P221"/>
      <c r="Q221"/>
    </row>
    <row r="222" spans="1:37">
      <c r="B222" s="83" t="s">
        <v>507</v>
      </c>
      <c r="C222" s="31"/>
      <c r="D222" s="31"/>
      <c r="E222" s="143"/>
      <c r="F222" s="143"/>
      <c r="G222" s="143"/>
      <c r="H222" s="143"/>
      <c r="I222" s="143"/>
      <c r="J222" s="143"/>
      <c r="K222" s="143"/>
      <c r="L222" s="143"/>
      <c r="M222" s="143"/>
      <c r="N222" s="143"/>
      <c r="O222" s="143"/>
      <c r="P222" s="143"/>
      <c r="Q222" s="143"/>
    </row>
    <row r="223" spans="1:37">
      <c r="B223" s="83" t="s">
        <v>186</v>
      </c>
      <c r="C223" s="38"/>
      <c r="D223" s="38"/>
      <c r="E223" s="34"/>
      <c r="F223" s="34"/>
      <c r="G223" s="34"/>
      <c r="H223" s="34"/>
      <c r="I223" s="34"/>
      <c r="J223" s="34"/>
      <c r="K223" s="34"/>
      <c r="L223" s="34"/>
      <c r="M223" s="34"/>
      <c r="N223"/>
      <c r="O223" s="40"/>
      <c r="P223" s="28"/>
      <c r="Q223" s="28"/>
    </row>
    <row r="224" spans="1:37" ht="36">
      <c r="B224" s="142" t="s">
        <v>508</v>
      </c>
      <c r="C224" s="36"/>
      <c r="D224" s="36"/>
      <c r="E224" s="36"/>
      <c r="F224" s="36"/>
      <c r="G224" s="36"/>
      <c r="H224" s="36"/>
      <c r="I224" s="36"/>
      <c r="J224" s="36"/>
      <c r="K224" s="36"/>
      <c r="L224" s="36"/>
      <c r="M224" s="36"/>
      <c r="N224" s="42"/>
      <c r="O224" s="42"/>
      <c r="P224"/>
      <c r="Q224"/>
    </row>
    <row r="225" spans="2:18">
      <c r="B225" s="31"/>
      <c r="C225" s="40"/>
      <c r="D225" s="40"/>
      <c r="E225" s="40"/>
      <c r="F225" s="40"/>
      <c r="G225" s="40"/>
      <c r="H225" s="40"/>
      <c r="I225" s="40"/>
      <c r="J225" s="40"/>
      <c r="K225" s="40"/>
      <c r="L225" s="40"/>
      <c r="M225" s="40"/>
      <c r="N225" s="3"/>
      <c r="O225"/>
      <c r="P225"/>
      <c r="Q225"/>
    </row>
    <row r="226" spans="2:18">
      <c r="B226" s="35"/>
      <c r="C226" s="40"/>
      <c r="D226" s="40"/>
      <c r="E226" s="40"/>
      <c r="F226" s="40"/>
      <c r="G226" s="40"/>
      <c r="H226" s="40"/>
      <c r="I226" s="40"/>
      <c r="J226" s="40"/>
      <c r="K226" s="40"/>
      <c r="L226" s="40"/>
      <c r="N226" s="42"/>
      <c r="O226" s="42"/>
      <c r="P226"/>
      <c r="Q226"/>
    </row>
    <row r="227" spans="2:18">
      <c r="C227" s="17"/>
      <c r="D227" s="17"/>
      <c r="N227" s="3"/>
      <c r="O227" s="28"/>
      <c r="P227"/>
      <c r="Q227"/>
    </row>
    <row r="230" spans="2:18">
      <c r="R230"/>
    </row>
    <row r="231" spans="2:18">
      <c r="R231"/>
    </row>
    <row r="232" spans="2:18">
      <c r="R232"/>
    </row>
    <row r="233" spans="2:18">
      <c r="R233"/>
    </row>
    <row r="234" spans="2:18">
      <c r="R234"/>
    </row>
    <row r="235" spans="2:18">
      <c r="R235"/>
    </row>
    <row r="236" spans="2:18">
      <c r="R236"/>
    </row>
    <row r="237" spans="2:18">
      <c r="R237"/>
    </row>
    <row r="238" spans="2:18">
      <c r="R238"/>
    </row>
    <row r="239" spans="2:18">
      <c r="E239"/>
      <c r="F239"/>
      <c r="G239"/>
      <c r="H239"/>
      <c r="I239"/>
      <c r="J239"/>
      <c r="K239"/>
      <c r="L239"/>
      <c r="M239"/>
      <c r="N239"/>
      <c r="O239"/>
      <c r="P239"/>
      <c r="Q239"/>
      <c r="R239"/>
    </row>
    <row r="240" spans="2:18">
      <c r="E240"/>
      <c r="F240"/>
      <c r="G240"/>
      <c r="H240"/>
      <c r="I240"/>
      <c r="J240"/>
      <c r="K240"/>
      <c r="L240"/>
      <c r="M240"/>
      <c r="N240"/>
      <c r="O240"/>
      <c r="P240"/>
      <c r="Q240"/>
      <c r="R240"/>
    </row>
    <row r="241" spans="5:18">
      <c r="E241"/>
      <c r="F241"/>
      <c r="G241"/>
      <c r="H241"/>
      <c r="I241"/>
      <c r="J241"/>
      <c r="K241"/>
      <c r="L241"/>
      <c r="M241"/>
      <c r="N241"/>
      <c r="O241"/>
      <c r="P241"/>
      <c r="Q241"/>
      <c r="R241"/>
    </row>
    <row r="242" spans="5:18">
      <c r="E242"/>
      <c r="F242"/>
      <c r="G242"/>
      <c r="H242"/>
      <c r="I242"/>
      <c r="J242"/>
      <c r="K242"/>
      <c r="L242"/>
      <c r="M242"/>
      <c r="N242"/>
      <c r="O242"/>
      <c r="P242"/>
      <c r="Q242"/>
      <c r="R242"/>
    </row>
    <row r="243" spans="5:18">
      <c r="E243"/>
      <c r="F243"/>
      <c r="G243"/>
      <c r="H243"/>
      <c r="I243"/>
      <c r="J243"/>
      <c r="K243"/>
      <c r="L243"/>
      <c r="M243"/>
      <c r="N243"/>
      <c r="O243"/>
      <c r="P243"/>
      <c r="Q243"/>
      <c r="R243"/>
    </row>
    <row r="244" spans="5:18">
      <c r="E244"/>
      <c r="F244"/>
      <c r="G244"/>
      <c r="H244"/>
      <c r="I244"/>
      <c r="J244"/>
      <c r="K244"/>
      <c r="L244"/>
      <c r="M244"/>
      <c r="N244"/>
      <c r="O244"/>
      <c r="P244"/>
      <c r="Q244"/>
      <c r="R244"/>
    </row>
    <row r="245" spans="5:18">
      <c r="E245"/>
      <c r="F245"/>
      <c r="G245"/>
      <c r="H245"/>
      <c r="I245"/>
      <c r="J245"/>
      <c r="K245"/>
      <c r="L245"/>
      <c r="M245"/>
      <c r="N245"/>
      <c r="O245"/>
      <c r="P245"/>
      <c r="Q245"/>
      <c r="R245"/>
    </row>
    <row r="246" spans="5:18">
      <c r="E246"/>
      <c r="F246"/>
      <c r="G246"/>
      <c r="H246"/>
      <c r="I246"/>
      <c r="J246"/>
      <c r="K246"/>
      <c r="L246"/>
      <c r="M246"/>
      <c r="N246"/>
      <c r="O246"/>
      <c r="P246"/>
      <c r="Q246"/>
      <c r="R246"/>
    </row>
    <row r="247" spans="5:18">
      <c r="E247"/>
      <c r="F247"/>
      <c r="G247"/>
      <c r="H247"/>
      <c r="I247"/>
      <c r="J247"/>
      <c r="K247"/>
      <c r="L247"/>
      <c r="M247"/>
      <c r="N247"/>
      <c r="O247"/>
      <c r="P247"/>
      <c r="Q247"/>
      <c r="R247"/>
    </row>
    <row r="248" spans="5:18">
      <c r="E248"/>
      <c r="F248"/>
      <c r="G248"/>
      <c r="H248"/>
      <c r="I248"/>
      <c r="J248"/>
      <c r="K248"/>
      <c r="L248"/>
      <c r="M248"/>
      <c r="N248"/>
      <c r="O248"/>
      <c r="P248"/>
      <c r="Q248"/>
      <c r="R248"/>
    </row>
    <row r="249" spans="5:18">
      <c r="E249"/>
      <c r="F249"/>
      <c r="G249"/>
      <c r="H249"/>
      <c r="I249"/>
      <c r="J249"/>
      <c r="K249"/>
      <c r="L249"/>
      <c r="M249"/>
      <c r="N249"/>
      <c r="O249"/>
      <c r="P249"/>
      <c r="Q249"/>
      <c r="R249"/>
    </row>
    <row r="250" spans="5:18">
      <c r="E250"/>
      <c r="F250"/>
      <c r="G250"/>
      <c r="H250"/>
      <c r="I250"/>
      <c r="J250"/>
      <c r="K250"/>
      <c r="L250"/>
      <c r="M250"/>
      <c r="N250"/>
      <c r="O250"/>
      <c r="P250"/>
      <c r="Q250"/>
      <c r="R250"/>
    </row>
    <row r="251" spans="5:18">
      <c r="E251"/>
      <c r="F251"/>
      <c r="G251"/>
      <c r="H251"/>
      <c r="I251"/>
      <c r="J251"/>
      <c r="K251"/>
      <c r="L251"/>
      <c r="M251"/>
      <c r="N251"/>
      <c r="O251"/>
      <c r="P251"/>
      <c r="Q251"/>
      <c r="R251"/>
    </row>
    <row r="252" spans="5:18">
      <c r="E252"/>
      <c r="F252"/>
      <c r="G252"/>
      <c r="H252"/>
      <c r="I252"/>
      <c r="J252"/>
      <c r="K252"/>
      <c r="L252"/>
      <c r="M252"/>
      <c r="N252"/>
      <c r="O252"/>
      <c r="P252"/>
      <c r="Q252"/>
      <c r="R252"/>
    </row>
    <row r="253" spans="5:18">
      <c r="E253"/>
      <c r="F253"/>
      <c r="G253"/>
      <c r="H253"/>
      <c r="I253"/>
      <c r="J253"/>
      <c r="K253"/>
      <c r="L253"/>
      <c r="M253"/>
      <c r="N253"/>
      <c r="O253"/>
      <c r="P253"/>
      <c r="Q253"/>
      <c r="R253"/>
    </row>
    <row r="254" spans="5:18">
      <c r="E254"/>
      <c r="F254"/>
      <c r="G254"/>
      <c r="H254"/>
      <c r="I254"/>
      <c r="J254"/>
      <c r="K254"/>
      <c r="L254"/>
      <c r="M254"/>
      <c r="N254"/>
      <c r="O254"/>
      <c r="P254"/>
      <c r="Q254"/>
      <c r="R254"/>
    </row>
    <row r="255" spans="5:18">
      <c r="E255"/>
      <c r="F255"/>
      <c r="G255"/>
      <c r="H255"/>
      <c r="I255"/>
      <c r="J255"/>
      <c r="K255"/>
      <c r="L255"/>
      <c r="M255"/>
      <c r="N255"/>
      <c r="O255"/>
      <c r="P255"/>
      <c r="Q255"/>
      <c r="R255"/>
    </row>
    <row r="256" spans="5:18">
      <c r="E256"/>
      <c r="F256"/>
      <c r="G256"/>
      <c r="H256"/>
      <c r="I256"/>
      <c r="J256"/>
      <c r="K256"/>
      <c r="L256"/>
      <c r="M256"/>
      <c r="N256"/>
      <c r="O256"/>
      <c r="P256"/>
      <c r="Q256"/>
      <c r="R256"/>
    </row>
    <row r="257" spans="5:18">
      <c r="E257"/>
      <c r="F257"/>
      <c r="G257"/>
      <c r="H257"/>
      <c r="I257"/>
      <c r="J257"/>
      <c r="K257"/>
      <c r="L257"/>
      <c r="M257"/>
      <c r="N257"/>
      <c r="O257"/>
      <c r="P257"/>
      <c r="Q257"/>
      <c r="R257"/>
    </row>
    <row r="258" spans="5:18">
      <c r="E258"/>
      <c r="F258"/>
      <c r="G258"/>
      <c r="H258"/>
      <c r="I258"/>
      <c r="J258"/>
      <c r="K258"/>
      <c r="L258"/>
      <c r="M258"/>
      <c r="N258"/>
      <c r="O258"/>
      <c r="P258"/>
      <c r="Q258"/>
      <c r="R258"/>
    </row>
    <row r="259" spans="5:18">
      <c r="E259"/>
      <c r="F259"/>
      <c r="G259"/>
      <c r="H259"/>
      <c r="I259"/>
      <c r="J259"/>
      <c r="K259"/>
      <c r="L259"/>
      <c r="M259"/>
      <c r="N259"/>
      <c r="O259"/>
      <c r="P259"/>
      <c r="Q259"/>
      <c r="R259"/>
    </row>
    <row r="260" spans="5:18">
      <c r="E260"/>
      <c r="F260"/>
      <c r="G260"/>
      <c r="H260"/>
      <c r="I260"/>
      <c r="J260"/>
      <c r="K260"/>
      <c r="L260"/>
      <c r="M260"/>
      <c r="N260"/>
      <c r="O260"/>
      <c r="P260"/>
      <c r="Q260"/>
      <c r="R260"/>
    </row>
    <row r="261" spans="5:18">
      <c r="E261"/>
      <c r="F261"/>
      <c r="G261"/>
      <c r="H261"/>
      <c r="I261"/>
      <c r="J261"/>
      <c r="K261"/>
      <c r="L261"/>
      <c r="M261"/>
      <c r="N261"/>
      <c r="O261"/>
      <c r="P261"/>
      <c r="Q261"/>
      <c r="R261"/>
    </row>
    <row r="262" spans="5:18">
      <c r="E262"/>
      <c r="F262"/>
      <c r="G262"/>
      <c r="H262"/>
      <c r="I262"/>
      <c r="J262"/>
      <c r="K262"/>
      <c r="L262"/>
      <c r="M262"/>
      <c r="N262"/>
      <c r="O262"/>
      <c r="P262"/>
      <c r="Q262"/>
      <c r="R262"/>
    </row>
    <row r="263" spans="5:18">
      <c r="E263"/>
      <c r="F263"/>
      <c r="G263"/>
      <c r="H263"/>
      <c r="I263"/>
      <c r="J263"/>
      <c r="K263"/>
      <c r="L263"/>
      <c r="M263"/>
      <c r="N263"/>
      <c r="O263"/>
      <c r="P263"/>
      <c r="Q263"/>
      <c r="R263"/>
    </row>
    <row r="264" spans="5:18">
      <c r="E264"/>
      <c r="F264"/>
      <c r="G264"/>
      <c r="H264"/>
      <c r="I264"/>
      <c r="J264"/>
      <c r="K264"/>
      <c r="L264"/>
      <c r="M264"/>
      <c r="N264"/>
      <c r="O264"/>
      <c r="P264"/>
      <c r="Q264"/>
      <c r="R264"/>
    </row>
    <row r="265" spans="5:18">
      <c r="E265"/>
      <c r="F265"/>
      <c r="G265"/>
      <c r="H265"/>
      <c r="I265"/>
      <c r="J265"/>
      <c r="K265"/>
      <c r="L265"/>
      <c r="M265"/>
      <c r="N265"/>
      <c r="O265"/>
      <c r="P265"/>
      <c r="Q265"/>
      <c r="R265"/>
    </row>
    <row r="266" spans="5:18">
      <c r="E266"/>
      <c r="F266"/>
      <c r="G266"/>
      <c r="H266"/>
      <c r="I266"/>
      <c r="J266"/>
      <c r="K266"/>
      <c r="L266"/>
      <c r="M266"/>
      <c r="N266"/>
      <c r="O266"/>
      <c r="P266"/>
      <c r="Q266"/>
      <c r="R266"/>
    </row>
    <row r="267" spans="5:18">
      <c r="E267"/>
      <c r="F267"/>
      <c r="G267"/>
      <c r="H267"/>
      <c r="I267"/>
      <c r="J267"/>
      <c r="K267"/>
      <c r="L267"/>
      <c r="M267"/>
      <c r="N267"/>
      <c r="O267"/>
      <c r="P267"/>
      <c r="Q267"/>
      <c r="R267"/>
    </row>
    <row r="268" spans="5:18">
      <c r="E268"/>
      <c r="F268"/>
      <c r="G268"/>
      <c r="H268"/>
      <c r="I268"/>
      <c r="J268"/>
      <c r="K268"/>
      <c r="L268"/>
      <c r="M268"/>
      <c r="N268"/>
      <c r="O268"/>
      <c r="P268"/>
      <c r="Q268"/>
      <c r="R268"/>
    </row>
    <row r="269" spans="5:18">
      <c r="E269"/>
      <c r="F269"/>
      <c r="G269"/>
      <c r="H269"/>
      <c r="I269"/>
      <c r="J269"/>
      <c r="K269"/>
      <c r="L269"/>
      <c r="M269"/>
      <c r="N269"/>
      <c r="O269"/>
      <c r="P269"/>
      <c r="Q269"/>
      <c r="R269"/>
    </row>
    <row r="270" spans="5:18">
      <c r="E270"/>
      <c r="F270"/>
      <c r="G270"/>
      <c r="H270"/>
      <c r="I270"/>
      <c r="J270"/>
      <c r="K270"/>
      <c r="L270"/>
      <c r="M270"/>
      <c r="N270"/>
      <c r="O270"/>
      <c r="P270"/>
      <c r="Q270"/>
      <c r="R270"/>
    </row>
    <row r="271" spans="5:18">
      <c r="E271"/>
      <c r="F271"/>
      <c r="G271"/>
      <c r="H271"/>
      <c r="I271"/>
      <c r="J271"/>
      <c r="K271"/>
      <c r="L271"/>
      <c r="M271"/>
      <c r="N271"/>
      <c r="O271"/>
      <c r="P271"/>
      <c r="Q271"/>
      <c r="R271"/>
    </row>
    <row r="272" spans="5:18">
      <c r="E272"/>
      <c r="F272"/>
      <c r="G272"/>
      <c r="H272"/>
      <c r="I272"/>
      <c r="J272"/>
      <c r="K272"/>
      <c r="L272"/>
      <c r="M272"/>
      <c r="N272"/>
      <c r="O272"/>
      <c r="P272"/>
      <c r="Q272"/>
      <c r="R272"/>
    </row>
    <row r="273" spans="5:18">
      <c r="E273"/>
      <c r="F273"/>
      <c r="G273"/>
      <c r="H273"/>
      <c r="I273"/>
      <c r="J273"/>
      <c r="K273"/>
      <c r="L273"/>
      <c r="M273"/>
      <c r="N273"/>
      <c r="O273"/>
      <c r="P273"/>
      <c r="Q273"/>
      <c r="R273"/>
    </row>
    <row r="274" spans="5:18">
      <c r="E274"/>
      <c r="F274"/>
      <c r="G274"/>
      <c r="H274"/>
      <c r="I274"/>
      <c r="J274"/>
      <c r="K274"/>
      <c r="L274"/>
      <c r="M274"/>
      <c r="N274"/>
      <c r="O274"/>
      <c r="P274"/>
      <c r="Q274"/>
      <c r="R274"/>
    </row>
    <row r="275" spans="5:18">
      <c r="E275"/>
      <c r="F275"/>
      <c r="G275"/>
      <c r="H275"/>
      <c r="I275"/>
      <c r="J275"/>
      <c r="K275"/>
      <c r="L275"/>
      <c r="M275"/>
      <c r="N275"/>
      <c r="O275"/>
      <c r="P275"/>
      <c r="Q275"/>
      <c r="R275"/>
    </row>
    <row r="276" spans="5:18">
      <c r="E276"/>
      <c r="F276"/>
      <c r="G276"/>
      <c r="H276"/>
      <c r="I276"/>
      <c r="J276"/>
      <c r="K276"/>
      <c r="L276"/>
      <c r="M276"/>
      <c r="N276"/>
      <c r="O276"/>
      <c r="P276"/>
      <c r="Q276"/>
      <c r="R276"/>
    </row>
    <row r="277" spans="5:18">
      <c r="E277"/>
      <c r="F277"/>
      <c r="G277"/>
      <c r="H277"/>
      <c r="I277"/>
      <c r="J277"/>
      <c r="K277"/>
      <c r="L277"/>
      <c r="M277"/>
      <c r="N277"/>
      <c r="O277"/>
      <c r="P277"/>
      <c r="Q277"/>
      <c r="R277"/>
    </row>
    <row r="278" spans="5:18">
      <c r="E278"/>
      <c r="F278"/>
      <c r="G278"/>
      <c r="H278"/>
      <c r="I278"/>
      <c r="J278"/>
      <c r="K278"/>
      <c r="L278"/>
      <c r="M278"/>
      <c r="N278"/>
      <c r="O278"/>
      <c r="P278"/>
      <c r="Q278"/>
      <c r="R278"/>
    </row>
    <row r="279" spans="5:18">
      <c r="E279"/>
      <c r="F279"/>
      <c r="G279"/>
      <c r="H279"/>
      <c r="I279"/>
      <c r="J279"/>
      <c r="K279"/>
      <c r="L279"/>
      <c r="M279"/>
      <c r="N279"/>
      <c r="O279"/>
      <c r="P279"/>
      <c r="Q279"/>
      <c r="R279"/>
    </row>
    <row r="280" spans="5:18">
      <c r="E280"/>
      <c r="F280"/>
      <c r="G280"/>
      <c r="H280"/>
      <c r="I280"/>
      <c r="J280"/>
      <c r="K280"/>
      <c r="L280"/>
      <c r="M280"/>
      <c r="N280"/>
      <c r="O280"/>
      <c r="P280"/>
      <c r="Q280"/>
    </row>
    <row r="281" spans="5:18">
      <c r="E281"/>
      <c r="F281"/>
      <c r="G281"/>
      <c r="H281"/>
      <c r="I281"/>
      <c r="J281"/>
      <c r="K281"/>
      <c r="L281"/>
      <c r="M281"/>
      <c r="N281"/>
      <c r="O281"/>
      <c r="P281"/>
      <c r="Q281"/>
    </row>
    <row r="282" spans="5:18">
      <c r="E282"/>
      <c r="F282"/>
      <c r="G282"/>
      <c r="H282"/>
      <c r="I282"/>
      <c r="J282"/>
      <c r="K282"/>
      <c r="L282"/>
      <c r="M282"/>
      <c r="N282"/>
      <c r="O282"/>
      <c r="P282"/>
      <c r="Q282"/>
    </row>
    <row r="283" spans="5:18">
      <c r="E283"/>
      <c r="F283"/>
      <c r="G283"/>
      <c r="H283"/>
      <c r="I283"/>
      <c r="J283"/>
      <c r="K283"/>
      <c r="L283"/>
      <c r="M283"/>
      <c r="N283"/>
      <c r="O283"/>
      <c r="P283"/>
      <c r="Q283"/>
    </row>
    <row r="284" spans="5:18">
      <c r="E284"/>
      <c r="F284"/>
      <c r="G284"/>
      <c r="H284"/>
      <c r="I284"/>
      <c r="J284"/>
      <c r="K284"/>
      <c r="L284"/>
      <c r="M284"/>
      <c r="N284"/>
      <c r="O284"/>
      <c r="P284"/>
      <c r="Q284"/>
    </row>
    <row r="285" spans="5:18">
      <c r="E285"/>
      <c r="F285"/>
      <c r="G285"/>
      <c r="H285"/>
      <c r="I285"/>
      <c r="J285"/>
      <c r="K285"/>
      <c r="L285"/>
      <c r="M285"/>
      <c r="N285"/>
      <c r="O285"/>
      <c r="P285"/>
      <c r="Q285"/>
    </row>
    <row r="286" spans="5:18">
      <c r="E286"/>
      <c r="F286"/>
      <c r="G286"/>
      <c r="H286"/>
      <c r="I286"/>
      <c r="J286"/>
      <c r="K286"/>
      <c r="L286"/>
      <c r="M286"/>
      <c r="N286"/>
      <c r="O286"/>
      <c r="P286"/>
      <c r="Q286"/>
    </row>
    <row r="287" spans="5:18">
      <c r="E287"/>
      <c r="F287"/>
      <c r="G287"/>
      <c r="H287"/>
      <c r="I287"/>
      <c r="J287"/>
      <c r="K287"/>
      <c r="L287"/>
      <c r="M287"/>
      <c r="N287"/>
      <c r="O287"/>
      <c r="P287"/>
      <c r="Q287"/>
    </row>
  </sheetData>
  <mergeCells count="8">
    <mergeCell ref="B8:B9"/>
    <mergeCell ref="C8:C9"/>
    <mergeCell ref="E8:Q8"/>
    <mergeCell ref="B2:Q2"/>
    <mergeCell ref="B3:Q3"/>
    <mergeCell ref="B4:Q4"/>
    <mergeCell ref="B5:Q5"/>
    <mergeCell ref="B6:Q6"/>
  </mergeCells>
  <conditionalFormatting sqref="Q93:Q221 Q223:Q1048576 C1:C1048576">
    <cfRule type="cellIs" dxfId="8" priority="1" operator="equal">
      <formula>0</formula>
    </cfRule>
  </conditionalFormatting>
  <conditionalFormatting sqref="Q1:Q9">
    <cfRule type="cellIs" dxfId="7" priority="3" operator="equal">
      <formula>0</formula>
    </cfRule>
  </conditionalFormatting>
  <conditionalFormatting sqref="R1:R9 R11:R1048576">
    <cfRule type="containsText" dxfId="6" priority="4" operator="containsText" text="Missing">
      <formula>NOT(ISERROR(SEARCH("Missing",R1)))</formula>
    </cfRule>
  </conditionalFormatting>
  <conditionalFormatting sqref="R1:R9 R210:R1048576">
    <cfRule type="containsText" dxfId="5" priority="5" operator="containsText" text="Missing">
      <formula>NOT(ISERROR(SEARCH("Missing",R1)))</formula>
    </cfRule>
  </conditionalFormatting>
  <pageMargins left="0.7" right="0.7" top="0.75" bottom="0.75" header="0.3" footer="0.3"/>
  <pageSetup orientation="portrait" horizontalDpi="1200" verticalDpi="1200" r:id="rId1"/>
  <ignoredErrors>
    <ignoredError sqref="Q215:Q217 Q207:Q213 Q10 Q11:Q20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BD10E2-0980-4CBE-B85A-874643C5F49F}"/>
</file>

<file path=customXml/itemProps2.xml><?xml version="1.0" encoding="utf-8"?>
<ds:datastoreItem xmlns:ds="http://schemas.openxmlformats.org/officeDocument/2006/customXml" ds:itemID="{89425BBB-0ADF-4E7F-BFBF-6B6F821214CE}"/>
</file>

<file path=customXml/itemProps3.xml><?xml version="1.0" encoding="utf-8"?>
<ds:datastoreItem xmlns:ds="http://schemas.openxmlformats.org/officeDocument/2006/customXml" ds:itemID="{F0BD14FE-64F7-45D6-A48A-DBB4F7BFEAD6}"/>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