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586" documentId="13_ncr:1_{C3A4C2D1-C541-4E99-A7D9-8C7D17A57BD8}" xr6:coauthVersionLast="47" xr6:coauthVersionMax="47" xr10:uidLastSave="{2658A035-6570-467B-AA91-B36223A6859A}"/>
  <bookViews>
    <workbookView xWindow="-120" yWindow="-120" windowWidth="29040" windowHeight="15720" firstSheet="8" activeTab="9"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20" l="1"/>
  <c r="P61" i="21"/>
  <c r="O61" i="21"/>
  <c r="N61" i="21"/>
  <c r="M61" i="21"/>
  <c r="L61" i="21"/>
  <c r="K61" i="21"/>
  <c r="J61" i="21"/>
  <c r="I61" i="21"/>
  <c r="H61" i="21"/>
  <c r="G61" i="21"/>
  <c r="F61" i="21"/>
  <c r="E61" i="21"/>
  <c r="D61" i="21"/>
  <c r="C61" i="21"/>
  <c r="C51" i="21"/>
  <c r="D51" i="21"/>
  <c r="O51" i="21"/>
  <c r="N51" i="21"/>
  <c r="M51" i="21"/>
  <c r="L51" i="21"/>
  <c r="K51" i="21"/>
  <c r="J51" i="21"/>
  <c r="I51" i="21"/>
  <c r="H51" i="21"/>
  <c r="G51" i="21"/>
  <c r="F51" i="21"/>
  <c r="E51" i="21"/>
  <c r="Q22" i="21"/>
  <c r="O63" i="21" l="1"/>
  <c r="N63" i="21"/>
  <c r="M63" i="21"/>
  <c r="L63" i="21"/>
  <c r="J63" i="21"/>
  <c r="I63" i="21"/>
  <c r="H63" i="21"/>
  <c r="G63" i="21"/>
  <c r="F63" i="21"/>
  <c r="E63" i="21"/>
  <c r="Q60" i="21"/>
  <c r="Q59" i="21"/>
  <c r="Q58" i="21"/>
  <c r="Q57" i="21"/>
  <c r="Q56" i="21"/>
  <c r="Q55" i="21"/>
  <c r="P53" i="21"/>
  <c r="O53" i="21"/>
  <c r="N53" i="21"/>
  <c r="M53" i="21"/>
  <c r="L53" i="21"/>
  <c r="K53" i="21"/>
  <c r="J53" i="21"/>
  <c r="I53" i="21"/>
  <c r="Q50" i="21"/>
  <c r="Q49" i="21"/>
  <c r="Q48" i="21"/>
  <c r="Q47" i="21"/>
  <c r="Q46" i="21"/>
  <c r="Q45" i="21"/>
  <c r="Q44" i="21"/>
  <c r="Q43" i="21"/>
  <c r="Q42" i="21"/>
  <c r="Q41" i="21"/>
  <c r="Q40" i="21"/>
  <c r="Q39" i="21"/>
  <c r="Q38" i="21"/>
  <c r="Q37" i="21"/>
  <c r="Q36" i="21"/>
  <c r="Q34" i="21"/>
  <c r="Q33" i="21"/>
  <c r="Q32" i="21"/>
  <c r="Q31" i="21"/>
  <c r="Q30" i="21"/>
  <c r="Q29" i="21"/>
  <c r="Q28" i="21"/>
  <c r="Q27" i="21"/>
  <c r="Q26" i="21"/>
  <c r="Q25" i="21"/>
  <c r="Q24" i="21"/>
  <c r="Q23" i="21"/>
  <c r="Q21"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1" i="21" s="1"/>
  <c r="P51" i="21"/>
  <c r="C63" i="21"/>
  <c r="K63" i="21"/>
  <c r="D63" i="21"/>
  <c r="Q54" i="21"/>
  <c r="Q61" i="21" s="1"/>
  <c r="Q49" i="20"/>
  <c r="Q40" i="20"/>
  <c r="Q58" i="20"/>
  <c r="Q42" i="20"/>
  <c r="Q36" i="20"/>
  <c r="Q26" i="20"/>
  <c r="Q27" i="20"/>
  <c r="Q41" i="20"/>
  <c r="Q28" i="20"/>
  <c r="Q56" i="20"/>
  <c r="Q15" i="20"/>
  <c r="Q32" i="20"/>
  <c r="Q33" i="20"/>
  <c r="Q59" i="20"/>
  <c r="Q34" i="20"/>
  <c r="Q46" i="20"/>
  <c r="Q60" i="20"/>
  <c r="Q53" i="20"/>
  <c r="Q54" i="20"/>
  <c r="Q43" i="20"/>
  <c r="Q31" i="20"/>
  <c r="Q57" i="20"/>
  <c r="Q45" i="20"/>
  <c r="Q35" i="20"/>
  <c r="Q48" i="20"/>
  <c r="Q61" i="20"/>
  <c r="Q22" i="20"/>
  <c r="Q62" i="20"/>
  <c r="Q23" i="20"/>
  <c r="Q37" i="20"/>
  <c r="Q50" i="20"/>
  <c r="Q63" i="20"/>
  <c r="Q24" i="20"/>
  <c r="Q38" i="20"/>
  <c r="Q51" i="20"/>
  <c r="Q65" i="20"/>
  <c r="Q25" i="20"/>
  <c r="Q39" i="20"/>
  <c r="Q52" i="20"/>
  <c r="Q67" i="20"/>
  <c r="Q10" i="20"/>
  <c r="Q11" i="20"/>
  <c r="Q12" i="20"/>
  <c r="Q13" i="20"/>
  <c r="Q14" i="20"/>
  <c r="Q17" i="20"/>
  <c r="Q18" i="20"/>
  <c r="Q19" i="20"/>
  <c r="Q20" i="20"/>
  <c r="Q21" i="20"/>
  <c r="Q29" i="20"/>
  <c r="Q44" i="20"/>
  <c r="D70" i="20"/>
  <c r="E70" i="20"/>
  <c r="F70" i="20"/>
  <c r="G70" i="20"/>
  <c r="H70" i="20"/>
  <c r="I70" i="20"/>
  <c r="J70" i="20"/>
  <c r="K70" i="20"/>
  <c r="L70" i="20"/>
  <c r="M70" i="20"/>
  <c r="N70" i="20"/>
  <c r="O70" i="20"/>
  <c r="I72" i="20"/>
  <c r="J72" i="20"/>
  <c r="K72" i="20"/>
  <c r="L72" i="20"/>
  <c r="M72" i="20"/>
  <c r="N72" i="20"/>
  <c r="O72" i="20"/>
  <c r="P72" i="20"/>
  <c r="Q73" i="20"/>
  <c r="Q74" i="20"/>
  <c r="Q76" i="20"/>
  <c r="P77" i="20"/>
  <c r="Q77" i="20" s="1"/>
  <c r="Q78" i="20"/>
  <c r="Q79" i="20"/>
  <c r="Q80" i="20"/>
  <c r="Q81" i="20"/>
  <c r="Q82" i="20"/>
  <c r="Q83" i="20"/>
  <c r="C84" i="20"/>
  <c r="E84" i="20"/>
  <c r="F84" i="20"/>
  <c r="G84" i="20"/>
  <c r="H84" i="20"/>
  <c r="I84" i="20"/>
  <c r="J84" i="20"/>
  <c r="K84" i="20"/>
  <c r="L84" i="20"/>
  <c r="M84" i="20"/>
  <c r="N84" i="20"/>
  <c r="O84" i="20"/>
  <c r="Q63" i="21" l="1"/>
  <c r="P63" i="21"/>
  <c r="M86" i="20"/>
  <c r="O86" i="20"/>
  <c r="N86" i="20"/>
  <c r="I86" i="20"/>
  <c r="L86" i="20"/>
  <c r="C86" i="20"/>
  <c r="K86" i="20"/>
  <c r="P84" i="20"/>
  <c r="J86" i="20"/>
  <c r="H86" i="20"/>
  <c r="G86" i="20"/>
  <c r="Q84" i="20"/>
  <c r="E86" i="20"/>
  <c r="F86" i="20"/>
  <c r="Q70" i="20"/>
  <c r="D84" i="20"/>
  <c r="D86" i="20" s="1"/>
  <c r="P70" i="20"/>
  <c r="P86" i="20" l="1"/>
  <c r="Q86"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<sst xmlns="http://schemas.openxmlformats.org/spreadsheetml/2006/main" count="1051" uniqueCount="185">
  <si>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</si>
  <si>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</si>
  <si>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</si>
  <si>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</si>
  <si>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</si>
  <si>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</si>
  <si>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</si>
  <si>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</si>
  <si>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</si>
  <si>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</si>
  <si>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</si>
  <si>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</si>
  <si>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</si>
  <si>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</si>
  <si>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</si>
  <si>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</si>
  <si>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</si>
  <si>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</si>
  <si>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</si>
  <si>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</si>
  <si>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</si>
  <si>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</si>
  <si>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</si>
  <si>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</si>
  <si>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</si>
  <si>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</si>
  <si>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</si>
  <si>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</si>
  <si>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</si>
  <si>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</si>
  <si>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</si>
  <si>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</si>
  <si>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</si>
  <si>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</si>
  <si>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</si>
  <si>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</si>
  <si>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</si>
  <si>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</si>
  <si>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</si>
  <si>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</si>
  <si>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</si>
  <si>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</si>
  <si>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</si>
  <si>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</si>
  <si>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</si>
  <si>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</si>
  <si>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</si>
  <si>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</si>
  <si>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</si>
  <si>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</si>
  <si>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</si>
  <si>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</si>
  <si>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</si>
  <si>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</si>
  <si>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</si>
  <si>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</si>
  <si>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</si>
  <si>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</si>
  <si>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</si>
  <si>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</si>
  <si>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</si>
  <si>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</si>
  <si>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</si>
  <si>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</si>
  <si>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</si>
  <si>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</si>
  <si>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</si>
  <si>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</si>
  <si>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</si>
  <si>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</si>
  <si>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</si>
  <si>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</si>
  <si>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</si>
  <si>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</si>
  <si>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</si>
  <si>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</si>
  <si>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</si>
  <si>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</si>
  <si>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</si>
  <si>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</si>
  <si>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</si>
  <si>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</si>
  <si>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</si>
  <si>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</si>
  <si>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</si>
  <si>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</si>
  <si>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</si>
  <si>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</si>
  <si>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</si>
  <si>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</si>
  <si>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</si>
  <si>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</si>
  <si>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</si>
  <si>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</si>
  <si>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</si>
  <si>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</si>
  <si>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</si>
  <si>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</si>
  <si>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</si>
  <si>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</si>
  <si>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</si>
  <si>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</si>
  <si>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</si>
  <si>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</si>
  <si>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</si>
  <si>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</si>
  <si>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</si>
  <si>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</si>
  <si>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</si>
  <si>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</si>
  <si>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</si>
  <si>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</si>
  <si>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</si>
  <si>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</si>
  <si>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</si>
  <si>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</si>
  <si>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</si>
  <si>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</si>
  <si>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</si>
  <si>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</si>
  <si>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</si>
  <si>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</si>
  <si>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</si>
  <si>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</si>
  <si>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</si>
  <si>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</si>
  <si>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</si>
  <si>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</si>
  <si>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</si>
  <si>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</si>
  <si>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</si>
  <si>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</si>
  <si>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</si>
  <si>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</si>
  <si>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</si>
  <si>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</si>
  <si>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</si>
  <si>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</si>
  <si>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</si>
  <si>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</si>
  <si>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</si>
  <si>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</si>
  <si>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</si>
  <si>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</si>
  <si>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</si>
  <si>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</si>
  <si>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</si>
  <si>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</si>
  <si>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</si>
  <si>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</si>
  <si>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</si>
  <si>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</si>
  <si>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</si>
  <si>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</si>
  <si>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</si>
  <si>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</si>
  <si>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</si>
  <si>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</si>
  <si>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</si>
  <si>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</si>
  <si>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</si>
  <si>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</si>
  <si>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</si>
  <si>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</si>
  <si>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</si>
  <si>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</si>
  <si>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</si>
  <si>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</si>
  <si>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</si>
  <si>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</si>
  <si>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</si>
  <si>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</si>
  <si>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Diciembre 2025</t>
  </si>
  <si>
    <t>Ley No. 80-24</t>
  </si>
  <si>
    <t>150 - FUNDACION AES DOMINICANA</t>
  </si>
  <si>
    <t>410 - CITIBANK</t>
  </si>
  <si>
    <t>612 - JAPON</t>
  </si>
  <si>
    <t>702 - UNIVERSIDAD DE LAS INDIAS OCCIDENTALES</t>
  </si>
  <si>
    <t>704 - GLOBAL SUPPORT AND DEVELOPMENT (GSD)</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</si>
  <si>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</si>
  <si>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</si>
  <si>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</si>
  <si>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Ley Núm. 99-25</t>
  </si>
  <si>
    <t>* Cifras Preliminares</t>
  </si>
  <si>
    <t>Fecha de registro: 15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</si>
</sst>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14" fillId="0" borderId="0" xfId="7" applyFont="1" applyAlignment="1">
      <alignment vertical="top" wrapText="1"/>
    </xf>
    <xf numFmtId="0" fontId="2" fillId="3" borderId="2" xfId="0" applyFont="1" applyFill="1" applyBorder="1" applyAlignment="1">
      <alignment horizontal="left" vertical="center"/>
    </xf>
    <xf numFmtId="0" fontId="2" fillId="5"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164" fontId="2" fillId="4" borderId="2" xfId="2"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88" t="s">
        <v>0</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row>
    <row r="3" spans="2:43" ht="21" x14ac:dyDescent="0.25">
      <c r="B3" s="189" t="s">
        <v>1</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row>
    <row r="4" spans="2:43" ht="15.75" customHeight="1" x14ac:dyDescent="0.25">
      <c r="B4" s="190" t="s">
        <v>2</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row>
    <row r="5" spans="2:43" ht="15.75" customHeight="1" x14ac:dyDescent="0.25">
      <c r="B5" s="190"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80" t="s">
        <v>6</v>
      </c>
      <c r="C8" s="187" t="s">
        <v>7</v>
      </c>
      <c r="D8" s="187" t="s">
        <v>8</v>
      </c>
      <c r="E8" s="195" t="s">
        <v>9</v>
      </c>
      <c r="F8" s="195"/>
      <c r="G8" s="195"/>
      <c r="H8" s="195"/>
      <c r="I8" s="195"/>
      <c r="J8" s="195"/>
      <c r="K8" s="195"/>
      <c r="L8" s="195"/>
      <c r="M8" s="195"/>
      <c r="N8" s="195"/>
      <c r="O8" s="195"/>
      <c r="P8" s="195"/>
      <c r="Q8" s="196"/>
      <c r="R8" s="191" t="s">
        <v>10</v>
      </c>
      <c r="S8" s="191"/>
      <c r="T8" s="191"/>
      <c r="U8" s="191"/>
      <c r="V8" s="191"/>
      <c r="W8" s="191"/>
      <c r="X8" s="191"/>
      <c r="Y8" s="191"/>
      <c r="Z8" s="191"/>
      <c r="AA8" s="191"/>
      <c r="AB8" s="191"/>
      <c r="AC8" s="191"/>
      <c r="AD8" s="192"/>
      <c r="AE8" s="185" t="s">
        <v>11</v>
      </c>
      <c r="AF8" s="185"/>
      <c r="AG8" s="185"/>
      <c r="AH8" s="185"/>
      <c r="AI8" s="185"/>
      <c r="AJ8" s="185"/>
      <c r="AK8" s="185"/>
      <c r="AL8" s="185"/>
      <c r="AM8" s="185"/>
      <c r="AN8" s="185"/>
      <c r="AO8" s="185"/>
      <c r="AP8" s="185"/>
      <c r="AQ8" s="186"/>
    </row>
    <row r="9" spans="2:43" ht="21" customHeight="1" x14ac:dyDescent="0.25">
      <c r="B9" s="180"/>
      <c r="C9" s="187"/>
      <c r="D9" s="187"/>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94" t="s">
        <v>84</v>
      </c>
      <c r="C87" s="194"/>
      <c r="D87" s="194"/>
      <c r="E87" s="194"/>
      <c r="F87" s="52"/>
      <c r="G87" s="52"/>
      <c r="H87" s="52"/>
      <c r="I87" s="53"/>
      <c r="J87" s="52"/>
      <c r="K87" s="51"/>
      <c r="L87" s="51"/>
      <c r="M87" s="51"/>
      <c r="N87" s="51"/>
      <c r="O87" s="51"/>
      <c r="P87" s="51"/>
      <c r="Q87" s="50"/>
    </row>
    <row r="88" spans="2:43" ht="14.25" customHeight="1" x14ac:dyDescent="0.25">
      <c r="B88" s="194" t="s">
        <v>85</v>
      </c>
      <c r="C88" s="194"/>
      <c r="D88" s="194"/>
      <c r="E88" s="194"/>
      <c r="F88" s="194"/>
      <c r="G88" s="194"/>
      <c r="H88" s="194"/>
      <c r="I88" s="194"/>
      <c r="J88" s="194"/>
      <c r="K88" s="49"/>
      <c r="L88" s="49"/>
      <c r="M88" s="49"/>
      <c r="N88" s="49"/>
      <c r="O88" s="49"/>
      <c r="P88" s="49"/>
      <c r="Q88" s="49"/>
    </row>
    <row r="89" spans="2:43" ht="15" customHeight="1" x14ac:dyDescent="0.25">
      <c r="B89" s="193" t="s">
        <v>86</v>
      </c>
      <c r="C89" s="193"/>
      <c r="D89" s="193"/>
      <c r="E89" s="193"/>
      <c r="F89" s="193"/>
      <c r="G89" s="193"/>
      <c r="H89" s="193"/>
      <c r="I89" s="193"/>
    </row>
    <row r="92" spans="2:43" x14ac:dyDescent="0.25">
      <c r="C92" s="48"/>
      <c r="D92" s="48"/>
    </row>
    <row r="97" spans="2:2" x14ac:dyDescent="0.25">
      <c r="B97" s="10"/>
    </row>
  </sheetData>
  <mergeCells count="13">
    <mergeCell ref="B89:I89"/>
    <mergeCell ref="B88:J88"/>
    <mergeCell ref="B8:B9"/>
    <mergeCell ref="C8:C9"/>
    <mergeCell ref="E8:Q8"/>
    <mergeCell ref="B87:E87"/>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1"/>
  <sheetViews>
    <sheetView showGridLines="0" tabSelected="1" zoomScale="55" zoomScaleNormal="55"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hidden="1" customWidth="1"/>
    <col min="5" max="5" width="16.85546875" style="14" customWidth="1"/>
    <col min="6" max="6" width="17.28515625" style="14" customWidth="1"/>
    <col min="7" max="8" width="16.28515625" style="14" hidden="1" customWidth="1"/>
    <col min="9" max="9" width="14.85546875" style="14" hidden="1"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181</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182</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1185944645319</v>
      </c>
      <c r="D10" s="90"/>
      <c r="E10" s="90">
        <v>96794197135.630005</v>
      </c>
      <c r="F10" s="90">
        <v>96135202577.519989</v>
      </c>
      <c r="G10" s="90"/>
      <c r="H10" s="90"/>
      <c r="I10" s="90"/>
      <c r="J10" s="90"/>
      <c r="K10" s="90"/>
      <c r="L10" s="90"/>
      <c r="M10" s="90"/>
      <c r="N10" s="90"/>
      <c r="O10" s="90"/>
      <c r="P10" s="90"/>
      <c r="Q10" s="90">
        <f t="shared" ref="Q10:Q50" si="0">SUM(E10:P10)</f>
        <v>192929399713.14999</v>
      </c>
      <c r="R10"/>
      <c r="S10"/>
      <c r="T10" s="44"/>
      <c r="U10" s="44"/>
      <c r="V10" s="44"/>
      <c r="W10" s="44"/>
      <c r="AC10" s="44"/>
      <c r="AD10" s="44"/>
      <c r="AE10"/>
      <c r="AF10"/>
      <c r="AG10"/>
      <c r="AH10"/>
      <c r="AI10"/>
    </row>
    <row r="11" spans="2:35" x14ac:dyDescent="0.25">
      <c r="B11" s="10" t="s">
        <v>26</v>
      </c>
      <c r="C11" s="98">
        <v>1176968459813</v>
      </c>
      <c r="D11" s="98"/>
      <c r="E11" s="110">
        <v>96565302772.830002</v>
      </c>
      <c r="F11" s="110">
        <v>95696432245.98999</v>
      </c>
      <c r="G11" s="110"/>
      <c r="H11" s="110"/>
      <c r="I11" s="110"/>
      <c r="J11" s="98"/>
      <c r="K11" s="98"/>
      <c r="L11" s="98"/>
      <c r="M11" s="98"/>
      <c r="N11" s="98"/>
      <c r="O11" s="98"/>
      <c r="P11" s="98"/>
      <c r="Q11" s="174">
        <f t="shared" si="0"/>
        <v>192261735018.82001</v>
      </c>
      <c r="R11"/>
      <c r="S11"/>
      <c r="T11" s="44"/>
      <c r="U11" s="44"/>
      <c r="V11" s="44"/>
      <c r="W11" s="44"/>
      <c r="AC11" s="44"/>
      <c r="AD11" s="44"/>
      <c r="AE11"/>
      <c r="AF11"/>
      <c r="AG11"/>
      <c r="AH11"/>
      <c r="AI11"/>
    </row>
    <row r="12" spans="2:35" x14ac:dyDescent="0.25">
      <c r="B12" s="10" t="s">
        <v>27</v>
      </c>
      <c r="C12" s="98">
        <v>2733404213</v>
      </c>
      <c r="D12" s="98"/>
      <c r="E12" s="98">
        <v>0</v>
      </c>
      <c r="F12" s="98">
        <v>53475757.590000004</v>
      </c>
      <c r="G12" s="110"/>
      <c r="H12" s="110"/>
      <c r="I12" s="110"/>
      <c r="J12" s="98"/>
      <c r="K12" s="98"/>
      <c r="L12" s="98"/>
      <c r="M12" s="98"/>
      <c r="N12" s="98"/>
      <c r="O12" s="98"/>
      <c r="P12" s="98"/>
      <c r="Q12" s="174">
        <f t="shared" si="0"/>
        <v>53475757.590000004</v>
      </c>
      <c r="R12"/>
      <c r="S12"/>
      <c r="T12" s="44"/>
      <c r="U12" s="44"/>
      <c r="V12" s="44"/>
      <c r="W12" s="44"/>
      <c r="AC12" s="44"/>
      <c r="AD12" s="44"/>
      <c r="AE12"/>
      <c r="AF12"/>
      <c r="AG12"/>
      <c r="AH12"/>
      <c r="AI12"/>
    </row>
    <row r="13" spans="2:35" x14ac:dyDescent="0.25">
      <c r="B13" s="10" t="s">
        <v>28</v>
      </c>
      <c r="C13" s="98">
        <v>5647993656</v>
      </c>
      <c r="D13" s="98"/>
      <c r="E13" s="110">
        <v>228894362.80000001</v>
      </c>
      <c r="F13" s="110">
        <v>385294573.94</v>
      </c>
      <c r="G13" s="110"/>
      <c r="H13" s="110"/>
      <c r="I13" s="110"/>
      <c r="J13" s="98"/>
      <c r="K13" s="98"/>
      <c r="L13" s="98"/>
      <c r="M13" s="98"/>
      <c r="N13" s="98"/>
      <c r="O13" s="98"/>
      <c r="P13" s="98"/>
      <c r="Q13" s="174">
        <f t="shared" si="0"/>
        <v>614188936.74000001</v>
      </c>
      <c r="R13"/>
      <c r="S13"/>
      <c r="T13" s="44"/>
      <c r="U13" s="44"/>
      <c r="V13" s="44"/>
      <c r="W13" s="44"/>
      <c r="AC13" s="44"/>
      <c r="AD13" s="44"/>
      <c r="AE13"/>
      <c r="AF13"/>
      <c r="AG13"/>
      <c r="AH13"/>
      <c r="AI13"/>
    </row>
    <row r="14" spans="2:35" x14ac:dyDescent="0.25">
      <c r="B14" s="10" t="s">
        <v>29</v>
      </c>
      <c r="C14" s="98">
        <v>594787637</v>
      </c>
      <c r="D14" s="98"/>
      <c r="E14" s="110">
        <v>0</v>
      </c>
      <c r="F14" s="110"/>
      <c r="G14" s="110"/>
      <c r="H14" s="110"/>
      <c r="I14" s="110"/>
      <c r="J14" s="98"/>
      <c r="K14" s="98"/>
      <c r="L14" s="98"/>
      <c r="M14" s="98"/>
      <c r="N14" s="98"/>
      <c r="O14" s="98"/>
      <c r="P14" s="98"/>
      <c r="Q14" s="174">
        <f t="shared" si="0"/>
        <v>0</v>
      </c>
      <c r="R14"/>
      <c r="S14"/>
      <c r="T14" s="44"/>
      <c r="U14" s="44"/>
      <c r="V14" s="44"/>
      <c r="W14" s="44"/>
      <c r="AC14" s="44"/>
      <c r="AD14" s="44"/>
      <c r="AE14"/>
      <c r="AF14"/>
      <c r="AG14"/>
      <c r="AH14"/>
      <c r="AI14"/>
    </row>
    <row r="15" spans="2:35" x14ac:dyDescent="0.25">
      <c r="B15" s="10" t="s">
        <v>114</v>
      </c>
      <c r="C15" s="98">
        <v>0</v>
      </c>
      <c r="D15" s="98"/>
      <c r="E15" s="110">
        <v>0</v>
      </c>
      <c r="F15" s="110">
        <v>0</v>
      </c>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x14ac:dyDescent="0.25">
      <c r="B16" s="8" t="s">
        <v>30</v>
      </c>
      <c r="C16" s="90">
        <v>121999768271</v>
      </c>
      <c r="D16" s="90"/>
      <c r="E16" s="90">
        <v>35264688033.480003</v>
      </c>
      <c r="F16" s="90">
        <v>4736262490</v>
      </c>
      <c r="G16" s="90"/>
      <c r="H16" s="90"/>
      <c r="I16" s="90"/>
      <c r="J16" s="90"/>
      <c r="K16" s="90"/>
      <c r="L16" s="90"/>
      <c r="M16" s="90"/>
      <c r="N16" s="90"/>
      <c r="O16" s="90"/>
      <c r="P16" s="90"/>
      <c r="Q16" s="95">
        <f t="shared" si="0"/>
        <v>40000950523.480003</v>
      </c>
      <c r="R16"/>
      <c r="S16"/>
      <c r="T16" s="143"/>
      <c r="U16" s="44"/>
      <c r="V16" s="44"/>
      <c r="W16" s="44"/>
      <c r="AC16" s="44"/>
      <c r="AD16" s="44"/>
      <c r="AE16"/>
      <c r="AF16"/>
      <c r="AG16"/>
      <c r="AH16"/>
      <c r="AI16"/>
    </row>
    <row r="17" spans="2:35" x14ac:dyDescent="0.25">
      <c r="B17" s="10" t="s">
        <v>26</v>
      </c>
      <c r="C17" s="98">
        <v>89230767031</v>
      </c>
      <c r="D17" s="98"/>
      <c r="E17" s="110">
        <v>34541146742.610001</v>
      </c>
      <c r="F17" s="110">
        <v>3199605379.4299998</v>
      </c>
      <c r="G17" s="110"/>
      <c r="H17" s="110"/>
      <c r="I17" s="110"/>
      <c r="J17" s="98"/>
      <c r="K17" s="98"/>
      <c r="L17" s="98"/>
      <c r="M17" s="98"/>
      <c r="N17" s="98"/>
      <c r="O17" s="98"/>
      <c r="P17" s="98"/>
      <c r="Q17" s="176">
        <f t="shared" si="0"/>
        <v>37740752122.040001</v>
      </c>
      <c r="R17"/>
      <c r="S17"/>
      <c r="T17" s="143"/>
      <c r="U17" s="44"/>
      <c r="V17" s="44"/>
      <c r="W17" s="44"/>
      <c r="AC17" s="44"/>
      <c r="AD17" s="44"/>
      <c r="AE17"/>
      <c r="AF17"/>
      <c r="AG17"/>
      <c r="AH17"/>
      <c r="AI17"/>
    </row>
    <row r="18" spans="2:35" x14ac:dyDescent="0.25">
      <c r="B18" s="10" t="s">
        <v>31</v>
      </c>
      <c r="C18" s="98">
        <v>32769001240</v>
      </c>
      <c r="D18" s="98"/>
      <c r="E18" s="110">
        <v>723541290.87000024</v>
      </c>
      <c r="F18" s="110">
        <v>1536657110.5699999</v>
      </c>
      <c r="G18" s="110"/>
      <c r="H18" s="110"/>
      <c r="I18" s="110"/>
      <c r="J18" s="98"/>
      <c r="K18" s="98"/>
      <c r="L18" s="98"/>
      <c r="M18" s="98"/>
      <c r="N18" s="98"/>
      <c r="O18" s="98"/>
      <c r="P18" s="98"/>
      <c r="Q18" s="176">
        <f t="shared" si="0"/>
        <v>2260198401.4400001</v>
      </c>
      <c r="R18"/>
      <c r="S18"/>
      <c r="T18" s="143"/>
      <c r="U18" s="44"/>
      <c r="V18" s="44"/>
      <c r="W18" s="44"/>
      <c r="AC18" s="44"/>
      <c r="AD18" s="44"/>
      <c r="AE18"/>
      <c r="AF18"/>
      <c r="AG18"/>
      <c r="AH18"/>
      <c r="AI18"/>
    </row>
    <row r="19" spans="2:35" x14ac:dyDescent="0.25">
      <c r="B19" s="8" t="s">
        <v>32</v>
      </c>
      <c r="C19" s="90">
        <v>107414971127</v>
      </c>
      <c r="D19" s="90"/>
      <c r="E19" s="90">
        <v>138756407.53</v>
      </c>
      <c r="F19" s="90">
        <v>9704364955.7000008</v>
      </c>
      <c r="G19" s="90"/>
      <c r="H19" s="90"/>
      <c r="I19" s="90"/>
      <c r="J19" s="90"/>
      <c r="K19" s="90"/>
      <c r="L19" s="90"/>
      <c r="M19" s="90"/>
      <c r="N19" s="90"/>
      <c r="O19" s="90"/>
      <c r="P19" s="90"/>
      <c r="Q19" s="177">
        <f t="shared" si="0"/>
        <v>9843121363.2300014</v>
      </c>
      <c r="R19"/>
      <c r="S19"/>
      <c r="T19" s="143"/>
      <c r="U19" s="44"/>
      <c r="V19" s="44"/>
      <c r="W19" s="44"/>
      <c r="AC19" s="44"/>
      <c r="AD19" s="44"/>
      <c r="AE19"/>
      <c r="AF19"/>
      <c r="AG19"/>
      <c r="AH19"/>
      <c r="AI19"/>
    </row>
    <row r="20" spans="2:35" x14ac:dyDescent="0.25">
      <c r="B20" s="10" t="s">
        <v>34</v>
      </c>
      <c r="C20" s="98">
        <v>107414971127</v>
      </c>
      <c r="D20" s="98"/>
      <c r="E20" s="98">
        <v>138756407.53</v>
      </c>
      <c r="F20" s="98">
        <v>9704364955.7000008</v>
      </c>
      <c r="G20" s="98"/>
      <c r="H20" s="98"/>
      <c r="I20" s="98"/>
      <c r="J20" s="98"/>
      <c r="K20" s="98"/>
      <c r="L20" s="98"/>
      <c r="M20" s="98"/>
      <c r="N20" s="98"/>
      <c r="O20" s="98"/>
      <c r="P20" s="98"/>
      <c r="Q20" s="176">
        <f t="shared" si="0"/>
        <v>9843121363.2300014</v>
      </c>
      <c r="R20"/>
      <c r="S20"/>
      <c r="T20" s="143"/>
      <c r="U20" s="44"/>
      <c r="V20" s="44"/>
      <c r="W20" s="44"/>
      <c r="AC20" s="44"/>
      <c r="AD20" s="44"/>
      <c r="AE20"/>
      <c r="AF20"/>
      <c r="AG20"/>
      <c r="AH20"/>
      <c r="AI20"/>
    </row>
    <row r="21" spans="2:35" x14ac:dyDescent="0.25">
      <c r="B21" s="8" t="s">
        <v>35</v>
      </c>
      <c r="C21" s="90">
        <v>205340354810</v>
      </c>
      <c r="D21" s="90"/>
      <c r="E21" s="90">
        <v>6312396544.8999996</v>
      </c>
      <c r="F21" s="90">
        <v>2084295581.4400001</v>
      </c>
      <c r="G21" s="90"/>
      <c r="H21" s="90"/>
      <c r="I21" s="90"/>
      <c r="J21" s="90"/>
      <c r="K21" s="90"/>
      <c r="L21" s="90"/>
      <c r="M21" s="90"/>
      <c r="N21" s="90"/>
      <c r="O21" s="90"/>
      <c r="P21" s="90"/>
      <c r="Q21" s="90">
        <f t="shared" si="0"/>
        <v>8396692126.3400002</v>
      </c>
      <c r="R21"/>
      <c r="S21"/>
      <c r="T21" s="44"/>
      <c r="U21" s="44"/>
      <c r="V21" s="44"/>
      <c r="W21" s="44"/>
      <c r="AC21" s="44"/>
      <c r="AD21" s="44"/>
      <c r="AE21"/>
      <c r="AF21"/>
      <c r="AG21"/>
      <c r="AH21"/>
      <c r="AI21"/>
    </row>
    <row r="22" spans="2:35" x14ac:dyDescent="0.25">
      <c r="B22" s="10" t="s">
        <v>151</v>
      </c>
      <c r="C22" s="90">
        <v>743950107</v>
      </c>
      <c r="D22" s="90"/>
      <c r="E22" s="90">
        <v>0</v>
      </c>
      <c r="F22" s="90">
        <v>638000</v>
      </c>
      <c r="G22" s="90"/>
      <c r="H22" s="90"/>
      <c r="I22" s="90"/>
      <c r="J22" s="90"/>
      <c r="K22" s="90"/>
      <c r="L22" s="90"/>
      <c r="M22" s="90"/>
      <c r="N22" s="90"/>
      <c r="O22" s="90"/>
      <c r="P22" s="90"/>
      <c r="Q22" s="90">
        <f t="shared" si="0"/>
        <v>638000</v>
      </c>
      <c r="R22"/>
      <c r="S22"/>
      <c r="T22" s="44"/>
      <c r="U22" s="44"/>
      <c r="V22" s="44"/>
      <c r="W22" s="44"/>
      <c r="AC22" s="44"/>
      <c r="AD22" s="44"/>
      <c r="AE22"/>
      <c r="AF22"/>
      <c r="AG22"/>
      <c r="AH22"/>
      <c r="AI22"/>
    </row>
    <row r="23" spans="2:35" x14ac:dyDescent="0.25">
      <c r="B23" s="10" t="s">
        <v>58</v>
      </c>
      <c r="C23" s="119">
        <v>128990192</v>
      </c>
      <c r="D23" s="119"/>
      <c r="E23" s="110">
        <v>0</v>
      </c>
      <c r="F23" s="110"/>
      <c r="G23" s="110"/>
      <c r="H23" s="110"/>
      <c r="I23" s="110"/>
      <c r="J23" s="98"/>
      <c r="K23" s="98"/>
      <c r="L23" s="98"/>
      <c r="M23" s="98"/>
      <c r="N23" s="98"/>
      <c r="O23" s="98"/>
      <c r="P23" s="98"/>
      <c r="Q23" s="174">
        <f t="shared" si="0"/>
        <v>0</v>
      </c>
      <c r="R23"/>
      <c r="S23"/>
      <c r="T23" s="44"/>
      <c r="U23" s="44"/>
      <c r="V23" s="44"/>
      <c r="W23" s="44"/>
      <c r="AC23" s="44"/>
      <c r="AD23" s="44"/>
      <c r="AE23"/>
      <c r="AF23"/>
      <c r="AG23"/>
      <c r="AH23"/>
      <c r="AI23"/>
    </row>
    <row r="24" spans="2:35" x14ac:dyDescent="0.25">
      <c r="B24" s="10" t="s">
        <v>36</v>
      </c>
      <c r="C24" s="110">
        <v>577403271</v>
      </c>
      <c r="D24" s="110"/>
      <c r="E24" s="110">
        <v>0</v>
      </c>
      <c r="F24" s="110"/>
      <c r="G24" s="110"/>
      <c r="H24" s="110"/>
      <c r="I24" s="110"/>
      <c r="J24" s="110"/>
      <c r="K24" s="110"/>
      <c r="L24" s="110"/>
      <c r="M24" s="110"/>
      <c r="N24" s="98"/>
      <c r="O24" s="98"/>
      <c r="P24" s="98"/>
      <c r="Q24" s="174">
        <f t="shared" si="0"/>
        <v>0</v>
      </c>
      <c r="R24"/>
      <c r="S24"/>
      <c r="T24" s="44"/>
      <c r="U24" s="44"/>
      <c r="V24" s="44"/>
      <c r="W24" s="44"/>
      <c r="AC24" s="44"/>
      <c r="AD24" s="44"/>
      <c r="AE24" s="44"/>
      <c r="AF24"/>
      <c r="AG24"/>
      <c r="AH24"/>
      <c r="AI24"/>
    </row>
    <row r="25" spans="2:35" x14ac:dyDescent="0.25">
      <c r="B25" s="10" t="s">
        <v>39</v>
      </c>
      <c r="C25" s="98">
        <v>13100000000</v>
      </c>
      <c r="D25" s="98"/>
      <c r="E25" s="110">
        <v>0</v>
      </c>
      <c r="F25" s="110"/>
      <c r="G25" s="110"/>
      <c r="H25" s="110"/>
      <c r="I25" s="110"/>
      <c r="J25" s="98"/>
      <c r="K25" s="98"/>
      <c r="L25" s="98"/>
      <c r="M25" s="98"/>
      <c r="N25" s="98"/>
      <c r="O25" s="98"/>
      <c r="P25" s="98"/>
      <c r="Q25" s="174">
        <f t="shared" si="0"/>
        <v>0</v>
      </c>
      <c r="R25"/>
      <c r="S25"/>
      <c r="T25" s="44"/>
      <c r="U25" s="44"/>
      <c r="V25" s="44"/>
      <c r="W25" s="44"/>
      <c r="AC25" s="44"/>
      <c r="AD25" s="44"/>
      <c r="AE25"/>
      <c r="AF25"/>
      <c r="AG25"/>
      <c r="AH25"/>
      <c r="AI25"/>
    </row>
    <row r="26" spans="2:35" x14ac:dyDescent="0.25">
      <c r="B26" s="10" t="s">
        <v>40</v>
      </c>
      <c r="C26" s="98">
        <v>23076763510</v>
      </c>
      <c r="D26" s="98"/>
      <c r="E26" s="110">
        <v>91833319.050000012</v>
      </c>
      <c r="F26" s="110">
        <v>239545663.53</v>
      </c>
      <c r="G26" s="110"/>
      <c r="H26" s="110"/>
      <c r="I26" s="110"/>
      <c r="J26" s="98"/>
      <c r="K26" s="98"/>
      <c r="L26" s="98"/>
      <c r="M26" s="98"/>
      <c r="N26" s="98"/>
      <c r="O26" s="98"/>
      <c r="P26" s="98"/>
      <c r="Q26" s="174">
        <f t="shared" si="0"/>
        <v>331378982.58000004</v>
      </c>
      <c r="R26"/>
      <c r="S26"/>
      <c r="T26" s="44"/>
      <c r="U26" s="44"/>
      <c r="V26" s="44"/>
      <c r="W26" s="44"/>
      <c r="AC26" s="44"/>
      <c r="AD26" s="44"/>
      <c r="AE26"/>
      <c r="AF26"/>
      <c r="AG26"/>
      <c r="AH26"/>
      <c r="AI26"/>
    </row>
    <row r="27" spans="2:35" x14ac:dyDescent="0.25">
      <c r="B27" s="10" t="s">
        <v>41</v>
      </c>
      <c r="C27" s="98">
        <v>2200000000</v>
      </c>
      <c r="D27" s="98"/>
      <c r="E27" s="110">
        <v>75665641</v>
      </c>
      <c r="F27" s="110">
        <v>244334359</v>
      </c>
      <c r="G27" s="110"/>
      <c r="H27" s="110"/>
      <c r="I27" s="110"/>
      <c r="J27" s="98"/>
      <c r="K27" s="98"/>
      <c r="L27" s="98"/>
      <c r="M27" s="98"/>
      <c r="N27" s="98"/>
      <c r="O27" s="98"/>
      <c r="P27" s="98"/>
      <c r="Q27" s="174">
        <f t="shared" si="0"/>
        <v>320000000</v>
      </c>
      <c r="R27"/>
      <c r="S27"/>
      <c r="T27" s="44"/>
      <c r="U27" s="44"/>
      <c r="V27" s="44"/>
      <c r="W27" s="44"/>
      <c r="AC27" s="44"/>
      <c r="AD27" s="44"/>
      <c r="AE27"/>
      <c r="AF27"/>
      <c r="AG27"/>
      <c r="AH27"/>
      <c r="AI27"/>
    </row>
    <row r="28" spans="2:35" x14ac:dyDescent="0.25">
      <c r="B28" s="10" t="s">
        <v>42</v>
      </c>
      <c r="C28" s="98">
        <v>187519415</v>
      </c>
      <c r="D28" s="98"/>
      <c r="E28" s="110">
        <v>0</v>
      </c>
      <c r="F28" s="110"/>
      <c r="G28" s="110"/>
      <c r="H28" s="110"/>
      <c r="I28" s="110"/>
      <c r="J28" s="98"/>
      <c r="K28" s="98"/>
      <c r="L28" s="98"/>
      <c r="M28" s="98"/>
      <c r="N28" s="98"/>
      <c r="O28" s="98"/>
      <c r="P28" s="98"/>
      <c r="Q28" s="174">
        <f t="shared" si="0"/>
        <v>0</v>
      </c>
      <c r="R28"/>
      <c r="S28"/>
      <c r="T28" s="44"/>
      <c r="U28" s="44"/>
      <c r="V28" s="44"/>
      <c r="W28" s="44"/>
      <c r="AC28" s="44"/>
      <c r="AD28" s="44"/>
      <c r="AE28"/>
      <c r="AF28"/>
      <c r="AG28"/>
      <c r="AH28"/>
      <c r="AI28"/>
    </row>
    <row r="29" spans="2:35" x14ac:dyDescent="0.25">
      <c r="B29" s="10" t="s">
        <v>120</v>
      </c>
      <c r="C29" s="98">
        <v>4127485299</v>
      </c>
      <c r="D29" s="98"/>
      <c r="E29" s="110">
        <v>96758258.609999999</v>
      </c>
      <c r="F29" s="110">
        <v>432543310.91000003</v>
      </c>
      <c r="G29" s="110"/>
      <c r="H29" s="110"/>
      <c r="I29" s="110"/>
      <c r="J29" s="98"/>
      <c r="K29" s="98"/>
      <c r="L29" s="98"/>
      <c r="M29" s="98"/>
      <c r="N29" s="98"/>
      <c r="O29" s="98"/>
      <c r="P29" s="98"/>
      <c r="Q29" s="174">
        <f t="shared" si="0"/>
        <v>529301569.52000004</v>
      </c>
      <c r="R29"/>
      <c r="S29"/>
      <c r="T29" s="44"/>
      <c r="U29" s="44"/>
      <c r="V29" s="44"/>
      <c r="W29" s="44"/>
      <c r="AC29" s="44"/>
      <c r="AD29" s="44"/>
      <c r="AE29"/>
      <c r="AF29"/>
      <c r="AG29"/>
      <c r="AH29"/>
      <c r="AI29"/>
    </row>
    <row r="30" spans="2:35" x14ac:dyDescent="0.25">
      <c r="B30" s="10" t="s">
        <v>43</v>
      </c>
      <c r="C30" s="98">
        <v>782563999</v>
      </c>
      <c r="D30" s="98"/>
      <c r="E30" s="110">
        <v>0</v>
      </c>
      <c r="F30" s="110"/>
      <c r="G30" s="110"/>
      <c r="H30" s="110"/>
      <c r="I30" s="110"/>
      <c r="J30" s="98"/>
      <c r="K30" s="98"/>
      <c r="L30" s="98"/>
      <c r="M30" s="98"/>
      <c r="N30" s="98"/>
      <c r="O30" s="98"/>
      <c r="P30" s="98"/>
      <c r="Q30" s="174">
        <f t="shared" si="0"/>
        <v>0</v>
      </c>
      <c r="R30"/>
      <c r="S30"/>
      <c r="T30" s="44"/>
      <c r="U30" s="44"/>
      <c r="V30" s="44"/>
      <c r="W30" s="44"/>
      <c r="AC30" s="44"/>
      <c r="AD30" s="44"/>
      <c r="AE30"/>
      <c r="AF30"/>
      <c r="AG30"/>
      <c r="AH30"/>
      <c r="AI30"/>
    </row>
    <row r="31" spans="2:35" x14ac:dyDescent="0.25">
      <c r="B31" s="10" t="s">
        <v>45</v>
      </c>
      <c r="C31" s="98">
        <v>2611922700</v>
      </c>
      <c r="D31" s="98"/>
      <c r="E31" s="110">
        <v>1512750</v>
      </c>
      <c r="F31" s="110">
        <v>6814624.6100000003</v>
      </c>
      <c r="G31" s="110"/>
      <c r="H31" s="110"/>
      <c r="I31" s="110"/>
      <c r="J31" s="110"/>
      <c r="K31" s="110"/>
      <c r="L31" s="110"/>
      <c r="M31" s="98"/>
      <c r="N31" s="98"/>
      <c r="O31" s="98"/>
      <c r="P31" s="98"/>
      <c r="Q31" s="174">
        <f t="shared" si="0"/>
        <v>8327374.6100000003</v>
      </c>
      <c r="R31"/>
      <c r="S31"/>
      <c r="T31" s="44"/>
      <c r="U31" s="44"/>
      <c r="V31" s="44"/>
      <c r="W31" s="44"/>
      <c r="AC31" s="44"/>
      <c r="AD31" s="44"/>
      <c r="AE31"/>
      <c r="AF31"/>
      <c r="AG31"/>
      <c r="AH31"/>
      <c r="AI31"/>
    </row>
    <row r="32" spans="2:35" x14ac:dyDescent="0.25">
      <c r="B32" s="10" t="s">
        <v>71</v>
      </c>
      <c r="C32" s="98">
        <v>28653248926</v>
      </c>
      <c r="D32" s="98"/>
      <c r="E32" s="110">
        <v>665437875.94000006</v>
      </c>
      <c r="F32" s="110">
        <v>277893568.00999999</v>
      </c>
      <c r="G32" s="110"/>
      <c r="H32" s="110"/>
      <c r="I32" s="110"/>
      <c r="J32" s="98"/>
      <c r="K32" s="98"/>
      <c r="L32" s="98"/>
      <c r="M32" s="98"/>
      <c r="N32" s="98"/>
      <c r="O32" s="98"/>
      <c r="P32" s="98"/>
      <c r="Q32" s="174">
        <f t="shared" si="0"/>
        <v>943331443.95000005</v>
      </c>
      <c r="R32"/>
      <c r="S32"/>
      <c r="T32" s="44"/>
      <c r="U32" s="44"/>
      <c r="V32" s="44"/>
      <c r="W32" s="44"/>
      <c r="AC32" s="44"/>
      <c r="AD32" s="44"/>
      <c r="AE32"/>
      <c r="AF32"/>
      <c r="AG32"/>
      <c r="AH32"/>
      <c r="AI32"/>
    </row>
    <row r="33" spans="2:35" x14ac:dyDescent="0.25">
      <c r="B33" s="10" t="s">
        <v>48</v>
      </c>
      <c r="C33" s="98">
        <v>833345000</v>
      </c>
      <c r="D33" s="98"/>
      <c r="E33" s="110">
        <v>0</v>
      </c>
      <c r="F33" s="110">
        <v>16009632.91</v>
      </c>
      <c r="G33" s="110"/>
      <c r="H33" s="110"/>
      <c r="I33" s="110"/>
      <c r="J33" s="98"/>
      <c r="K33" s="98"/>
      <c r="L33" s="98"/>
      <c r="M33" s="98"/>
      <c r="N33" s="98"/>
      <c r="O33" s="98"/>
      <c r="P33" s="98"/>
      <c r="Q33" s="174">
        <f t="shared" si="0"/>
        <v>16009632.91</v>
      </c>
      <c r="R33"/>
      <c r="S33"/>
      <c r="T33" s="44"/>
      <c r="U33" s="44"/>
      <c r="V33" s="44"/>
      <c r="W33" s="44"/>
      <c r="AC33" s="44"/>
      <c r="AD33" s="44"/>
      <c r="AE33"/>
      <c r="AF33"/>
      <c r="AG33"/>
      <c r="AH33"/>
      <c r="AI33"/>
    </row>
    <row r="34" spans="2:35" x14ac:dyDescent="0.25">
      <c r="B34" s="10" t="s">
        <v>175</v>
      </c>
      <c r="C34" s="98">
        <v>11779811077</v>
      </c>
      <c r="D34" s="98"/>
      <c r="E34" s="110">
        <v>129272132.52</v>
      </c>
      <c r="F34" s="110"/>
      <c r="G34" s="110"/>
      <c r="H34" s="110"/>
      <c r="I34" s="110"/>
      <c r="J34" s="98"/>
      <c r="K34" s="98"/>
      <c r="L34" s="98"/>
      <c r="M34" s="98"/>
      <c r="N34" s="98"/>
      <c r="O34" s="98"/>
      <c r="P34" s="98"/>
      <c r="Q34" s="174">
        <f t="shared" si="0"/>
        <v>129272132.52</v>
      </c>
      <c r="R34"/>
      <c r="S34"/>
      <c r="T34" s="44"/>
      <c r="U34" s="44"/>
      <c r="V34" s="44"/>
      <c r="W34" s="44"/>
      <c r="AC34" s="44"/>
      <c r="AD34" s="44"/>
      <c r="AE34"/>
      <c r="AF34"/>
      <c r="AG34"/>
      <c r="AH34"/>
      <c r="AI34"/>
    </row>
    <row r="35" spans="2:35" x14ac:dyDescent="0.25">
      <c r="B35" s="10" t="s">
        <v>52</v>
      </c>
      <c r="C35" s="98">
        <v>116537351314</v>
      </c>
      <c r="D35" s="98"/>
      <c r="E35" s="110">
        <v>5251916567.7799997</v>
      </c>
      <c r="F35" s="110">
        <v>866516422.47000003</v>
      </c>
      <c r="G35" s="110"/>
      <c r="H35" s="110"/>
      <c r="I35" s="110"/>
      <c r="J35" s="98"/>
      <c r="K35" s="98"/>
      <c r="L35" s="98"/>
      <c r="M35" s="98"/>
      <c r="N35" s="98"/>
      <c r="O35" s="98"/>
      <c r="P35" s="98"/>
      <c r="Q35" s="174"/>
      <c r="R35"/>
      <c r="S35"/>
      <c r="T35" s="44"/>
      <c r="U35" s="44"/>
      <c r="V35" s="44"/>
      <c r="W35" s="44"/>
      <c r="AC35" s="44"/>
      <c r="AD35" s="44"/>
      <c r="AE35"/>
      <c r="AF35"/>
      <c r="AG35"/>
      <c r="AH35"/>
      <c r="AI35"/>
    </row>
    <row r="36" spans="2:35" x14ac:dyDescent="0.25">
      <c r="B36" s="8" t="s">
        <v>57</v>
      </c>
      <c r="C36" s="90">
        <v>2133666760</v>
      </c>
      <c r="D36" s="90"/>
      <c r="E36" s="90">
        <v>0</v>
      </c>
      <c r="F36" s="90">
        <v>3256317.42</v>
      </c>
      <c r="G36" s="90"/>
      <c r="H36" s="90"/>
      <c r="I36" s="90"/>
      <c r="J36" s="90"/>
      <c r="K36" s="90"/>
      <c r="L36" s="90"/>
      <c r="M36" s="90"/>
      <c r="N36" s="90"/>
      <c r="O36" s="90"/>
      <c r="P36" s="90"/>
      <c r="Q36" s="90">
        <f t="shared" si="0"/>
        <v>3256317.42</v>
      </c>
      <c r="R36"/>
      <c r="S36"/>
      <c r="T36" s="44"/>
      <c r="U36" s="44"/>
      <c r="V36" s="44"/>
      <c r="W36" s="44"/>
      <c r="AC36" s="44"/>
      <c r="AD36" s="44"/>
      <c r="AE36"/>
      <c r="AF36"/>
      <c r="AG36"/>
      <c r="AH36"/>
      <c r="AI36"/>
    </row>
    <row r="37" spans="2:35" x14ac:dyDescent="0.25">
      <c r="B37" s="10" t="s">
        <v>58</v>
      </c>
      <c r="C37" s="110">
        <v>485908226</v>
      </c>
      <c r="D37" s="110"/>
      <c r="E37" s="110">
        <v>0</v>
      </c>
      <c r="F37" s="110">
        <v>0</v>
      </c>
      <c r="G37" s="110"/>
      <c r="H37" s="110"/>
      <c r="I37" s="110"/>
      <c r="J37" s="98"/>
      <c r="K37" s="98"/>
      <c r="L37" s="98"/>
      <c r="M37" s="98"/>
      <c r="N37" s="98"/>
      <c r="O37" s="98"/>
      <c r="P37" s="98"/>
      <c r="Q37" s="176">
        <f t="shared" si="0"/>
        <v>0</v>
      </c>
      <c r="R37"/>
      <c r="S37"/>
      <c r="T37" s="143"/>
      <c r="U37" s="44"/>
      <c r="V37" s="44"/>
      <c r="W37" s="44"/>
      <c r="AC37" s="44"/>
      <c r="AD37" s="44"/>
      <c r="AE37"/>
      <c r="AF37"/>
      <c r="AG37"/>
      <c r="AH37"/>
      <c r="AI37"/>
    </row>
    <row r="38" spans="2:35" x14ac:dyDescent="0.25">
      <c r="B38" s="10" t="s">
        <v>36</v>
      </c>
      <c r="C38" s="110">
        <v>113778048</v>
      </c>
      <c r="D38" s="110"/>
      <c r="E38" s="110">
        <v>0</v>
      </c>
      <c r="F38" s="110"/>
      <c r="G38" s="110"/>
      <c r="H38" s="110"/>
      <c r="I38" s="110"/>
      <c r="J38" s="98"/>
      <c r="K38" s="98"/>
      <c r="L38" s="98"/>
      <c r="M38" s="98"/>
      <c r="N38" s="98"/>
      <c r="O38" s="98"/>
      <c r="P38" s="98"/>
      <c r="Q38" s="176">
        <f t="shared" si="0"/>
        <v>0</v>
      </c>
      <c r="R38"/>
      <c r="S38"/>
      <c r="T38" s="143"/>
      <c r="U38" s="44"/>
      <c r="V38" s="44"/>
      <c r="W38" s="44"/>
      <c r="AC38" s="44"/>
      <c r="AD38" s="44"/>
      <c r="AE38"/>
      <c r="AF38"/>
      <c r="AG38"/>
      <c r="AH38"/>
      <c r="AI38"/>
    </row>
    <row r="39" spans="2:35" x14ac:dyDescent="0.25">
      <c r="B39" s="10" t="s">
        <v>121</v>
      </c>
      <c r="C39" s="120">
        <v>27216127</v>
      </c>
      <c r="D39" s="120"/>
      <c r="E39" s="110">
        <v>0</v>
      </c>
      <c r="F39" s="110"/>
      <c r="G39" s="110"/>
      <c r="H39" s="110"/>
      <c r="I39" s="110"/>
      <c r="J39" s="98"/>
      <c r="K39" s="98"/>
      <c r="L39" s="98"/>
      <c r="M39" s="98"/>
      <c r="N39" s="98"/>
      <c r="O39" s="98"/>
      <c r="P39" s="98"/>
      <c r="Q39" s="176">
        <f t="shared" si="0"/>
        <v>0</v>
      </c>
      <c r="R39"/>
      <c r="S39"/>
      <c r="T39" s="143"/>
      <c r="U39" s="44"/>
      <c r="V39" s="44"/>
      <c r="W39" s="44"/>
      <c r="AC39" s="44"/>
      <c r="AD39" s="44"/>
      <c r="AE39"/>
      <c r="AF39"/>
      <c r="AG39"/>
      <c r="AH39"/>
      <c r="AI39"/>
    </row>
    <row r="40" spans="2:35" x14ac:dyDescent="0.25">
      <c r="B40" s="10" t="s">
        <v>40</v>
      </c>
      <c r="C40" s="120">
        <v>11850140</v>
      </c>
      <c r="D40" s="120"/>
      <c r="E40" s="110">
        <v>0</v>
      </c>
      <c r="F40" s="110"/>
      <c r="G40" s="110"/>
      <c r="H40" s="110"/>
      <c r="I40" s="110"/>
      <c r="J40" s="98"/>
      <c r="K40" s="98"/>
      <c r="L40" s="98"/>
      <c r="M40" s="98"/>
      <c r="N40" s="98"/>
      <c r="O40" s="98"/>
      <c r="P40" s="98"/>
      <c r="Q40" s="176">
        <f t="shared" si="0"/>
        <v>0</v>
      </c>
      <c r="R40"/>
      <c r="S40"/>
      <c r="T40" s="143"/>
      <c r="U40" s="44"/>
      <c r="V40" s="44"/>
      <c r="W40" s="44"/>
      <c r="AC40" s="44"/>
      <c r="AD40" s="44"/>
      <c r="AE40"/>
      <c r="AF40"/>
      <c r="AG40"/>
      <c r="AH40"/>
      <c r="AI40"/>
    </row>
    <row r="41" spans="2:35" x14ac:dyDescent="0.25">
      <c r="B41" s="10" t="s">
        <v>41</v>
      </c>
      <c r="C41" s="110">
        <v>96929844</v>
      </c>
      <c r="D41" s="110"/>
      <c r="E41" s="110">
        <v>0</v>
      </c>
      <c r="F41" s="110"/>
      <c r="G41" s="110"/>
      <c r="H41" s="110"/>
      <c r="I41" s="110"/>
      <c r="J41" s="98"/>
      <c r="K41" s="98"/>
      <c r="L41" s="98"/>
      <c r="M41" s="98"/>
      <c r="N41" s="98"/>
      <c r="O41" s="98"/>
      <c r="P41" s="98"/>
      <c r="Q41" s="174">
        <f t="shared" si="0"/>
        <v>0</v>
      </c>
      <c r="R41"/>
      <c r="S41"/>
      <c r="T41" s="44"/>
      <c r="U41" s="44"/>
      <c r="V41" s="44"/>
      <c r="W41" s="44"/>
      <c r="AC41" s="44"/>
      <c r="AD41" s="44"/>
      <c r="AE41"/>
      <c r="AF41"/>
      <c r="AG41"/>
      <c r="AH41"/>
      <c r="AI41"/>
    </row>
    <row r="42" spans="2:35" x14ac:dyDescent="0.25">
      <c r="B42" s="10" t="s">
        <v>157</v>
      </c>
      <c r="C42" s="110">
        <v>6536807</v>
      </c>
      <c r="D42" s="110"/>
      <c r="E42" s="110">
        <v>0</v>
      </c>
      <c r="F42" s="110">
        <v>1466580.28</v>
      </c>
      <c r="G42" s="110"/>
      <c r="H42" s="110"/>
      <c r="I42" s="110"/>
      <c r="J42" s="98"/>
      <c r="K42" s="98"/>
      <c r="L42" s="98"/>
      <c r="M42" s="98"/>
      <c r="N42" s="98"/>
      <c r="O42" s="98"/>
      <c r="P42" s="98"/>
      <c r="Q42" s="174">
        <f t="shared" si="0"/>
        <v>1466580.28</v>
      </c>
      <c r="R42"/>
      <c r="S42"/>
      <c r="T42" s="44"/>
      <c r="U42" s="44"/>
      <c r="V42" s="44"/>
      <c r="W42" s="44"/>
      <c r="AC42" s="44"/>
      <c r="AD42" s="44"/>
      <c r="AE42"/>
      <c r="AF42"/>
      <c r="AG42"/>
      <c r="AH42"/>
      <c r="AI42"/>
    </row>
    <row r="43" spans="2:35" x14ac:dyDescent="0.25">
      <c r="B43" s="10" t="s">
        <v>166</v>
      </c>
      <c r="C43" s="110">
        <v>0</v>
      </c>
      <c r="D43" s="110"/>
      <c r="E43" s="110">
        <v>0</v>
      </c>
      <c r="F43" s="110">
        <v>144444.45000000001</v>
      </c>
      <c r="G43" s="110"/>
      <c r="H43" s="110"/>
      <c r="I43" s="110"/>
      <c r="J43" s="98"/>
      <c r="K43" s="98"/>
      <c r="L43" s="98"/>
      <c r="M43" s="98"/>
      <c r="N43" s="98"/>
      <c r="O43" s="98"/>
      <c r="P43" s="98"/>
      <c r="Q43" s="174">
        <f t="shared" si="0"/>
        <v>144444.45000000001</v>
      </c>
      <c r="R43"/>
      <c r="S43"/>
      <c r="T43" s="44"/>
      <c r="U43" s="44"/>
      <c r="V43" s="44"/>
      <c r="W43" s="44"/>
      <c r="AC43" s="44"/>
      <c r="AD43" s="44"/>
      <c r="AE43"/>
      <c r="AF43"/>
      <c r="AG43"/>
      <c r="AH43"/>
      <c r="AI43"/>
    </row>
    <row r="44" spans="2:35" x14ac:dyDescent="0.25">
      <c r="B44" s="10" t="s">
        <v>42</v>
      </c>
      <c r="C44" s="110">
        <v>4693030</v>
      </c>
      <c r="D44" s="110"/>
      <c r="E44" s="110">
        <v>0</v>
      </c>
      <c r="F44" s="110"/>
      <c r="G44" s="110"/>
      <c r="H44" s="110"/>
      <c r="I44" s="110"/>
      <c r="J44" s="98"/>
      <c r="K44" s="98"/>
      <c r="L44" s="98"/>
      <c r="M44" s="98"/>
      <c r="N44" s="98"/>
      <c r="O44" s="98"/>
      <c r="P44" s="98"/>
      <c r="Q44" s="174">
        <f t="shared" si="0"/>
        <v>0</v>
      </c>
      <c r="R44"/>
      <c r="S44"/>
      <c r="T44" s="44"/>
      <c r="U44" s="44"/>
      <c r="V44" s="44"/>
      <c r="W44" s="44"/>
      <c r="AC44" s="44"/>
      <c r="AD44" s="44"/>
      <c r="AE44"/>
      <c r="AF44"/>
      <c r="AG44"/>
      <c r="AH44"/>
      <c r="AI44"/>
    </row>
    <row r="45" spans="2:35" x14ac:dyDescent="0.25">
      <c r="B45" s="10" t="s">
        <v>60</v>
      </c>
      <c r="C45" s="110">
        <v>943479025</v>
      </c>
      <c r="D45" s="110"/>
      <c r="E45" s="110">
        <v>0</v>
      </c>
      <c r="F45" s="110">
        <v>1645292.69</v>
      </c>
      <c r="G45" s="110"/>
      <c r="H45" s="110"/>
      <c r="I45" s="110"/>
      <c r="J45" s="98"/>
      <c r="K45" s="98"/>
      <c r="L45" s="98"/>
      <c r="M45" s="98"/>
      <c r="N45" s="98"/>
      <c r="O45" s="98"/>
      <c r="P45" s="98"/>
      <c r="Q45" s="174">
        <f t="shared" si="0"/>
        <v>1645292.69</v>
      </c>
      <c r="R45"/>
      <c r="S45"/>
      <c r="T45" s="44"/>
      <c r="U45" s="44"/>
      <c r="V45" s="44"/>
      <c r="W45" s="44"/>
      <c r="AC45" s="44"/>
      <c r="AD45" s="44"/>
      <c r="AE45"/>
      <c r="AF45"/>
      <c r="AG45"/>
      <c r="AH45"/>
      <c r="AI45"/>
    </row>
    <row r="46" spans="2:35" x14ac:dyDescent="0.25">
      <c r="B46" s="10" t="s">
        <v>61</v>
      </c>
      <c r="C46" s="110">
        <v>293868597</v>
      </c>
      <c r="D46" s="110"/>
      <c r="E46" s="110">
        <v>0</v>
      </c>
      <c r="F46" s="110">
        <v>0</v>
      </c>
      <c r="G46" s="110"/>
      <c r="H46" s="110"/>
      <c r="I46" s="110"/>
      <c r="J46" s="98"/>
      <c r="K46" s="98"/>
      <c r="L46" s="98"/>
      <c r="M46" s="98"/>
      <c r="N46" s="98"/>
      <c r="O46" s="98"/>
      <c r="P46" s="98"/>
      <c r="Q46" s="174">
        <f t="shared" si="0"/>
        <v>0</v>
      </c>
      <c r="R46"/>
      <c r="S46"/>
      <c r="T46" s="44"/>
      <c r="U46" s="44"/>
      <c r="V46" s="44"/>
      <c r="W46" s="44"/>
      <c r="AC46" s="44"/>
      <c r="AD46" s="44"/>
      <c r="AE46"/>
      <c r="AF46"/>
      <c r="AG46"/>
      <c r="AH46"/>
      <c r="AI46"/>
    </row>
    <row r="47" spans="2:35" x14ac:dyDescent="0.25">
      <c r="B47" s="10" t="s">
        <v>45</v>
      </c>
      <c r="C47" s="110">
        <v>111984291</v>
      </c>
      <c r="D47" s="110"/>
      <c r="E47" s="110">
        <v>0</v>
      </c>
      <c r="F47" s="110"/>
      <c r="G47" s="110"/>
      <c r="H47" s="110"/>
      <c r="I47" s="110"/>
      <c r="J47" s="98"/>
      <c r="K47" s="98"/>
      <c r="L47" s="98"/>
      <c r="M47" s="98"/>
      <c r="N47" s="98"/>
      <c r="O47" s="98"/>
      <c r="P47" s="98"/>
      <c r="Q47" s="174">
        <f t="shared" si="0"/>
        <v>0</v>
      </c>
      <c r="R47"/>
      <c r="S47"/>
      <c r="T47" s="44"/>
      <c r="U47" s="44"/>
      <c r="V47" s="44"/>
      <c r="W47" s="44"/>
      <c r="AC47" s="44"/>
      <c r="AD47" s="44"/>
      <c r="AE47"/>
      <c r="AF47"/>
      <c r="AG47"/>
      <c r="AH47"/>
      <c r="AI47"/>
    </row>
    <row r="48" spans="2:35" x14ac:dyDescent="0.25">
      <c r="B48" s="10" t="s">
        <v>169</v>
      </c>
      <c r="C48" s="110">
        <v>12991425</v>
      </c>
      <c r="D48" s="110"/>
      <c r="E48" s="110">
        <v>0</v>
      </c>
      <c r="F48" s="110"/>
      <c r="G48" s="110"/>
      <c r="H48" s="110"/>
      <c r="I48" s="110"/>
      <c r="J48" s="98"/>
      <c r="K48" s="98"/>
      <c r="L48" s="98"/>
      <c r="M48" s="98"/>
      <c r="N48" s="98"/>
      <c r="O48" s="98"/>
      <c r="P48" s="98"/>
      <c r="Q48" s="174">
        <f t="shared" si="0"/>
        <v>0</v>
      </c>
      <c r="R48"/>
      <c r="S48"/>
      <c r="T48" s="44"/>
      <c r="U48" s="44"/>
      <c r="V48" s="44"/>
      <c r="W48" s="44"/>
      <c r="AC48" s="44"/>
      <c r="AD48" s="44"/>
      <c r="AE48"/>
      <c r="AF48"/>
      <c r="AG48"/>
      <c r="AH48"/>
      <c r="AI48"/>
    </row>
    <row r="49" spans="2:35" x14ac:dyDescent="0.25">
      <c r="B49" s="10" t="s">
        <v>71</v>
      </c>
      <c r="C49" s="110">
        <v>13898999</v>
      </c>
      <c r="D49" s="110"/>
      <c r="E49" s="110">
        <v>0</v>
      </c>
      <c r="F49" s="110"/>
      <c r="G49" s="110"/>
      <c r="H49" s="110"/>
      <c r="I49" s="110"/>
      <c r="J49" s="98"/>
      <c r="K49" s="98"/>
      <c r="L49" s="98"/>
      <c r="M49" s="98"/>
      <c r="N49" s="98"/>
      <c r="O49" s="98"/>
      <c r="P49" s="98"/>
      <c r="Q49" s="174">
        <f t="shared" si="0"/>
        <v>0</v>
      </c>
      <c r="R49"/>
      <c r="S49"/>
      <c r="T49" s="44"/>
      <c r="U49" s="44"/>
      <c r="V49" s="44"/>
      <c r="W49" s="44"/>
      <c r="AC49" s="44"/>
      <c r="AD49" s="44"/>
      <c r="AE49"/>
      <c r="AF49"/>
      <c r="AG49"/>
      <c r="AH49"/>
      <c r="AI49"/>
    </row>
    <row r="50" spans="2:35" x14ac:dyDescent="0.25">
      <c r="B50" s="10" t="s">
        <v>170</v>
      </c>
      <c r="C50" s="110">
        <v>10532201</v>
      </c>
      <c r="D50" s="110"/>
      <c r="E50" s="110">
        <v>0</v>
      </c>
      <c r="F50" s="110"/>
      <c r="G50" s="110"/>
      <c r="H50" s="110"/>
      <c r="I50" s="110"/>
      <c r="J50" s="98"/>
      <c r="K50" s="98"/>
      <c r="L50" s="98"/>
      <c r="M50" s="98"/>
      <c r="N50" s="98"/>
      <c r="O50" s="98"/>
      <c r="P50" s="98"/>
      <c r="Q50" s="174">
        <f t="shared" si="0"/>
        <v>0</v>
      </c>
      <c r="R50"/>
      <c r="S50"/>
      <c r="T50" s="44"/>
      <c r="U50" s="44"/>
      <c r="V50" s="44"/>
      <c r="W50" s="44"/>
      <c r="AC50" s="44"/>
      <c r="AD50" s="44"/>
      <c r="AE50"/>
      <c r="AF50"/>
      <c r="AG50"/>
      <c r="AH50"/>
      <c r="AI50"/>
    </row>
    <row r="51" spans="2:35" x14ac:dyDescent="0.25">
      <c r="B51" s="112" t="s">
        <v>64</v>
      </c>
      <c r="C51" s="121">
        <f t="shared" ref="C51:Q51" si="1">C10+C16+C19+C21+C36</f>
        <v>1622833406287</v>
      </c>
      <c r="D51" s="121">
        <f t="shared" si="1"/>
        <v>0</v>
      </c>
      <c r="E51" s="94">
        <f t="shared" si="1"/>
        <v>138510038121.54001</v>
      </c>
      <c r="F51" s="94">
        <f t="shared" si="1"/>
        <v>112663381922.07999</v>
      </c>
      <c r="G51" s="94">
        <f t="shared" si="1"/>
        <v>0</v>
      </c>
      <c r="H51" s="94">
        <f t="shared" si="1"/>
        <v>0</v>
      </c>
      <c r="I51" s="94">
        <f t="shared" si="1"/>
        <v>0</v>
      </c>
      <c r="J51" s="94">
        <f t="shared" si="1"/>
        <v>0</v>
      </c>
      <c r="K51" s="94">
        <f t="shared" si="1"/>
        <v>0</v>
      </c>
      <c r="L51" s="94">
        <f t="shared" si="1"/>
        <v>0</v>
      </c>
      <c r="M51" s="94">
        <f t="shared" si="1"/>
        <v>0</v>
      </c>
      <c r="N51" s="94">
        <f t="shared" si="1"/>
        <v>0</v>
      </c>
      <c r="O51" s="94">
        <f t="shared" si="1"/>
        <v>0</v>
      </c>
      <c r="P51" s="94">
        <f t="shared" si="1"/>
        <v>0</v>
      </c>
      <c r="Q51" s="94">
        <f t="shared" si="1"/>
        <v>251173420043.62003</v>
      </c>
      <c r="R51"/>
      <c r="S51"/>
      <c r="T51" s="44"/>
      <c r="U51" s="44"/>
      <c r="V51" s="44"/>
      <c r="W51" s="44"/>
      <c r="AC51"/>
      <c r="AD51"/>
      <c r="AE51"/>
      <c r="AF51"/>
      <c r="AG51"/>
      <c r="AH51"/>
      <c r="AI51"/>
    </row>
    <row r="52" spans="2:35" x14ac:dyDescent="0.25">
      <c r="B52" s="84"/>
      <c r="C52" s="122"/>
      <c r="D52" s="122"/>
      <c r="E52"/>
      <c r="F52"/>
      <c r="G52"/>
      <c r="H52"/>
      <c r="I52"/>
      <c r="J52"/>
      <c r="K52"/>
      <c r="L52"/>
      <c r="M52"/>
      <c r="N52"/>
      <c r="O52"/>
      <c r="P52"/>
      <c r="Q52"/>
      <c r="R52"/>
      <c r="S52"/>
      <c r="T52" s="44"/>
      <c r="U52" s="44"/>
      <c r="V52" s="44"/>
      <c r="W52" s="44"/>
      <c r="AC52"/>
      <c r="AD52"/>
      <c r="AE52"/>
      <c r="AF52"/>
      <c r="AG52"/>
      <c r="AH52"/>
      <c r="AI52"/>
    </row>
    <row r="53" spans="2:35" x14ac:dyDescent="0.25">
      <c r="B53" s="112"/>
      <c r="C53" s="123"/>
      <c r="D53" s="123"/>
      <c r="E53" s="102" t="s">
        <v>12</v>
      </c>
      <c r="F53" s="102" t="s">
        <v>13</v>
      </c>
      <c r="G53" s="102" t="s">
        <v>14</v>
      </c>
      <c r="H53" s="102" t="s">
        <v>15</v>
      </c>
      <c r="I53" s="102" t="str">
        <f t="shared" ref="I53:P53" si="2">+I9</f>
        <v>MAYO</v>
      </c>
      <c r="J53" s="102" t="str">
        <f t="shared" si="2"/>
        <v>JUNIO</v>
      </c>
      <c r="K53" s="102" t="str">
        <f t="shared" si="2"/>
        <v>JULIO</v>
      </c>
      <c r="L53" s="102" t="str">
        <f t="shared" si="2"/>
        <v>AGOSTO</v>
      </c>
      <c r="M53" s="102" t="str">
        <f t="shared" si="2"/>
        <v>SEPTIEMBRE</v>
      </c>
      <c r="N53" s="102" t="str">
        <f t="shared" si="2"/>
        <v>OCTUBRE</v>
      </c>
      <c r="O53" s="102" t="str">
        <f t="shared" si="2"/>
        <v>NOVIEMBRE</v>
      </c>
      <c r="P53" s="102" t="str">
        <f t="shared" si="2"/>
        <v>DICIEMBRE</v>
      </c>
      <c r="Q53" s="102" t="s">
        <v>24</v>
      </c>
      <c r="R53"/>
      <c r="S53"/>
      <c r="T53" s="44"/>
      <c r="U53" s="44"/>
      <c r="V53" s="44"/>
      <c r="W53" s="44"/>
      <c r="AC53"/>
      <c r="AD53"/>
      <c r="AE53"/>
      <c r="AF53"/>
      <c r="AG53"/>
      <c r="AH53"/>
      <c r="AI53"/>
    </row>
    <row r="54" spans="2:35" x14ac:dyDescent="0.25">
      <c r="B54" s="8" t="s">
        <v>25</v>
      </c>
      <c r="C54" s="90">
        <v>32180073196</v>
      </c>
      <c r="D54" s="90"/>
      <c r="E54" s="90">
        <v>1116658540.4400001</v>
      </c>
      <c r="F54" s="90">
        <v>3774926585.9899998</v>
      </c>
      <c r="G54" s="90"/>
      <c r="H54" s="90"/>
      <c r="I54" s="90"/>
      <c r="J54" s="90"/>
      <c r="K54" s="90"/>
      <c r="L54" s="90"/>
      <c r="M54" s="90"/>
      <c r="N54" s="90"/>
      <c r="O54" s="90"/>
      <c r="P54" s="90"/>
      <c r="Q54" s="90">
        <f t="shared" ref="Q54:Q60" si="3">SUM(E54:P54)</f>
        <v>4891585126.4300003</v>
      </c>
      <c r="R54"/>
      <c r="S54"/>
      <c r="T54" s="44"/>
      <c r="U54" s="44"/>
      <c r="V54" s="44"/>
      <c r="W54" s="44"/>
      <c r="AC54"/>
      <c r="AD54"/>
      <c r="AE54"/>
      <c r="AF54"/>
      <c r="AG54"/>
      <c r="AH54"/>
      <c r="AI54"/>
    </row>
    <row r="55" spans="2:35" x14ac:dyDescent="0.25">
      <c r="B55" s="115" t="s">
        <v>26</v>
      </c>
      <c r="C55" s="110">
        <v>32180073196</v>
      </c>
      <c r="D55" s="110"/>
      <c r="E55" s="110">
        <v>1116658540.4400001</v>
      </c>
      <c r="F55" s="110">
        <v>3774926585.9899998</v>
      </c>
      <c r="G55" s="110"/>
      <c r="H55" s="110"/>
      <c r="I55" s="110"/>
      <c r="J55" s="98"/>
      <c r="K55" s="98"/>
      <c r="L55" s="98"/>
      <c r="M55" s="98"/>
      <c r="N55" s="98"/>
      <c r="O55" s="98"/>
      <c r="P55" s="98"/>
      <c r="Q55" s="174">
        <f t="shared" si="3"/>
        <v>4891585126.4300003</v>
      </c>
      <c r="R55"/>
      <c r="S55"/>
      <c r="T55" s="44"/>
      <c r="U55" s="44"/>
      <c r="V55" s="44"/>
      <c r="W55" s="44"/>
      <c r="AC55"/>
      <c r="AD55"/>
      <c r="AE55"/>
      <c r="AF55"/>
      <c r="AG55"/>
      <c r="AH55"/>
      <c r="AI55"/>
    </row>
    <row r="56" spans="2:35" x14ac:dyDescent="0.25">
      <c r="B56" s="8" t="s">
        <v>32</v>
      </c>
      <c r="C56" s="90">
        <v>10786613607</v>
      </c>
      <c r="D56" s="90"/>
      <c r="E56" s="90">
        <v>0</v>
      </c>
      <c r="F56" s="90"/>
      <c r="G56" s="90"/>
      <c r="H56" s="90"/>
      <c r="I56" s="90"/>
      <c r="J56" s="90"/>
      <c r="K56" s="90"/>
      <c r="L56" s="90"/>
      <c r="M56" s="90"/>
      <c r="N56" s="90"/>
      <c r="O56" s="90"/>
      <c r="P56" s="90"/>
      <c r="Q56" s="175">
        <f t="shared" si="3"/>
        <v>0</v>
      </c>
      <c r="R56"/>
      <c r="S56"/>
      <c r="T56" s="44"/>
      <c r="U56" s="44"/>
      <c r="V56" s="44"/>
      <c r="W56" s="44"/>
      <c r="AC56"/>
      <c r="AD56"/>
      <c r="AE56"/>
      <c r="AF56"/>
      <c r="AG56"/>
      <c r="AH56"/>
      <c r="AI56"/>
    </row>
    <row r="57" spans="2:35" x14ac:dyDescent="0.25">
      <c r="B57" s="115" t="s">
        <v>34</v>
      </c>
      <c r="C57" s="110">
        <v>10786613607</v>
      </c>
      <c r="D57" s="110"/>
      <c r="E57" s="91">
        <v>0</v>
      </c>
      <c r="F57" s="91"/>
      <c r="G57" s="91"/>
      <c r="H57" s="90"/>
      <c r="I57" s="90"/>
      <c r="J57" s="90"/>
      <c r="K57" s="90"/>
      <c r="L57" s="90"/>
      <c r="M57" s="90"/>
      <c r="N57" s="90"/>
      <c r="O57" s="90"/>
      <c r="P57" s="90"/>
      <c r="Q57" s="174">
        <f t="shared" si="3"/>
        <v>0</v>
      </c>
      <c r="R57"/>
      <c r="S57"/>
      <c r="T57" s="44"/>
      <c r="U57" s="44"/>
      <c r="V57" s="44"/>
      <c r="W57" s="44"/>
      <c r="AC57"/>
      <c r="AD57"/>
      <c r="AE57"/>
      <c r="AF57"/>
      <c r="AG57"/>
      <c r="AH57"/>
      <c r="AI57"/>
    </row>
    <row r="58" spans="2:35" x14ac:dyDescent="0.25">
      <c r="B58" s="8" t="s">
        <v>35</v>
      </c>
      <c r="C58" s="90">
        <v>78225875186</v>
      </c>
      <c r="D58" s="90"/>
      <c r="E58" s="90">
        <v>17208818989.200001</v>
      </c>
      <c r="F58" s="90">
        <v>7236400000</v>
      </c>
      <c r="G58" s="90"/>
      <c r="H58" s="90"/>
      <c r="I58" s="90"/>
      <c r="J58" s="90"/>
      <c r="K58" s="90"/>
      <c r="L58" s="90"/>
      <c r="M58" s="90"/>
      <c r="N58" s="90"/>
      <c r="O58" s="90"/>
      <c r="P58" s="90"/>
      <c r="Q58" s="90">
        <f t="shared" si="3"/>
        <v>24445218989.200001</v>
      </c>
      <c r="R58"/>
      <c r="S58"/>
      <c r="T58" s="44"/>
      <c r="U58" s="44"/>
      <c r="V58" s="44"/>
      <c r="W58" s="44"/>
      <c r="AC58"/>
      <c r="AD58"/>
      <c r="AE58"/>
      <c r="AF58"/>
      <c r="AG58"/>
      <c r="AH58"/>
      <c r="AI58"/>
    </row>
    <row r="59" spans="2:35" x14ac:dyDescent="0.25">
      <c r="B59" s="115" t="s">
        <v>71</v>
      </c>
      <c r="C59" s="110">
        <v>34288226500</v>
      </c>
      <c r="D59" s="110"/>
      <c r="E59" s="110">
        <v>17208818989.200001</v>
      </c>
      <c r="F59" s="110">
        <v>7236400000</v>
      </c>
      <c r="G59" s="110"/>
      <c r="H59" s="110"/>
      <c r="I59" s="110"/>
      <c r="J59" s="110"/>
      <c r="K59" s="110"/>
      <c r="L59" s="110"/>
      <c r="M59" s="110"/>
      <c r="N59" s="98"/>
      <c r="O59" s="98"/>
      <c r="P59" s="98"/>
      <c r="Q59" s="174">
        <f t="shared" si="3"/>
        <v>24445218989.200001</v>
      </c>
      <c r="R59"/>
      <c r="S59"/>
      <c r="T59" s="44"/>
      <c r="U59" s="44"/>
      <c r="V59" s="44"/>
      <c r="W59" s="44"/>
      <c r="AC59" s="44"/>
      <c r="AD59" s="44"/>
      <c r="AE59"/>
      <c r="AF59"/>
      <c r="AG59"/>
      <c r="AH59"/>
      <c r="AI59"/>
    </row>
    <row r="60" spans="2:35" x14ac:dyDescent="0.25">
      <c r="B60" s="115" t="s">
        <v>52</v>
      </c>
      <c r="C60" s="110">
        <v>43937648686</v>
      </c>
      <c r="D60" s="110"/>
      <c r="E60" s="110">
        <v>0</v>
      </c>
      <c r="F60" s="110"/>
      <c r="G60" s="110"/>
      <c r="H60" s="110"/>
      <c r="I60" s="110"/>
      <c r="J60" s="98"/>
      <c r="K60" s="98"/>
      <c r="L60" s="98"/>
      <c r="M60" s="98"/>
      <c r="N60" s="98"/>
      <c r="O60" s="98"/>
      <c r="P60" s="98"/>
      <c r="Q60" s="174">
        <f t="shared" si="3"/>
        <v>0</v>
      </c>
      <c r="R60"/>
      <c r="S60"/>
      <c r="AE60"/>
      <c r="AF60"/>
      <c r="AG60"/>
      <c r="AH60"/>
      <c r="AI60"/>
    </row>
    <row r="61" spans="2:35" x14ac:dyDescent="0.25">
      <c r="B61" s="112" t="s">
        <v>79</v>
      </c>
      <c r="C61" s="121">
        <f>+C58+C56+C54</f>
        <v>121192561989</v>
      </c>
      <c r="D61" s="121">
        <f t="shared" ref="D61:P61" si="4">+D58+D56+D54</f>
        <v>0</v>
      </c>
      <c r="E61" s="94">
        <f t="shared" si="4"/>
        <v>18325477529.639999</v>
      </c>
      <c r="F61" s="94">
        <f t="shared" si="4"/>
        <v>11011326585.99</v>
      </c>
      <c r="G61" s="94">
        <f t="shared" si="4"/>
        <v>0</v>
      </c>
      <c r="H61" s="94">
        <f t="shared" si="4"/>
        <v>0</v>
      </c>
      <c r="I61" s="94">
        <f t="shared" si="4"/>
        <v>0</v>
      </c>
      <c r="J61" s="94">
        <f t="shared" si="4"/>
        <v>0</v>
      </c>
      <c r="K61" s="94">
        <f t="shared" si="4"/>
        <v>0</v>
      </c>
      <c r="L61" s="94">
        <f t="shared" si="4"/>
        <v>0</v>
      </c>
      <c r="M61" s="94">
        <f t="shared" si="4"/>
        <v>0</v>
      </c>
      <c r="N61" s="94">
        <f t="shared" si="4"/>
        <v>0</v>
      </c>
      <c r="O61" s="94">
        <f t="shared" si="4"/>
        <v>0</v>
      </c>
      <c r="P61" s="94">
        <f t="shared" si="4"/>
        <v>0</v>
      </c>
      <c r="Q61" s="145">
        <f>+Q58+Q56+Q54</f>
        <v>29336804115.630001</v>
      </c>
      <c r="S61" s="44"/>
      <c r="AE61"/>
      <c r="AF61"/>
      <c r="AG61"/>
      <c r="AH61"/>
      <c r="AI61"/>
    </row>
    <row r="62" spans="2:35" s="3" customFormat="1" x14ac:dyDescent="0.25">
      <c r="B62" s="84"/>
      <c r="C62" s="124"/>
      <c r="D62" s="124"/>
      <c r="E62" s="88"/>
      <c r="F62" s="88"/>
      <c r="G62" s="88"/>
      <c r="H62" s="88"/>
      <c r="I62" s="88"/>
      <c r="J62" s="88"/>
      <c r="K62" s="88"/>
      <c r="L62" s="88"/>
      <c r="M62" s="88"/>
      <c r="N62" s="88"/>
      <c r="O62" s="88"/>
      <c r="P62" s="88"/>
      <c r="Q62" s="88"/>
      <c r="S62" s="44"/>
      <c r="X62"/>
      <c r="Y62"/>
      <c r="Z62"/>
      <c r="AA62"/>
      <c r="AB62"/>
    </row>
    <row r="63" spans="2:35" s="3" customFormat="1" x14ac:dyDescent="0.25">
      <c r="B63" s="112" t="s">
        <v>80</v>
      </c>
      <c r="C63" s="121">
        <f t="shared" ref="C63:Q63" si="5">C51+C61</f>
        <v>1744025968276</v>
      </c>
      <c r="D63" s="121">
        <f t="shared" si="5"/>
        <v>0</v>
      </c>
      <c r="E63" s="94">
        <f t="shared" si="5"/>
        <v>156835515651.17999</v>
      </c>
      <c r="F63" s="94">
        <f t="shared" si="5"/>
        <v>123674708508.06999</v>
      </c>
      <c r="G63" s="94">
        <f t="shared" si="5"/>
        <v>0</v>
      </c>
      <c r="H63" s="94">
        <f t="shared" si="5"/>
        <v>0</v>
      </c>
      <c r="I63" s="94">
        <f t="shared" si="5"/>
        <v>0</v>
      </c>
      <c r="J63" s="94">
        <f t="shared" si="5"/>
        <v>0</v>
      </c>
      <c r="K63" s="94">
        <f t="shared" si="5"/>
        <v>0</v>
      </c>
      <c r="L63" s="94">
        <f t="shared" si="5"/>
        <v>0</v>
      </c>
      <c r="M63" s="94">
        <f t="shared" si="5"/>
        <v>0</v>
      </c>
      <c r="N63" s="94">
        <f t="shared" si="5"/>
        <v>0</v>
      </c>
      <c r="O63" s="94">
        <f t="shared" si="5"/>
        <v>0</v>
      </c>
      <c r="P63" s="94">
        <f t="shared" si="5"/>
        <v>0</v>
      </c>
      <c r="Q63" s="145">
        <f t="shared" si="5"/>
        <v>280510224159.25</v>
      </c>
      <c r="X63"/>
      <c r="Y63"/>
      <c r="Z63"/>
      <c r="AA63"/>
      <c r="AB63"/>
    </row>
    <row r="64" spans="2:35" s="3" customFormat="1" x14ac:dyDescent="0.25">
      <c r="B64" s="25" t="s">
        <v>144</v>
      </c>
      <c r="C64" s="170"/>
      <c r="D64" s="170"/>
      <c r="E64" s="170"/>
      <c r="F64" s="170"/>
      <c r="G64" s="170"/>
      <c r="H64" s="170"/>
      <c r="I64" s="170"/>
      <c r="J64" s="170"/>
      <c r="K64" s="170"/>
      <c r="L64" s="170"/>
      <c r="M64" s="170"/>
      <c r="N64" s="170"/>
      <c r="O64" s="170"/>
      <c r="P64" s="170"/>
      <c r="Q64" s="170"/>
      <c r="X64"/>
      <c r="Y64"/>
      <c r="Z64"/>
      <c r="AA64"/>
      <c r="AB64"/>
    </row>
    <row r="65" spans="2:35" s="3" customFormat="1" x14ac:dyDescent="0.25">
      <c r="B65" s="25" t="s">
        <v>183</v>
      </c>
      <c r="C65" s="84"/>
      <c r="D65" s="84"/>
      <c r="E65" s="2"/>
      <c r="F65" s="2"/>
      <c r="G65" s="2"/>
      <c r="H65" s="2"/>
      <c r="I65" s="2"/>
      <c r="J65" s="139"/>
      <c r="K65" s="139"/>
      <c r="L65" s="139"/>
      <c r="M65" s="139"/>
      <c r="N65" s="2"/>
      <c r="O65" s="2"/>
      <c r="P65" s="28"/>
      <c r="Q65" s="28"/>
      <c r="X65"/>
      <c r="Y65"/>
      <c r="Z65"/>
      <c r="AA65"/>
      <c r="AB65"/>
    </row>
    <row r="66" spans="2:35" s="3" customFormat="1" x14ac:dyDescent="0.25">
      <c r="B66" s="27" t="s">
        <v>184</v>
      </c>
      <c r="C66" s="85"/>
      <c r="D66" s="85"/>
      <c r="E66" s="2"/>
      <c r="F66" s="2"/>
      <c r="G66" s="2"/>
      <c r="H66" s="2"/>
      <c r="I66" s="2"/>
      <c r="J66" s="2"/>
      <c r="K66" s="2"/>
      <c r="L66" s="2"/>
      <c r="M66" s="2"/>
      <c r="N66" s="2"/>
      <c r="O66" s="2"/>
      <c r="P66" s="28"/>
      <c r="Q66" s="28"/>
      <c r="X66"/>
      <c r="Y66"/>
      <c r="Z66"/>
      <c r="AA66"/>
      <c r="AB66"/>
    </row>
    <row r="67" spans="2:35" s="3" customFormat="1" x14ac:dyDescent="0.25">
      <c r="B67" s="29" t="s">
        <v>83</v>
      </c>
      <c r="C67" s="27"/>
      <c r="D67" s="27"/>
      <c r="E67" s="149"/>
      <c r="F67" s="149"/>
      <c r="G67" s="149"/>
      <c r="H67" s="149"/>
      <c r="I67" s="27"/>
      <c r="J67" s="27"/>
      <c r="K67" s="27"/>
      <c r="L67" s="27"/>
      <c r="M67" s="27"/>
      <c r="N67" s="27"/>
      <c r="O67" s="27"/>
      <c r="P67" s="27"/>
      <c r="Q67" s="2"/>
      <c r="X67"/>
      <c r="Y67"/>
      <c r="Z67"/>
      <c r="AA67"/>
      <c r="AB67"/>
    </row>
    <row r="68" spans="2:35" s="3" customFormat="1" ht="48" hidden="1" x14ac:dyDescent="0.25">
      <c r="B68" s="179" t="s">
        <v>180</v>
      </c>
      <c r="C68" s="30"/>
      <c r="D68" s="30"/>
      <c r="E68" s="148"/>
      <c r="F68" s="148"/>
      <c r="G68" s="148"/>
      <c r="H68" s="148"/>
      <c r="I68" s="30"/>
      <c r="J68" s="140"/>
      <c r="K68" s="140"/>
      <c r="L68" s="140"/>
      <c r="M68" s="140"/>
      <c r="N68" s="30"/>
      <c r="O68" s="30"/>
      <c r="P68" s="30"/>
      <c r="Q68" s="30"/>
      <c r="X68"/>
      <c r="Y68"/>
      <c r="Z68"/>
      <c r="AA68"/>
      <c r="AB68"/>
    </row>
    <row r="69" spans="2:35" s="3" customFormat="1" x14ac:dyDescent="0.25">
      <c r="C69" s="31"/>
      <c r="D69" s="31"/>
      <c r="E69" s="32"/>
      <c r="F69" s="32"/>
      <c r="G69" s="32"/>
      <c r="H69" s="32"/>
      <c r="I69" s="32"/>
      <c r="J69" s="32"/>
      <c r="K69" s="32"/>
      <c r="L69" s="32"/>
      <c r="M69" s="32"/>
      <c r="X69"/>
      <c r="Y69"/>
      <c r="Z69"/>
      <c r="AA69"/>
      <c r="AB69"/>
    </row>
    <row r="70" spans="2:35" s="3" customFormat="1" x14ac:dyDescent="0.25">
      <c r="B70" s="31"/>
      <c r="C70"/>
      <c r="D70"/>
      <c r="E70" s="14"/>
      <c r="F70" s="14"/>
      <c r="G70" s="14"/>
      <c r="H70" s="14"/>
      <c r="I70" s="14"/>
      <c r="J70" s="14"/>
      <c r="K70" s="14"/>
      <c r="L70" s="14"/>
      <c r="M70" s="14"/>
      <c r="X70"/>
      <c r="Y70"/>
      <c r="Z70"/>
      <c r="AA70"/>
      <c r="AB70"/>
    </row>
    <row r="71" spans="2:35" s="3" customFormat="1" x14ac:dyDescent="0.25">
      <c r="B71"/>
      <c r="C71"/>
      <c r="D71"/>
      <c r="E71" s="37"/>
      <c r="F71" s="37"/>
      <c r="G71" s="37"/>
      <c r="H71" s="37"/>
      <c r="I71" s="37"/>
      <c r="J71" s="37"/>
      <c r="K71" s="37"/>
      <c r="L71" s="37"/>
      <c r="M71" s="37"/>
      <c r="X71"/>
      <c r="Y71"/>
      <c r="Z71"/>
      <c r="AA71"/>
      <c r="AB71"/>
    </row>
    <row r="72" spans="2:35" s="3" customFormat="1" x14ac:dyDescent="0.25">
      <c r="B72"/>
      <c r="C72" s="27"/>
      <c r="D72" s="27"/>
      <c r="E72" s="37"/>
      <c r="F72" s="37"/>
      <c r="G72" s="37"/>
      <c r="H72" s="37"/>
      <c r="I72" s="37"/>
      <c r="J72" s="37"/>
      <c r="K72" s="37"/>
      <c r="L72" s="37"/>
      <c r="M72" s="37"/>
      <c r="X72"/>
      <c r="Y72"/>
      <c r="Z72"/>
      <c r="AA72"/>
      <c r="AB72"/>
    </row>
    <row r="73" spans="2:35" s="3" customFormat="1" x14ac:dyDescent="0.25">
      <c r="B73"/>
      <c r="C73"/>
      <c r="D73"/>
      <c r="E73" s="150"/>
      <c r="F73" s="150"/>
      <c r="G73" s="150"/>
      <c r="H73" s="150"/>
      <c r="I73" s="14"/>
      <c r="J73" s="14"/>
      <c r="K73" s="14"/>
      <c r="L73" s="14"/>
      <c r="M73" s="14"/>
      <c r="N73" s="14"/>
      <c r="O73" s="14"/>
      <c r="P73" s="14"/>
      <c r="Q73" s="14"/>
      <c r="X73"/>
      <c r="Y73"/>
      <c r="Z73"/>
      <c r="AA73"/>
      <c r="AB73"/>
      <c r="AE73"/>
    </row>
    <row r="74" spans="2:35" s="3" customFormat="1" x14ac:dyDescent="0.25">
      <c r="B74"/>
      <c r="C74"/>
      <c r="D74"/>
      <c r="E74" s="1"/>
      <c r="F74" s="1"/>
      <c r="G74" s="1"/>
      <c r="H74" s="1"/>
      <c r="I74" s="14"/>
      <c r="J74" s="14"/>
      <c r="K74" s="14"/>
      <c r="L74" s="14"/>
      <c r="M74" s="14"/>
      <c r="N74" s="14"/>
      <c r="O74" s="14"/>
      <c r="P74" s="14"/>
      <c r="Q74" s="14"/>
      <c r="X74"/>
      <c r="Y74"/>
      <c r="Z74"/>
      <c r="AA74"/>
      <c r="AB74"/>
      <c r="AE74"/>
    </row>
    <row r="75" spans="2:35" x14ac:dyDescent="0.25">
      <c r="E75" s="38"/>
      <c r="F75" s="38"/>
      <c r="AE75"/>
      <c r="AF75"/>
      <c r="AG75"/>
      <c r="AH75"/>
      <c r="AI75"/>
    </row>
    <row r="76" spans="2:35" x14ac:dyDescent="0.25">
      <c r="AE76"/>
      <c r="AF76"/>
      <c r="AG76"/>
      <c r="AH76"/>
      <c r="AI76"/>
    </row>
    <row r="77" spans="2:35" x14ac:dyDescent="0.25">
      <c r="AE77"/>
      <c r="AF77"/>
      <c r="AG77"/>
      <c r="AH77"/>
      <c r="AI77"/>
    </row>
    <row r="78" spans="2:35" x14ac:dyDescent="0.25">
      <c r="AE78"/>
      <c r="AF78"/>
      <c r="AG78"/>
      <c r="AH78"/>
      <c r="AI78"/>
    </row>
    <row r="79" spans="2:35" x14ac:dyDescent="0.25">
      <c r="C79" s="8"/>
      <c r="D79" s="8"/>
      <c r="E79" s="90"/>
      <c r="F79" s="90"/>
      <c r="G79" s="90"/>
      <c r="H79" s="90"/>
      <c r="AE79"/>
      <c r="AF79"/>
      <c r="AG79"/>
      <c r="AH79"/>
      <c r="AI79"/>
    </row>
    <row r="80" spans="2:35" x14ac:dyDescent="0.25">
      <c r="C80" s="8"/>
      <c r="D80" s="8"/>
      <c r="E80" s="90"/>
      <c r="F80" s="90"/>
      <c r="G80" s="90"/>
      <c r="H80" s="90"/>
      <c r="AE80"/>
      <c r="AF80"/>
      <c r="AG80"/>
      <c r="AH80"/>
      <c r="AI80"/>
    </row>
    <row r="81" spans="2:36" x14ac:dyDescent="0.25">
      <c r="C81" s="8"/>
      <c r="D81" s="8"/>
      <c r="E81" s="90"/>
      <c r="F81" s="90"/>
      <c r="G81" s="90"/>
      <c r="H81" s="90"/>
      <c r="AE81"/>
      <c r="AF81"/>
      <c r="AG81"/>
      <c r="AH81"/>
      <c r="AI81"/>
    </row>
    <row r="82" spans="2:36" x14ac:dyDescent="0.25">
      <c r="C82" s="8"/>
      <c r="D82" s="8"/>
      <c r="E82" s="90"/>
      <c r="F82" s="90"/>
      <c r="G82" s="90"/>
      <c r="H82" s="90"/>
      <c r="AE82"/>
      <c r="AF82"/>
      <c r="AG82"/>
      <c r="AH82"/>
      <c r="AI82"/>
    </row>
    <row r="83" spans="2:36" x14ac:dyDescent="0.25">
      <c r="C83" s="8"/>
      <c r="D83" s="8"/>
      <c r="E83" s="90"/>
      <c r="F83" s="90"/>
      <c r="G83" s="90"/>
      <c r="H83" s="90"/>
      <c r="AE83"/>
      <c r="AF83"/>
      <c r="AG83"/>
      <c r="AH83"/>
      <c r="AI83"/>
    </row>
    <row r="84" spans="2:36" x14ac:dyDescent="0.25">
      <c r="AE84"/>
      <c r="AF84"/>
      <c r="AG84"/>
      <c r="AH84"/>
      <c r="AI84"/>
    </row>
    <row r="87" spans="2:36" x14ac:dyDescent="0.25">
      <c r="C87" s="116"/>
      <c r="D87" s="116"/>
      <c r="E87" s="90"/>
      <c r="F87" s="90"/>
      <c r="G87" s="90"/>
      <c r="H87" s="90"/>
    </row>
    <row r="88" spans="2:36" x14ac:dyDescent="0.25">
      <c r="C88" s="116"/>
      <c r="D88" s="116"/>
      <c r="E88" s="90"/>
      <c r="F88" s="90"/>
      <c r="G88" s="90"/>
      <c r="H88" s="90"/>
    </row>
    <row r="89" spans="2:36" x14ac:dyDescent="0.25">
      <c r="C89" s="116"/>
      <c r="D89" s="116"/>
      <c r="E89" s="90"/>
      <c r="F89" s="90"/>
      <c r="G89" s="90"/>
      <c r="H89" s="90"/>
    </row>
    <row r="90" spans="2:36" s="14" customFormat="1" x14ac:dyDescent="0.25">
      <c r="B90"/>
      <c r="C90" s="116"/>
      <c r="D90" s="116"/>
      <c r="E90" s="90"/>
      <c r="F90" s="90"/>
      <c r="G90" s="90"/>
      <c r="H90" s="90"/>
      <c r="R90" s="3"/>
      <c r="S90" s="3"/>
      <c r="T90" s="3"/>
      <c r="U90" s="3"/>
      <c r="V90" s="3"/>
      <c r="W90" s="3"/>
      <c r="X90"/>
      <c r="Y90"/>
      <c r="Z90"/>
      <c r="AA90"/>
      <c r="AB90"/>
      <c r="AC90" s="3"/>
      <c r="AD90" s="3"/>
      <c r="AE90" s="3"/>
      <c r="AF90" s="3"/>
      <c r="AG90" s="3"/>
      <c r="AH90" s="3"/>
      <c r="AI90" s="3"/>
      <c r="AJ90"/>
    </row>
    <row r="91" spans="2:36" x14ac:dyDescent="0.25">
      <c r="C91" s="116"/>
      <c r="D91" s="116"/>
      <c r="E91" s="90"/>
      <c r="F91" s="90"/>
      <c r="G91" s="90"/>
      <c r="H91"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82" t="s">
        <v>0</v>
      </c>
      <c r="C2" s="182"/>
      <c r="D2" s="182"/>
      <c r="E2" s="182"/>
      <c r="F2" s="182"/>
      <c r="G2" s="182"/>
      <c r="H2" s="182"/>
      <c r="I2" s="182"/>
      <c r="J2" s="182"/>
      <c r="K2" s="182"/>
      <c r="L2" s="182"/>
      <c r="M2" s="182"/>
      <c r="N2" s="182"/>
      <c r="O2" s="182"/>
      <c r="P2" s="182"/>
      <c r="Q2" s="182"/>
    </row>
    <row r="3" spans="2:43" ht="21" x14ac:dyDescent="0.25">
      <c r="B3" s="183" t="s">
        <v>1</v>
      </c>
      <c r="C3" s="183"/>
      <c r="D3" s="183"/>
      <c r="E3" s="183"/>
      <c r="F3" s="183"/>
      <c r="G3" s="183"/>
      <c r="H3" s="183"/>
      <c r="I3" s="183"/>
      <c r="J3" s="183"/>
      <c r="K3" s="183"/>
      <c r="L3" s="183"/>
      <c r="M3" s="183"/>
      <c r="N3" s="183"/>
      <c r="O3" s="183"/>
      <c r="P3" s="183"/>
      <c r="Q3" s="183"/>
    </row>
    <row r="4" spans="2:43" ht="15.75" customHeight="1" x14ac:dyDescent="0.25">
      <c r="B4" s="184" t="s">
        <v>2</v>
      </c>
      <c r="C4" s="184"/>
      <c r="D4" s="184"/>
      <c r="E4" s="184"/>
      <c r="F4" s="184"/>
      <c r="G4" s="184"/>
      <c r="H4" s="184"/>
      <c r="I4" s="184"/>
      <c r="J4" s="184"/>
      <c r="K4" s="184"/>
      <c r="L4" s="184"/>
      <c r="M4" s="184"/>
      <c r="N4" s="184"/>
      <c r="O4" s="184"/>
      <c r="P4" s="184"/>
      <c r="Q4" s="184"/>
    </row>
    <row r="5" spans="2:43" ht="15.75" customHeight="1" x14ac:dyDescent="0.25">
      <c r="B5" s="184" t="s">
        <v>3</v>
      </c>
      <c r="C5" s="184"/>
      <c r="D5" s="184"/>
      <c r="E5" s="184"/>
      <c r="F5" s="184"/>
      <c r="G5" s="184"/>
      <c r="H5" s="184"/>
      <c r="I5" s="184"/>
      <c r="J5" s="184"/>
      <c r="K5" s="184"/>
      <c r="L5" s="184"/>
      <c r="M5" s="184"/>
      <c r="N5" s="184"/>
      <c r="O5" s="184"/>
      <c r="P5" s="184"/>
      <c r="Q5" s="184"/>
    </row>
    <row r="6" spans="2:43" ht="15.75" customHeight="1" x14ac:dyDescent="0.25">
      <c r="B6" s="184"/>
      <c r="C6" s="184"/>
      <c r="D6" s="184"/>
      <c r="E6" s="184"/>
      <c r="F6" s="184"/>
      <c r="G6" s="184"/>
      <c r="H6" s="184"/>
      <c r="I6" s="184"/>
      <c r="J6" s="184"/>
      <c r="K6" s="184"/>
      <c r="L6" s="184"/>
      <c r="M6" s="184"/>
      <c r="N6" s="184"/>
      <c r="O6" s="184"/>
      <c r="P6" s="184"/>
      <c r="Q6" s="184"/>
    </row>
    <row r="7" spans="2:43" x14ac:dyDescent="0.25">
      <c r="B7" s="4" t="s">
        <v>87</v>
      </c>
      <c r="C7" s="5"/>
      <c r="D7" s="5"/>
      <c r="E7" s="6"/>
      <c r="F7" s="6"/>
      <c r="G7" s="6"/>
      <c r="H7" s="6"/>
      <c r="I7" s="6"/>
      <c r="J7" s="6"/>
      <c r="K7" s="6"/>
      <c r="L7" s="6"/>
      <c r="M7" s="6"/>
      <c r="N7" s="6"/>
      <c r="O7" s="6"/>
      <c r="P7" s="6"/>
      <c r="Q7" s="7" t="s">
        <v>5</v>
      </c>
    </row>
    <row r="8" spans="2:43" x14ac:dyDescent="0.25">
      <c r="B8" s="180" t="s">
        <v>6</v>
      </c>
      <c r="C8" s="187" t="s">
        <v>7</v>
      </c>
      <c r="D8" s="187" t="s">
        <v>8</v>
      </c>
      <c r="E8" s="198" t="s">
        <v>88</v>
      </c>
      <c r="F8" s="198"/>
      <c r="G8" s="198"/>
      <c r="H8" s="198"/>
      <c r="I8" s="198"/>
      <c r="J8" s="198"/>
      <c r="K8" s="198"/>
      <c r="L8" s="198"/>
      <c r="M8" s="198"/>
      <c r="N8" s="198"/>
      <c r="O8" s="198"/>
      <c r="P8" s="198"/>
      <c r="Q8" s="198"/>
    </row>
    <row r="9" spans="2:43"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7"/>
      <c r="C79" s="197"/>
      <c r="D79" s="197"/>
      <c r="E79" s="197"/>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105</v>
      </c>
      <c r="C7" s="5"/>
      <c r="D7" s="5"/>
      <c r="E7" s="6"/>
      <c r="F7" s="6"/>
      <c r="G7" s="6"/>
      <c r="H7" s="6"/>
      <c r="I7" s="6"/>
      <c r="J7" s="6"/>
      <c r="K7" s="6"/>
      <c r="L7" s="6"/>
      <c r="M7" s="6"/>
      <c r="N7" s="6"/>
      <c r="O7" s="6"/>
      <c r="P7" s="6"/>
      <c r="Q7" s="7" t="s">
        <v>5</v>
      </c>
    </row>
    <row r="8" spans="2:45" ht="15" customHeight="1" x14ac:dyDescent="0.25">
      <c r="B8" s="180" t="s">
        <v>6</v>
      </c>
      <c r="C8" s="187" t="s">
        <v>7</v>
      </c>
      <c r="D8" s="187" t="s">
        <v>8</v>
      </c>
      <c r="E8" s="198" t="s">
        <v>88</v>
      </c>
      <c r="F8" s="198"/>
      <c r="G8" s="198"/>
      <c r="H8" s="198"/>
      <c r="I8" s="198"/>
      <c r="J8" s="198"/>
      <c r="K8" s="198"/>
      <c r="L8" s="198"/>
      <c r="M8" s="198"/>
      <c r="N8" s="198"/>
      <c r="O8" s="198"/>
      <c r="P8" s="198"/>
      <c r="Q8" s="198"/>
    </row>
    <row r="9" spans="2:45"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7"/>
      <c r="C84" s="197"/>
      <c r="D84" s="197"/>
      <c r="E84" s="197"/>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111</v>
      </c>
      <c r="C7" s="5"/>
      <c r="D7" s="5"/>
      <c r="E7" s="6"/>
      <c r="F7" s="6"/>
      <c r="G7" s="6"/>
      <c r="H7" s="6"/>
      <c r="I7" s="6"/>
      <c r="J7" s="6"/>
      <c r="K7" s="6"/>
      <c r="L7" s="6"/>
      <c r="M7" s="6"/>
      <c r="N7" s="6"/>
      <c r="O7" s="6"/>
      <c r="P7" s="6"/>
      <c r="Q7" s="7" t="s">
        <v>5</v>
      </c>
    </row>
    <row r="8" spans="2:45" ht="15" customHeight="1" x14ac:dyDescent="0.25">
      <c r="B8" s="180" t="s">
        <v>6</v>
      </c>
      <c r="C8" s="187" t="s">
        <v>112</v>
      </c>
      <c r="D8" s="187" t="s">
        <v>113</v>
      </c>
      <c r="E8" s="198" t="s">
        <v>88</v>
      </c>
      <c r="F8" s="198"/>
      <c r="G8" s="198"/>
      <c r="H8" s="198"/>
      <c r="I8" s="198"/>
      <c r="J8" s="198"/>
      <c r="K8" s="198"/>
      <c r="L8" s="198"/>
      <c r="M8" s="198"/>
      <c r="N8" s="198"/>
      <c r="O8" s="198"/>
      <c r="P8" s="198"/>
      <c r="Q8" s="198"/>
    </row>
    <row r="9" spans="2:45"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9" t="s">
        <v>129</v>
      </c>
      <c r="C80" s="199"/>
      <c r="D80" s="199"/>
      <c r="E80" s="199"/>
      <c r="F80" s="199"/>
      <c r="G80" s="199"/>
      <c r="H80" s="199"/>
      <c r="I80" s="199"/>
      <c r="J80" s="199"/>
      <c r="K80" s="199"/>
      <c r="L80" s="199"/>
      <c r="M80" s="199"/>
      <c r="N80" s="199"/>
      <c r="O80" s="199"/>
      <c r="P80" s="199"/>
      <c r="Q80" s="199"/>
    </row>
    <row r="81" spans="1:19" s="3" customFormat="1" ht="29.1" customHeight="1" x14ac:dyDescent="0.25">
      <c r="A81"/>
      <c r="B81" s="199" t="s">
        <v>130</v>
      </c>
      <c r="C81" s="199"/>
      <c r="D81" s="199"/>
      <c r="E81" s="199"/>
      <c r="F81" s="199"/>
      <c r="G81" s="199"/>
      <c r="H81" s="199"/>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9" t="s">
        <v>132</v>
      </c>
      <c r="C83" s="199"/>
      <c r="D83" s="199"/>
      <c r="E83" s="199"/>
      <c r="F83" s="199"/>
      <c r="G83" s="199"/>
      <c r="H83" s="199"/>
      <c r="I83" s="199"/>
      <c r="J83" s="199"/>
      <c r="K83" s="199"/>
      <c r="L83" s="199"/>
      <c r="M83" s="199"/>
      <c r="N83" s="199"/>
      <c r="O83" s="199"/>
      <c r="P83" s="199"/>
      <c r="Q83" s="199"/>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7"/>
      <c r="C86" s="197"/>
      <c r="D86" s="197"/>
      <c r="E86" s="197"/>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82" t="s">
        <v>0</v>
      </c>
      <c r="C2" s="182"/>
      <c r="D2" s="182"/>
      <c r="E2" s="182"/>
      <c r="F2" s="182"/>
      <c r="G2" s="182"/>
      <c r="H2" s="182"/>
      <c r="I2" s="182"/>
      <c r="J2" s="182"/>
      <c r="K2" s="182"/>
      <c r="L2" s="182"/>
      <c r="M2" s="182"/>
      <c r="N2" s="182"/>
      <c r="O2" s="182"/>
      <c r="P2" s="182"/>
    </row>
    <row r="3" spans="2:44" ht="21" x14ac:dyDescent="0.25">
      <c r="B3" s="183" t="s">
        <v>1</v>
      </c>
      <c r="C3" s="183"/>
      <c r="D3" s="183"/>
      <c r="E3" s="183"/>
      <c r="F3" s="183"/>
      <c r="G3" s="183"/>
      <c r="H3" s="183"/>
      <c r="I3" s="183"/>
      <c r="J3" s="183"/>
      <c r="K3" s="183"/>
      <c r="L3" s="183"/>
      <c r="M3" s="183"/>
      <c r="N3" s="183"/>
      <c r="O3" s="183"/>
      <c r="P3" s="183"/>
    </row>
    <row r="4" spans="2:44" ht="15.75" customHeight="1" x14ac:dyDescent="0.25">
      <c r="B4" s="184" t="s">
        <v>2</v>
      </c>
      <c r="C4" s="184"/>
      <c r="D4" s="184"/>
      <c r="E4" s="184"/>
      <c r="F4" s="184"/>
      <c r="G4" s="184"/>
      <c r="H4" s="184"/>
      <c r="I4" s="184"/>
      <c r="J4" s="184"/>
      <c r="K4" s="184"/>
      <c r="L4" s="184"/>
      <c r="M4" s="184"/>
      <c r="N4" s="184"/>
      <c r="O4" s="184"/>
      <c r="P4" s="184"/>
    </row>
    <row r="5" spans="2:44" ht="15.75" customHeight="1" x14ac:dyDescent="0.25">
      <c r="B5" s="184" t="s">
        <v>3</v>
      </c>
      <c r="C5" s="184"/>
      <c r="D5" s="184"/>
      <c r="E5" s="184"/>
      <c r="F5" s="184"/>
      <c r="G5" s="184"/>
      <c r="H5" s="184"/>
      <c r="I5" s="184"/>
      <c r="J5" s="184"/>
      <c r="K5" s="184"/>
      <c r="L5" s="184"/>
      <c r="M5" s="184"/>
      <c r="N5" s="184"/>
      <c r="O5" s="184"/>
      <c r="P5" s="184"/>
    </row>
    <row r="6" spans="2:44" ht="15.75" customHeight="1" x14ac:dyDescent="0.25">
      <c r="B6" s="184"/>
      <c r="C6" s="184"/>
      <c r="D6" s="184"/>
      <c r="E6" s="184"/>
      <c r="F6" s="184"/>
      <c r="G6" s="184"/>
      <c r="H6" s="184"/>
      <c r="I6" s="184"/>
      <c r="J6" s="184"/>
      <c r="K6" s="184"/>
      <c r="L6" s="184"/>
      <c r="M6" s="184"/>
      <c r="N6" s="184"/>
      <c r="O6" s="184"/>
      <c r="P6" s="184"/>
    </row>
    <row r="7" spans="2:44" x14ac:dyDescent="0.25">
      <c r="B7" s="4" t="s">
        <v>134</v>
      </c>
      <c r="C7" s="5"/>
      <c r="D7" s="6"/>
      <c r="E7" s="6"/>
      <c r="F7" s="6"/>
      <c r="G7" s="6"/>
      <c r="H7" s="6"/>
      <c r="I7" s="6"/>
      <c r="J7" s="6"/>
      <c r="K7" s="6"/>
      <c r="L7" s="6"/>
      <c r="M7" s="6"/>
      <c r="N7" s="6"/>
      <c r="O7" s="6"/>
      <c r="P7" s="7" t="s">
        <v>5</v>
      </c>
    </row>
    <row r="8" spans="2:44" ht="15" customHeight="1" x14ac:dyDescent="0.25">
      <c r="B8" s="180" t="s">
        <v>6</v>
      </c>
      <c r="C8" s="117" t="s">
        <v>135</v>
      </c>
      <c r="D8" s="125" t="s">
        <v>136</v>
      </c>
      <c r="E8" s="181" t="s">
        <v>88</v>
      </c>
      <c r="F8" s="181"/>
      <c r="G8" s="181"/>
      <c r="H8" s="181"/>
      <c r="I8" s="181"/>
      <c r="J8" s="181"/>
      <c r="K8" s="181"/>
      <c r="L8" s="181"/>
      <c r="M8" s="181"/>
      <c r="N8" s="181"/>
      <c r="O8" s="181"/>
      <c r="P8" s="181"/>
      <c r="Q8" s="201"/>
      <c r="AR8" s="3"/>
    </row>
    <row r="9" spans="2:44" x14ac:dyDescent="0.25">
      <c r="B9" s="180"/>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2" t="s">
        <v>144</v>
      </c>
      <c r="C74" s="202"/>
      <c r="D74" s="202"/>
      <c r="E74" s="202"/>
      <c r="F74" s="202"/>
      <c r="G74" s="202"/>
      <c r="H74" s="202"/>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200" t="s">
        <v>146</v>
      </c>
      <c r="C76" s="200"/>
      <c r="D76" s="200"/>
      <c r="E76" s="200"/>
      <c r="F76" s="200"/>
      <c r="G76" s="200"/>
      <c r="H76" s="200"/>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7"/>
      <c r="C78" s="197"/>
      <c r="D78" s="197"/>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147</v>
      </c>
      <c r="C7" s="5"/>
      <c r="D7" s="5"/>
      <c r="E7" s="6"/>
      <c r="F7" s="6"/>
      <c r="G7" s="6"/>
      <c r="H7" s="6"/>
      <c r="I7" s="6"/>
      <c r="J7" s="6"/>
      <c r="K7" s="6"/>
      <c r="L7" s="6"/>
      <c r="M7" s="6"/>
      <c r="N7" s="6"/>
      <c r="O7" s="6"/>
      <c r="P7" s="6"/>
      <c r="Q7" s="7" t="s">
        <v>5</v>
      </c>
    </row>
    <row r="8" spans="2:38" ht="15" customHeight="1" x14ac:dyDescent="0.25">
      <c r="B8" s="180" t="s">
        <v>6</v>
      </c>
      <c r="C8" s="117" t="s">
        <v>135</v>
      </c>
      <c r="D8" s="203" t="s">
        <v>148</v>
      </c>
      <c r="E8" s="181" t="s">
        <v>88</v>
      </c>
      <c r="F8" s="181"/>
      <c r="G8" s="181"/>
      <c r="H8" s="181"/>
      <c r="I8" s="181"/>
      <c r="J8" s="181"/>
      <c r="K8" s="181"/>
      <c r="L8" s="181"/>
      <c r="M8" s="181"/>
      <c r="N8" s="181"/>
      <c r="O8" s="181"/>
      <c r="P8" s="181"/>
      <c r="Q8" s="201"/>
    </row>
    <row r="9" spans="2:38" x14ac:dyDescent="0.25">
      <c r="B9" s="180"/>
      <c r="C9" s="118" t="s">
        <v>137</v>
      </c>
      <c r="D9" s="204"/>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80" t="s">
        <v>6</v>
      </c>
      <c r="C8" s="117" t="s">
        <v>135</v>
      </c>
      <c r="D8" s="205" t="s">
        <v>8</v>
      </c>
      <c r="E8" s="181" t="s">
        <v>88</v>
      </c>
      <c r="F8" s="181"/>
      <c r="G8" s="181"/>
      <c r="H8" s="181"/>
      <c r="I8" s="181"/>
      <c r="J8" s="181"/>
      <c r="K8" s="181"/>
      <c r="L8" s="181"/>
      <c r="M8" s="181"/>
      <c r="N8" s="181"/>
      <c r="O8" s="181"/>
      <c r="P8" s="181"/>
      <c r="Q8" s="181"/>
      <c r="R8"/>
      <c r="S8"/>
    </row>
    <row r="9" spans="2:38" x14ac:dyDescent="0.25">
      <c r="B9" s="180"/>
      <c r="C9" s="118" t="s">
        <v>155</v>
      </c>
      <c r="D9" s="206"/>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c r="AH4"/>
      <c r="AI4"/>
      <c r="AJ4"/>
      <c r="AK4"/>
      <c r="AL4"/>
    </row>
    <row r="5" spans="2:38" ht="15.75" customHeight="1" x14ac:dyDescent="0.25">
      <c r="B5" s="184" t="s">
        <v>3</v>
      </c>
      <c r="C5" s="184"/>
      <c r="D5" s="184"/>
      <c r="E5" s="184"/>
      <c r="F5" s="184"/>
      <c r="G5" s="184"/>
      <c r="H5" s="184"/>
      <c r="I5" s="184"/>
      <c r="J5" s="184"/>
      <c r="K5" s="184"/>
      <c r="L5" s="184"/>
      <c r="M5" s="184"/>
      <c r="N5" s="184"/>
      <c r="O5" s="184"/>
      <c r="P5" s="184"/>
      <c r="Q5" s="184"/>
      <c r="AH5"/>
      <c r="AI5"/>
      <c r="AJ5"/>
      <c r="AK5"/>
      <c r="AL5"/>
    </row>
    <row r="6" spans="2:38" ht="15.75" customHeight="1" x14ac:dyDescent="0.25">
      <c r="B6" s="184"/>
      <c r="C6" s="184"/>
      <c r="D6" s="184"/>
      <c r="E6" s="184"/>
      <c r="F6" s="184"/>
      <c r="G6" s="184"/>
      <c r="H6" s="184"/>
      <c r="I6" s="184"/>
      <c r="J6" s="184"/>
      <c r="K6" s="184"/>
      <c r="L6" s="184"/>
      <c r="M6" s="184"/>
      <c r="N6" s="184"/>
      <c r="O6" s="184"/>
      <c r="P6" s="184"/>
      <c r="Q6" s="184"/>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80" t="s">
        <v>6</v>
      </c>
      <c r="C8" s="117" t="s">
        <v>135</v>
      </c>
      <c r="D8" s="125" t="s">
        <v>160</v>
      </c>
      <c r="E8" s="181" t="s">
        <v>88</v>
      </c>
      <c r="F8" s="181"/>
      <c r="G8" s="181"/>
      <c r="H8" s="181"/>
      <c r="I8" s="181"/>
      <c r="J8" s="181"/>
      <c r="K8" s="181"/>
      <c r="L8" s="181"/>
      <c r="M8" s="181"/>
      <c r="N8" s="181"/>
      <c r="O8" s="181"/>
      <c r="P8" s="181"/>
      <c r="Q8" s="181"/>
      <c r="R8"/>
      <c r="S8"/>
      <c r="AH8"/>
      <c r="AI8"/>
      <c r="AJ8"/>
      <c r="AK8"/>
      <c r="AL8"/>
    </row>
    <row r="9" spans="2:38" x14ac:dyDescent="0.25">
      <c r="B9" s="180"/>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13"/>
  <sheetViews>
    <sheetView showGridLines="0" zoomScale="55" zoomScaleNormal="55" workbookViewId="0">
      <selection activeCell="D86" sqref="D86"/>
    </sheetView>
  </sheetViews>
  <sheetFormatPr defaultColWidth="11.42578125" defaultRowHeight="15" x14ac:dyDescent="0.2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7.42578125" style="14" customWidth="1"/>
    <col min="10" max="12" width="14.7109375" style="14" customWidth="1"/>
    <col min="13" max="13" width="18.7109375" style="14" customWidth="1"/>
    <col min="14" max="14" width="14.7109375" style="14" customWidth="1"/>
    <col min="15" max="17" width="21.710937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172</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1150634812672.2795</v>
      </c>
      <c r="E10" s="90">
        <v>91612559544.009979</v>
      </c>
      <c r="F10" s="90">
        <v>82361791620.429993</v>
      </c>
      <c r="G10" s="90">
        <v>83367727771.12999</v>
      </c>
      <c r="H10" s="90">
        <v>85834884185.600006</v>
      </c>
      <c r="I10" s="90">
        <v>125029551573.35002</v>
      </c>
      <c r="J10" s="90">
        <v>94333543820.410019</v>
      </c>
      <c r="K10" s="90">
        <v>81222308509.740005</v>
      </c>
      <c r="L10" s="90">
        <v>94193084056</v>
      </c>
      <c r="M10" s="90">
        <v>86320965266.269989</v>
      </c>
      <c r="N10" s="90">
        <v>88214917534.830017</v>
      </c>
      <c r="O10" s="90">
        <v>119743151823.36002</v>
      </c>
      <c r="P10" s="90">
        <v>98082088217.369995</v>
      </c>
      <c r="Q10" s="90">
        <f t="shared" ref="Q10:Q67" si="0">SUM(E10:P10)</f>
        <v>1130316573922.5</v>
      </c>
      <c r="R10"/>
      <c r="S10"/>
      <c r="T10" s="44"/>
      <c r="U10" s="44"/>
      <c r="V10" s="44"/>
      <c r="W10" s="44"/>
      <c r="AC10" s="44"/>
      <c r="AD10" s="44"/>
      <c r="AE10"/>
      <c r="AF10"/>
      <c r="AG10"/>
      <c r="AH10"/>
      <c r="AI10"/>
    </row>
    <row r="11" spans="2:35" x14ac:dyDescent="0.25">
      <c r="B11" s="10" t="s">
        <v>26</v>
      </c>
      <c r="C11" s="98">
        <v>1089324943277</v>
      </c>
      <c r="D11" s="98">
        <v>1139342791060.5496</v>
      </c>
      <c r="E11" s="110">
        <v>90789867285.519989</v>
      </c>
      <c r="F11" s="110">
        <v>80853023084.329987</v>
      </c>
      <c r="G11" s="110">
        <v>82155612126.439987</v>
      </c>
      <c r="H11" s="110">
        <v>85205884515.920013</v>
      </c>
      <c r="I11" s="110">
        <v>124380341501.61003</v>
      </c>
      <c r="J11" s="98">
        <v>93911394607.680023</v>
      </c>
      <c r="K11" s="98">
        <v>80624233650.279999</v>
      </c>
      <c r="L11" s="98">
        <v>93777107020.020004</v>
      </c>
      <c r="M11" s="98">
        <v>85479609209.509995</v>
      </c>
      <c r="N11" s="98">
        <v>87412738424.930008</v>
      </c>
      <c r="O11" s="98">
        <v>118936079396.97002</v>
      </c>
      <c r="P11" s="98">
        <v>99441936158.970001</v>
      </c>
      <c r="Q11" s="174">
        <f t="shared" si="0"/>
        <v>1122967826982.1802</v>
      </c>
      <c r="R11"/>
      <c r="S11"/>
      <c r="T11" s="44"/>
      <c r="U11" s="44"/>
      <c r="V11" s="44"/>
      <c r="W11" s="44"/>
      <c r="AC11" s="44"/>
      <c r="AD11" s="44"/>
      <c r="AE11"/>
      <c r="AF11"/>
      <c r="AG11"/>
      <c r="AH11"/>
      <c r="AI11"/>
    </row>
    <row r="12" spans="2:35" x14ac:dyDescent="0.25">
      <c r="B12" s="10" t="s">
        <v>27</v>
      </c>
      <c r="C12" s="98">
        <v>819350079</v>
      </c>
      <c r="D12" s="98">
        <v>590105539.86000001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169481516.43000001</v>
      </c>
      <c r="Q12" s="174">
        <f t="shared" si="0"/>
        <v>505983490.71999997</v>
      </c>
      <c r="R12"/>
      <c r="S12"/>
      <c r="T12" s="44"/>
      <c r="U12" s="44"/>
      <c r="V12" s="44"/>
      <c r="W12" s="44"/>
      <c r="AC12" s="44"/>
      <c r="AD12" s="44"/>
      <c r="AE12"/>
      <c r="AF12"/>
      <c r="AG12"/>
      <c r="AH12"/>
      <c r="AI12"/>
    </row>
    <row r="13" spans="2:35" x14ac:dyDescent="0.25">
      <c r="B13" s="10" t="s">
        <v>28</v>
      </c>
      <c r="C13" s="98">
        <v>4647993656</v>
      </c>
      <c r="D13" s="98">
        <v>6647183656.000001</v>
      </c>
      <c r="E13" s="110">
        <v>134052354.92</v>
      </c>
      <c r="F13" s="110">
        <v>358587772.69</v>
      </c>
      <c r="G13" s="110">
        <v>352929700.49000001</v>
      </c>
      <c r="H13" s="110">
        <v>300761874.18000001</v>
      </c>
      <c r="I13" s="110">
        <v>627897697.50999999</v>
      </c>
      <c r="J13" s="98">
        <v>340002481.98000002</v>
      </c>
      <c r="K13" s="98">
        <v>542104824.44000006</v>
      </c>
      <c r="L13" s="98">
        <v>374784819.28000003</v>
      </c>
      <c r="M13" s="98">
        <v>695795598.38999999</v>
      </c>
      <c r="N13" s="98">
        <v>763450943.10000002</v>
      </c>
      <c r="O13" s="98">
        <v>790991928.80999994</v>
      </c>
      <c r="P13" s="98">
        <v>1121144358.8099999</v>
      </c>
      <c r="Q13" s="174">
        <f t="shared" si="0"/>
        <v>6402504354.6000004</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v>2448000</v>
      </c>
      <c r="P14" s="98">
        <v>256448095</v>
      </c>
      <c r="Q14" s="174">
        <f t="shared" si="0"/>
        <v>440259095</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139</v>
      </c>
      <c r="C16" s="98">
        <v>0</v>
      </c>
      <c r="D16" s="98">
        <v>3459168638.98</v>
      </c>
      <c r="E16" s="110"/>
      <c r="F16" s="110"/>
      <c r="G16" s="110"/>
      <c r="H16" s="110"/>
      <c r="I16" s="110"/>
      <c r="J16" s="98"/>
      <c r="K16" s="98"/>
      <c r="L16" s="98"/>
      <c r="M16" s="98"/>
      <c r="N16" s="98"/>
      <c r="O16" s="98"/>
      <c r="P16" s="98">
        <v>0</v>
      </c>
      <c r="Q16" s="174"/>
      <c r="R16"/>
      <c r="S16"/>
      <c r="T16" s="44"/>
      <c r="U16" s="44"/>
      <c r="V16" s="44"/>
      <c r="W16" s="44"/>
      <c r="AC16" s="44"/>
      <c r="AD16" s="44"/>
      <c r="AE16"/>
      <c r="AF16"/>
      <c r="AG16"/>
      <c r="AH16"/>
      <c r="AI16"/>
    </row>
    <row r="17" spans="2:35" x14ac:dyDescent="0.25">
      <c r="B17" s="10" t="s">
        <v>163</v>
      </c>
      <c r="C17" s="98">
        <v>4565360312</v>
      </c>
      <c r="D17" s="98">
        <v>776139.88999986649</v>
      </c>
      <c r="E17" s="110">
        <v>675306570.20000005</v>
      </c>
      <c r="F17" s="110">
        <v>1128329427.6700001</v>
      </c>
      <c r="G17" s="110">
        <v>807669953.11000001</v>
      </c>
      <c r="H17" s="110">
        <v>295615960.86000001</v>
      </c>
      <c r="I17" s="110">
        <v>0</v>
      </c>
      <c r="J17" s="98"/>
      <c r="K17" s="98"/>
      <c r="L17" s="98"/>
      <c r="M17" s="98"/>
      <c r="N17" s="98"/>
      <c r="O17" s="98"/>
      <c r="P17" s="98">
        <v>-2906921911.8400002</v>
      </c>
      <c r="Q17" s="174">
        <f t="shared" si="0"/>
        <v>0</v>
      </c>
      <c r="R17"/>
      <c r="S17"/>
      <c r="T17" s="44"/>
      <c r="U17" s="44"/>
      <c r="V17" s="44"/>
      <c r="W17" s="44"/>
      <c r="AC17" s="44"/>
      <c r="AD17" s="44"/>
      <c r="AE17"/>
      <c r="AF17"/>
      <c r="AG17"/>
      <c r="AH17"/>
      <c r="AI17"/>
    </row>
    <row r="18" spans="2:35" x14ac:dyDescent="0.25">
      <c r="B18" s="8" t="s">
        <v>30</v>
      </c>
      <c r="C18" s="90">
        <v>117289191196</v>
      </c>
      <c r="D18" s="90">
        <v>122980753151.52</v>
      </c>
      <c r="E18" s="90">
        <v>38012437591.099991</v>
      </c>
      <c r="F18" s="90">
        <v>9063299031.5200005</v>
      </c>
      <c r="G18" s="90">
        <v>13585964404.120003</v>
      </c>
      <c r="H18" s="90">
        <v>5202262206.8000011</v>
      </c>
      <c r="I18" s="90">
        <v>7258018761.7699995</v>
      </c>
      <c r="J18" s="90">
        <v>5321755069.5099993</v>
      </c>
      <c r="K18" s="90">
        <v>5528459412.3000011</v>
      </c>
      <c r="L18" s="90">
        <v>4227946604.3000016</v>
      </c>
      <c r="M18" s="90">
        <v>4764667219.0400009</v>
      </c>
      <c r="N18" s="90">
        <v>5818745251.8800001</v>
      </c>
      <c r="O18" s="90">
        <v>6890131385.0900021</v>
      </c>
      <c r="P18" s="90">
        <v>8588572523.3800001</v>
      </c>
      <c r="Q18" s="95">
        <f t="shared" si="0"/>
        <v>114262259460.81</v>
      </c>
      <c r="R18"/>
      <c r="S18"/>
      <c r="T18" s="143"/>
      <c r="U18" s="44"/>
      <c r="V18" s="44"/>
      <c r="W18" s="44"/>
      <c r="AC18" s="44"/>
      <c r="AD18" s="44"/>
      <c r="AE18"/>
      <c r="AF18"/>
      <c r="AG18"/>
      <c r="AH18"/>
      <c r="AI18"/>
    </row>
    <row r="19" spans="2:35" x14ac:dyDescent="0.25">
      <c r="B19" s="10" t="s">
        <v>26</v>
      </c>
      <c r="C19" s="98">
        <v>85972683531</v>
      </c>
      <c r="D19" s="98">
        <v>89228589322.410004</v>
      </c>
      <c r="E19" s="110">
        <v>37298801112.009995</v>
      </c>
      <c r="F19" s="110">
        <v>7832726987.8099995</v>
      </c>
      <c r="G19" s="110">
        <v>11717697742.370003</v>
      </c>
      <c r="H19" s="110">
        <v>3562227600.54</v>
      </c>
      <c r="I19" s="110">
        <v>5457340928.8499994</v>
      </c>
      <c r="J19" s="98">
        <v>3251404589.5300002</v>
      </c>
      <c r="K19" s="98">
        <v>3608525051.2500005</v>
      </c>
      <c r="L19" s="98">
        <v>2622076611.4500008</v>
      </c>
      <c r="M19" s="98">
        <v>2775908840.3200006</v>
      </c>
      <c r="N19" s="98">
        <v>3872756150.4599996</v>
      </c>
      <c r="O19" s="98">
        <v>3972051970.3700008</v>
      </c>
      <c r="P19" s="98">
        <v>2993529376.3800011</v>
      </c>
      <c r="Q19" s="176">
        <f t="shared" si="0"/>
        <v>88965046961.340012</v>
      </c>
      <c r="R19"/>
      <c r="S19"/>
      <c r="T19" s="143"/>
      <c r="U19" s="44"/>
      <c r="V19" s="44"/>
      <c r="W19" s="44"/>
      <c r="AC19" s="44"/>
      <c r="AD19" s="44"/>
      <c r="AE19"/>
      <c r="AF19"/>
      <c r="AG19"/>
      <c r="AH19"/>
      <c r="AI19"/>
    </row>
    <row r="20" spans="2:35" x14ac:dyDescent="0.25">
      <c r="B20" s="10" t="s">
        <v>31</v>
      </c>
      <c r="C20" s="98">
        <v>31316507665</v>
      </c>
      <c r="D20" s="98">
        <v>33752163829.110001</v>
      </c>
      <c r="E20" s="110">
        <v>713636479.09000015</v>
      </c>
      <c r="F20" s="110">
        <v>1230572043.71</v>
      </c>
      <c r="G20" s="110">
        <v>1868266661.75</v>
      </c>
      <c r="H20" s="110">
        <v>1640034606.2600007</v>
      </c>
      <c r="I20" s="110">
        <v>1800677832.9200003</v>
      </c>
      <c r="J20" s="98">
        <v>2070350479.9799991</v>
      </c>
      <c r="K20" s="98">
        <v>1919934361.0500004</v>
      </c>
      <c r="L20" s="98">
        <v>1605869992.8500009</v>
      </c>
      <c r="M20" s="98">
        <v>1988758378.7200003</v>
      </c>
      <c r="N20" s="98">
        <v>1945989101.4200003</v>
      </c>
      <c r="O20" s="98">
        <v>2918079414.7200007</v>
      </c>
      <c r="P20" s="98">
        <v>5595043146.999999</v>
      </c>
      <c r="Q20" s="176">
        <f t="shared" si="0"/>
        <v>25297212499.470001</v>
      </c>
      <c r="R20"/>
      <c r="S20"/>
      <c r="T20" s="143"/>
      <c r="U20" s="44"/>
      <c r="V20" s="44"/>
      <c r="W20" s="44"/>
      <c r="AC20" s="44"/>
      <c r="AD20" s="44"/>
      <c r="AE20"/>
      <c r="AF20"/>
      <c r="AG20"/>
      <c r="AH20"/>
      <c r="AI20"/>
    </row>
    <row r="21" spans="2:35" x14ac:dyDescent="0.25">
      <c r="B21" s="8" t="s">
        <v>117</v>
      </c>
      <c r="C21" s="131">
        <v>0</v>
      </c>
      <c r="D21" s="131">
        <v>12380525</v>
      </c>
      <c r="E21" s="173"/>
      <c r="F21" s="173">
        <v>0</v>
      </c>
      <c r="G21" s="173"/>
      <c r="H21" s="173">
        <v>0</v>
      </c>
      <c r="I21" s="173">
        <v>147946.79999999999</v>
      </c>
      <c r="J21" s="131">
        <v>300664</v>
      </c>
      <c r="K21" s="131">
        <v>1000848.12</v>
      </c>
      <c r="L21" s="131">
        <v>747910.3</v>
      </c>
      <c r="M21" s="131">
        <v>82157.5</v>
      </c>
      <c r="N21" s="131">
        <v>593155.32000000007</v>
      </c>
      <c r="O21" s="131">
        <v>215687.98</v>
      </c>
      <c r="P21" s="131">
        <v>2122812.94</v>
      </c>
      <c r="Q21" s="177">
        <f t="shared" si="0"/>
        <v>5211182.96</v>
      </c>
      <c r="R21"/>
      <c r="S21"/>
      <c r="T21" s="143"/>
      <c r="U21" s="44"/>
      <c r="V21" s="44"/>
      <c r="W21" s="44"/>
      <c r="AC21" s="44"/>
      <c r="AD21" s="44"/>
      <c r="AE21"/>
      <c r="AF21"/>
      <c r="AG21"/>
      <c r="AH21"/>
      <c r="AI21"/>
    </row>
    <row r="22" spans="2:35" x14ac:dyDescent="0.25">
      <c r="B22" s="171" t="s">
        <v>33</v>
      </c>
      <c r="C22" s="131">
        <v>0</v>
      </c>
      <c r="D22" s="131">
        <v>7901773</v>
      </c>
      <c r="E22" s="173"/>
      <c r="F22" s="173"/>
      <c r="G22" s="173"/>
      <c r="H22" s="173"/>
      <c r="I22" s="173">
        <v>0</v>
      </c>
      <c r="J22" s="131">
        <v>5074</v>
      </c>
      <c r="K22" s="131">
        <v>422598.12</v>
      </c>
      <c r="L22" s="131">
        <v>287772.5</v>
      </c>
      <c r="M22" s="131">
        <v>0</v>
      </c>
      <c r="N22" s="131">
        <v>317448.32000000001</v>
      </c>
      <c r="O22" s="131">
        <v>215687.98</v>
      </c>
      <c r="P22" s="131">
        <v>1269793.28</v>
      </c>
      <c r="Q22" s="177">
        <f t="shared" si="0"/>
        <v>2518374.2000000002</v>
      </c>
      <c r="R22"/>
      <c r="S22"/>
      <c r="T22" s="143"/>
      <c r="U22" s="44"/>
      <c r="V22" s="44"/>
      <c r="W22" s="44"/>
      <c r="AC22" s="44"/>
      <c r="AD22" s="44"/>
      <c r="AE22"/>
      <c r="AF22"/>
      <c r="AG22"/>
      <c r="AH22"/>
      <c r="AI22"/>
    </row>
    <row r="23" spans="2:35" x14ac:dyDescent="0.25">
      <c r="B23" s="171" t="s">
        <v>164</v>
      </c>
      <c r="C23" s="98">
        <v>0</v>
      </c>
      <c r="D23" s="98">
        <v>2400000</v>
      </c>
      <c r="E23" s="110"/>
      <c r="F23" s="110"/>
      <c r="G23" s="110"/>
      <c r="H23" s="110"/>
      <c r="I23" s="110">
        <v>147946.79999999999</v>
      </c>
      <c r="J23" s="98">
        <v>0</v>
      </c>
      <c r="K23" s="98">
        <v>504500</v>
      </c>
      <c r="L23" s="98">
        <v>147387.79999999999</v>
      </c>
      <c r="M23" s="98">
        <v>0</v>
      </c>
      <c r="N23" s="98">
        <v>149624</v>
      </c>
      <c r="O23" s="98">
        <v>0</v>
      </c>
      <c r="P23" s="98">
        <v>451524.66</v>
      </c>
      <c r="Q23" s="176">
        <f t="shared" si="0"/>
        <v>1400983.26</v>
      </c>
      <c r="R23"/>
      <c r="S23"/>
      <c r="T23" s="143"/>
      <c r="U23" s="44"/>
      <c r="V23" s="44"/>
      <c r="W23" s="44"/>
      <c r="AC23" s="44"/>
      <c r="AD23" s="44"/>
      <c r="AE23"/>
      <c r="AF23"/>
      <c r="AG23"/>
      <c r="AH23"/>
      <c r="AI23"/>
    </row>
    <row r="24" spans="2:35" x14ac:dyDescent="0.25">
      <c r="B24" s="171" t="s">
        <v>174</v>
      </c>
      <c r="C24" s="98">
        <v>0</v>
      </c>
      <c r="D24" s="98">
        <v>2078752</v>
      </c>
      <c r="E24" s="110"/>
      <c r="F24" s="110">
        <v>0</v>
      </c>
      <c r="G24" s="110"/>
      <c r="H24" s="110">
        <v>0</v>
      </c>
      <c r="I24" s="110">
        <v>0</v>
      </c>
      <c r="J24" s="98">
        <v>295590</v>
      </c>
      <c r="K24" s="98">
        <v>73750</v>
      </c>
      <c r="L24" s="98">
        <v>312750</v>
      </c>
      <c r="M24" s="98">
        <v>82157.5</v>
      </c>
      <c r="N24" s="98">
        <v>126083</v>
      </c>
      <c r="O24" s="98"/>
      <c r="P24" s="98">
        <v>401495</v>
      </c>
      <c r="Q24" s="176">
        <f t="shared" si="0"/>
        <v>1291825.5</v>
      </c>
      <c r="R24"/>
      <c r="S24"/>
      <c r="T24" s="143"/>
      <c r="U24" s="44"/>
      <c r="V24" s="44"/>
      <c r="W24" s="44"/>
      <c r="AC24" s="44"/>
      <c r="AD24" s="44"/>
      <c r="AE24"/>
      <c r="AF24"/>
      <c r="AG24"/>
      <c r="AH24"/>
      <c r="AI24"/>
    </row>
    <row r="25" spans="2:35" x14ac:dyDescent="0.25">
      <c r="B25" s="8" t="s">
        <v>32</v>
      </c>
      <c r="C25" s="90">
        <v>118556260000</v>
      </c>
      <c r="D25" s="90">
        <v>25649274953.48</v>
      </c>
      <c r="E25" s="90">
        <v>351502278.15000004</v>
      </c>
      <c r="F25" s="90">
        <v>830111857.14999998</v>
      </c>
      <c r="G25" s="90">
        <v>1161417264.5900002</v>
      </c>
      <c r="H25" s="90">
        <v>390105661.68000001</v>
      </c>
      <c r="I25" s="90">
        <v>473041877.88</v>
      </c>
      <c r="J25" s="90">
        <v>21625773805.929996</v>
      </c>
      <c r="K25" s="90">
        <v>28914849219.760002</v>
      </c>
      <c r="L25" s="90">
        <v>-10267079262.76</v>
      </c>
      <c r="M25" s="90">
        <v>3562615109.3100004</v>
      </c>
      <c r="N25" s="90">
        <v>7825024282.5400009</v>
      </c>
      <c r="O25" s="90">
        <v>2787835229.7999997</v>
      </c>
      <c r="P25" s="90">
        <v>-37070015698.669998</v>
      </c>
      <c r="Q25" s="177">
        <f t="shared" si="0"/>
        <v>20585181625.360001</v>
      </c>
      <c r="R25"/>
      <c r="S25"/>
      <c r="T25" s="143"/>
      <c r="U25" s="44"/>
      <c r="V25" s="44"/>
      <c r="W25" s="44"/>
      <c r="AC25" s="44"/>
      <c r="AD25" s="44"/>
      <c r="AE25"/>
      <c r="AF25"/>
      <c r="AG25"/>
      <c r="AH25"/>
      <c r="AI25"/>
    </row>
    <row r="26" spans="2:35" x14ac:dyDescent="0.25">
      <c r="B26" s="10" t="s">
        <v>34</v>
      </c>
      <c r="C26" s="98">
        <v>118556260000</v>
      </c>
      <c r="D26" s="98">
        <v>20000000000</v>
      </c>
      <c r="E26" s="98">
        <v>351502278.15000004</v>
      </c>
      <c r="F26" s="98">
        <v>830111857.14999998</v>
      </c>
      <c r="G26" s="98">
        <v>1161417264.5900002</v>
      </c>
      <c r="H26" s="98">
        <v>390105661.68000001</v>
      </c>
      <c r="I26" s="98">
        <v>473041877.88</v>
      </c>
      <c r="J26" s="98">
        <v>21625773805.929996</v>
      </c>
      <c r="K26" s="98">
        <v>28914849219.760002</v>
      </c>
      <c r="L26" s="98">
        <v>-10267079262.76</v>
      </c>
      <c r="M26" s="98">
        <v>3562615109.3100004</v>
      </c>
      <c r="N26" s="98">
        <v>7825024282.5400009</v>
      </c>
      <c r="O26" s="98">
        <v>1797691711.7599995</v>
      </c>
      <c r="P26" s="98">
        <v>-38829977641.889999</v>
      </c>
      <c r="Q26" s="176">
        <f t="shared" si="0"/>
        <v>17835076164.099998</v>
      </c>
      <c r="R26"/>
      <c r="S26"/>
      <c r="T26" s="143"/>
      <c r="U26" s="44"/>
      <c r="V26" s="44"/>
      <c r="W26" s="44"/>
      <c r="AC26" s="44"/>
      <c r="AD26" s="44"/>
      <c r="AE26"/>
      <c r="AF26"/>
      <c r="AG26"/>
      <c r="AH26"/>
      <c r="AI26"/>
    </row>
    <row r="27" spans="2:35" x14ac:dyDescent="0.25">
      <c r="B27" s="10" t="s">
        <v>165</v>
      </c>
      <c r="C27" s="98">
        <v>0</v>
      </c>
      <c r="D27" s="98">
        <v>0</v>
      </c>
      <c r="E27" s="98">
        <v>0</v>
      </c>
      <c r="F27" s="98">
        <v>0</v>
      </c>
      <c r="G27" s="98">
        <v>0</v>
      </c>
      <c r="H27" s="98">
        <v>0</v>
      </c>
      <c r="I27" s="98">
        <v>0</v>
      </c>
      <c r="J27" s="98">
        <v>0</v>
      </c>
      <c r="K27" s="98">
        <v>0</v>
      </c>
      <c r="L27" s="98">
        <v>0</v>
      </c>
      <c r="M27" s="98">
        <v>0</v>
      </c>
      <c r="N27" s="98">
        <v>0</v>
      </c>
      <c r="O27" s="98">
        <v>0</v>
      </c>
      <c r="P27" s="98"/>
      <c r="Q27" s="176">
        <f t="shared" si="0"/>
        <v>0</v>
      </c>
      <c r="R27"/>
      <c r="S27"/>
      <c r="T27" s="143"/>
      <c r="U27" s="44"/>
      <c r="V27" s="44"/>
      <c r="W27" s="44"/>
      <c r="AC27" s="44"/>
      <c r="AD27" s="44"/>
      <c r="AE27"/>
      <c r="AF27"/>
      <c r="AG27"/>
      <c r="AH27"/>
      <c r="AI27"/>
    </row>
    <row r="28" spans="2:35" x14ac:dyDescent="0.25">
      <c r="B28" s="10" t="s">
        <v>150</v>
      </c>
      <c r="C28" s="98">
        <v>0</v>
      </c>
      <c r="D28" s="98">
        <v>5649274953.4799995</v>
      </c>
      <c r="E28" s="98"/>
      <c r="F28" s="98"/>
      <c r="G28" s="98"/>
      <c r="H28" s="98"/>
      <c r="I28" s="98"/>
      <c r="J28" s="98"/>
      <c r="K28" s="98"/>
      <c r="L28" s="98"/>
      <c r="M28" s="98">
        <v>0</v>
      </c>
      <c r="N28" s="98">
        <v>0</v>
      </c>
      <c r="O28" s="98">
        <v>990143518.04000008</v>
      </c>
      <c r="P28" s="98">
        <v>1759961943.22</v>
      </c>
      <c r="Q28" s="174">
        <f t="shared" si="0"/>
        <v>2750105461.2600002</v>
      </c>
      <c r="R28"/>
      <c r="S28"/>
      <c r="T28" s="44"/>
      <c r="U28" s="44"/>
      <c r="V28" s="44"/>
      <c r="W28" s="44"/>
      <c r="AC28" s="44"/>
      <c r="AD28" s="44"/>
      <c r="AE28"/>
      <c r="AF28"/>
      <c r="AG28"/>
      <c r="AH28"/>
      <c r="AI28"/>
    </row>
    <row r="29" spans="2:35" x14ac:dyDescent="0.25">
      <c r="B29" s="8" t="s">
        <v>35</v>
      </c>
      <c r="C29" s="90">
        <v>146965207255</v>
      </c>
      <c r="D29" s="90">
        <v>262142670064.61002</v>
      </c>
      <c r="E29" s="90">
        <v>4068804451.2499995</v>
      </c>
      <c r="F29" s="90">
        <v>4047650852.4700003</v>
      </c>
      <c r="G29" s="90">
        <v>14722964171.83</v>
      </c>
      <c r="H29" s="90">
        <v>10952150486.279999</v>
      </c>
      <c r="I29" s="90">
        <v>4278623401.8299999</v>
      </c>
      <c r="J29" s="90">
        <v>6909633093.1300001</v>
      </c>
      <c r="K29" s="90">
        <v>14788251876.76</v>
      </c>
      <c r="L29" s="90">
        <v>36792622889.43</v>
      </c>
      <c r="M29" s="90">
        <v>14852079132.800001</v>
      </c>
      <c r="N29" s="90">
        <v>12609424592.960001</v>
      </c>
      <c r="O29" s="90">
        <v>28504746264.570004</v>
      </c>
      <c r="P29" s="90">
        <v>102700404723.73999</v>
      </c>
      <c r="Q29" s="90">
        <f t="shared" si="0"/>
        <v>255227355937.04999</v>
      </c>
      <c r="R29"/>
      <c r="S29"/>
      <c r="T29" s="44"/>
      <c r="U29" s="44"/>
      <c r="V29" s="44"/>
      <c r="W29" s="44"/>
      <c r="AC29" s="44"/>
      <c r="AD29" s="44"/>
      <c r="AE29"/>
      <c r="AF29"/>
      <c r="AG29"/>
      <c r="AH29"/>
      <c r="AI29"/>
    </row>
    <row r="30" spans="2:35" x14ac:dyDescent="0.25">
      <c r="B30" s="10" t="s">
        <v>151</v>
      </c>
      <c r="C30" s="90">
        <v>0</v>
      </c>
      <c r="D30" s="90">
        <v>6000000</v>
      </c>
      <c r="E30" s="90"/>
      <c r="F30" s="90"/>
      <c r="G30" s="90"/>
      <c r="H30" s="90"/>
      <c r="I30" s="90"/>
      <c r="J30" s="90"/>
      <c r="K30" s="90"/>
      <c r="L30" s="90"/>
      <c r="M30" s="90"/>
      <c r="N30" s="90">
        <v>5356178.91</v>
      </c>
      <c r="O30" s="90"/>
      <c r="P30" s="90">
        <v>0</v>
      </c>
      <c r="Q30" s="90"/>
      <c r="R30"/>
      <c r="S30"/>
      <c r="T30" s="44"/>
      <c r="U30" s="44"/>
      <c r="V30" s="44"/>
      <c r="W30" s="44"/>
      <c r="AC30" s="44"/>
      <c r="AD30" s="44"/>
      <c r="AE30"/>
      <c r="AF30"/>
      <c r="AG30"/>
      <c r="AH30"/>
      <c r="AI30"/>
    </row>
    <row r="31" spans="2:35" x14ac:dyDescent="0.25">
      <c r="B31" s="10" t="s">
        <v>36</v>
      </c>
      <c r="C31" s="119">
        <v>2547456404</v>
      </c>
      <c r="D31" s="119">
        <v>2527860990.9800005</v>
      </c>
      <c r="E31" s="110">
        <v>0</v>
      </c>
      <c r="F31" s="110">
        <v>108432420.56</v>
      </c>
      <c r="G31" s="110"/>
      <c r="H31" s="110">
        <v>84849864.169999987</v>
      </c>
      <c r="I31" s="110">
        <v>369177395.00999999</v>
      </c>
      <c r="J31" s="98">
        <v>796320</v>
      </c>
      <c r="K31" s="98">
        <v>118735255.96000001</v>
      </c>
      <c r="L31" s="98">
        <v>383912702.15999997</v>
      </c>
      <c r="M31" s="98">
        <v>363764863.74000001</v>
      </c>
      <c r="N31" s="98">
        <v>137402873.83000001</v>
      </c>
      <c r="O31" s="98">
        <v>577044681.53000009</v>
      </c>
      <c r="P31" s="98">
        <v>325038064.91000003</v>
      </c>
      <c r="Q31" s="174">
        <f t="shared" si="0"/>
        <v>2469154441.8699999</v>
      </c>
      <c r="R31"/>
      <c r="S31"/>
      <c r="T31" s="44"/>
      <c r="U31" s="44"/>
      <c r="V31" s="44"/>
      <c r="W31" s="44"/>
      <c r="AC31" s="44"/>
      <c r="AD31" s="44"/>
      <c r="AE31"/>
      <c r="AF31"/>
      <c r="AG31"/>
      <c r="AH31"/>
      <c r="AI31"/>
    </row>
    <row r="32" spans="2:35" x14ac:dyDescent="0.25">
      <c r="B32" s="10" t="s">
        <v>39</v>
      </c>
      <c r="C32" s="110">
        <v>6116097688</v>
      </c>
      <c r="D32" s="110">
        <v>3992534391.5699997</v>
      </c>
      <c r="E32" s="110">
        <v>444151760.81</v>
      </c>
      <c r="F32" s="110">
        <v>0</v>
      </c>
      <c r="G32" s="110">
        <v>812126981.25</v>
      </c>
      <c r="H32" s="110">
        <v>3000000000</v>
      </c>
      <c r="I32" s="110"/>
      <c r="J32" s="110">
        <v>0</v>
      </c>
      <c r="K32" s="110">
        <v>0</v>
      </c>
      <c r="L32" s="110">
        <v>0</v>
      </c>
      <c r="M32" s="110">
        <v>0</v>
      </c>
      <c r="N32" s="98">
        <v>37059902.969999999</v>
      </c>
      <c r="O32" s="98">
        <v>0</v>
      </c>
      <c r="P32" s="98">
        <v>-300804347.16000009</v>
      </c>
      <c r="Q32" s="174">
        <f t="shared" si="0"/>
        <v>3992534297.8699999</v>
      </c>
      <c r="R32"/>
      <c r="S32"/>
      <c r="T32" s="44"/>
      <c r="U32" s="44"/>
      <c r="V32" s="44"/>
      <c r="W32" s="44"/>
      <c r="AC32" s="44"/>
      <c r="AD32" s="44"/>
      <c r="AE32" s="44"/>
      <c r="AF32"/>
      <c r="AG32"/>
      <c r="AH32"/>
      <c r="AI32"/>
    </row>
    <row r="33" spans="2:35" x14ac:dyDescent="0.25">
      <c r="B33" s="10" t="s">
        <v>40</v>
      </c>
      <c r="C33" s="98">
        <v>16441831815</v>
      </c>
      <c r="D33" s="98">
        <v>12477681842.179998</v>
      </c>
      <c r="E33" s="110">
        <v>131742982.85000001</v>
      </c>
      <c r="F33" s="110">
        <v>213034559.73999998</v>
      </c>
      <c r="G33" s="110">
        <v>187803689.31999996</v>
      </c>
      <c r="H33" s="110">
        <v>396830032.75</v>
      </c>
      <c r="I33" s="110">
        <v>190949396.63000003</v>
      </c>
      <c r="J33" s="98">
        <v>631712534.72000003</v>
      </c>
      <c r="K33" s="98">
        <v>2754891526.4000001</v>
      </c>
      <c r="L33" s="98">
        <v>721774902.79999995</v>
      </c>
      <c r="M33" s="98">
        <v>879365349.24000001</v>
      </c>
      <c r="N33" s="98">
        <v>599781000.59000003</v>
      </c>
      <c r="O33" s="98">
        <v>486661622.38</v>
      </c>
      <c r="P33" s="98">
        <v>2995705688.2399998</v>
      </c>
      <c r="Q33" s="174">
        <f t="shared" si="0"/>
        <v>10190253285.66</v>
      </c>
      <c r="R33"/>
      <c r="S33"/>
      <c r="T33" s="44"/>
      <c r="U33" s="44"/>
      <c r="V33" s="44"/>
      <c r="W33" s="44"/>
      <c r="AC33" s="44"/>
      <c r="AD33" s="44"/>
      <c r="AE33"/>
      <c r="AF33"/>
      <c r="AG33"/>
      <c r="AH33"/>
      <c r="AI33"/>
    </row>
    <row r="34" spans="2:35" x14ac:dyDescent="0.25">
      <c r="B34" s="10" t="s">
        <v>41</v>
      </c>
      <c r="C34" s="98">
        <v>1596144514</v>
      </c>
      <c r="D34" s="98">
        <v>1300000000</v>
      </c>
      <c r="E34" s="110">
        <v>16726632.75</v>
      </c>
      <c r="F34" s="110">
        <v>268583433.93000001</v>
      </c>
      <c r="G34" s="110">
        <v>86617866.650000006</v>
      </c>
      <c r="H34" s="110">
        <v>79496166.659999996</v>
      </c>
      <c r="I34" s="110">
        <v>46855000</v>
      </c>
      <c r="J34" s="98">
        <v>46855000</v>
      </c>
      <c r="K34" s="98">
        <v>165179031</v>
      </c>
      <c r="L34" s="98">
        <v>201644302.33999997</v>
      </c>
      <c r="M34" s="98">
        <v>91194166.670000002</v>
      </c>
      <c r="N34" s="98">
        <v>30499310.290000007</v>
      </c>
      <c r="O34" s="98">
        <v>171635711.41000003</v>
      </c>
      <c r="P34" s="98">
        <v>94713378.25999999</v>
      </c>
      <c r="Q34" s="174">
        <f t="shared" si="0"/>
        <v>1299999999.9599998</v>
      </c>
      <c r="R34"/>
      <c r="S34"/>
      <c r="T34" s="44"/>
      <c r="U34" s="44"/>
      <c r="V34" s="44"/>
      <c r="W34" s="44"/>
      <c r="AC34" s="44"/>
      <c r="AD34" s="44"/>
      <c r="AE34"/>
      <c r="AF34"/>
      <c r="AG34"/>
      <c r="AH34"/>
      <c r="AI34"/>
    </row>
    <row r="35" spans="2:35" x14ac:dyDescent="0.25">
      <c r="B35" s="10" t="s">
        <v>42</v>
      </c>
      <c r="C35" s="98">
        <v>254585315</v>
      </c>
      <c r="D35" s="98">
        <v>254585315</v>
      </c>
      <c r="E35" s="110">
        <v>0</v>
      </c>
      <c r="F35" s="110"/>
      <c r="G35" s="110"/>
      <c r="H35" s="110"/>
      <c r="I35" s="110"/>
      <c r="J35" s="98">
        <v>61702734.170000002</v>
      </c>
      <c r="K35" s="98">
        <v>0</v>
      </c>
      <c r="L35" s="98">
        <v>0</v>
      </c>
      <c r="M35" s="98">
        <v>0</v>
      </c>
      <c r="N35" s="98">
        <v>4059438.4800000004</v>
      </c>
      <c r="O35" s="98"/>
      <c r="P35" s="98">
        <v>95548540.159999996</v>
      </c>
      <c r="Q35" s="174">
        <f t="shared" si="0"/>
        <v>161310712.81</v>
      </c>
      <c r="R35"/>
      <c r="S35"/>
      <c r="T35" s="44"/>
      <c r="U35" s="44"/>
      <c r="V35" s="44"/>
      <c r="W35" s="44"/>
      <c r="AC35" s="44"/>
      <c r="AD35" s="44"/>
      <c r="AE35"/>
      <c r="AF35"/>
      <c r="AG35"/>
      <c r="AH35"/>
      <c r="AI35"/>
    </row>
    <row r="36" spans="2:35" x14ac:dyDescent="0.25">
      <c r="B36" s="10" t="s">
        <v>120</v>
      </c>
      <c r="C36" s="98">
        <v>9164631890</v>
      </c>
      <c r="D36" s="98">
        <v>5486087216.5500002</v>
      </c>
      <c r="E36" s="110">
        <v>0</v>
      </c>
      <c r="F36" s="110">
        <v>18051816.329999998</v>
      </c>
      <c r="G36" s="110">
        <v>0</v>
      </c>
      <c r="H36" s="110">
        <v>1749758769.8499999</v>
      </c>
      <c r="I36" s="110">
        <v>232690331.21000001</v>
      </c>
      <c r="J36" s="98">
        <v>18704114.73</v>
      </c>
      <c r="K36" s="98">
        <v>169965821.78999999</v>
      </c>
      <c r="L36" s="98">
        <v>1699200682.1399999</v>
      </c>
      <c r="M36" s="98">
        <v>267110781.67000002</v>
      </c>
      <c r="N36" s="98">
        <v>289169285.5</v>
      </c>
      <c r="O36" s="98">
        <v>12750936.34</v>
      </c>
      <c r="P36" s="98">
        <v>782205187.54999995</v>
      </c>
      <c r="Q36" s="174">
        <f t="shared" si="0"/>
        <v>5239607727.1099997</v>
      </c>
      <c r="R36"/>
      <c r="S36"/>
      <c r="T36" s="44"/>
      <c r="U36" s="44"/>
      <c r="V36" s="44"/>
      <c r="W36" s="44"/>
      <c r="AC36" s="44"/>
      <c r="AD36" s="44"/>
      <c r="AE36"/>
      <c r="AF36"/>
      <c r="AG36"/>
      <c r="AH36"/>
      <c r="AI36"/>
    </row>
    <row r="37" spans="2:35" x14ac:dyDescent="0.25">
      <c r="B37" s="10" t="s">
        <v>43</v>
      </c>
      <c r="C37" s="98">
        <v>782564000</v>
      </c>
      <c r="D37" s="98">
        <v>782564000</v>
      </c>
      <c r="E37" s="110">
        <v>0</v>
      </c>
      <c r="F37" s="110"/>
      <c r="G37" s="110"/>
      <c r="H37" s="110"/>
      <c r="I37" s="110"/>
      <c r="J37" s="98"/>
      <c r="K37" s="98"/>
      <c r="L37" s="98"/>
      <c r="M37" s="98">
        <v>395672901.02999997</v>
      </c>
      <c r="N37" s="98"/>
      <c r="O37" s="98">
        <v>2205800</v>
      </c>
      <c r="P37" s="98">
        <v>383468674.06</v>
      </c>
      <c r="Q37" s="174">
        <f t="shared" si="0"/>
        <v>781347375.08999991</v>
      </c>
      <c r="R37"/>
      <c r="S37"/>
      <c r="T37" s="44"/>
      <c r="U37" s="44"/>
      <c r="V37" s="44"/>
      <c r="W37" s="44"/>
      <c r="AC37" s="44"/>
      <c r="AD37" s="44"/>
      <c r="AE37"/>
      <c r="AF37"/>
      <c r="AG37"/>
      <c r="AH37"/>
      <c r="AI37"/>
    </row>
    <row r="38" spans="2:35" x14ac:dyDescent="0.25">
      <c r="B38" s="10" t="s">
        <v>44</v>
      </c>
      <c r="C38" s="98">
        <v>360667655</v>
      </c>
      <c r="D38" s="98">
        <v>360667655</v>
      </c>
      <c r="E38" s="110">
        <v>0</v>
      </c>
      <c r="F38" s="110"/>
      <c r="G38" s="110"/>
      <c r="H38" s="110">
        <v>0</v>
      </c>
      <c r="I38" s="110"/>
      <c r="J38" s="98"/>
      <c r="K38" s="98"/>
      <c r="L38" s="98">
        <v>0</v>
      </c>
      <c r="M38" s="98"/>
      <c r="N38" s="98"/>
      <c r="O38" s="98"/>
      <c r="P38" s="98"/>
      <c r="Q38" s="174">
        <f t="shared" si="0"/>
        <v>0</v>
      </c>
      <c r="R38"/>
      <c r="S38"/>
      <c r="T38" s="44"/>
      <c r="U38" s="44"/>
      <c r="V38" s="44"/>
      <c r="W38" s="44"/>
      <c r="AC38" s="44"/>
      <c r="AD38" s="44"/>
      <c r="AE38"/>
      <c r="AF38"/>
      <c r="AG38"/>
      <c r="AH38"/>
      <c r="AI38"/>
    </row>
    <row r="39" spans="2:35" x14ac:dyDescent="0.25">
      <c r="B39" s="10" t="s">
        <v>45</v>
      </c>
      <c r="C39" s="98">
        <v>2163166754</v>
      </c>
      <c r="D39" s="98">
        <v>1897149503.6899998</v>
      </c>
      <c r="E39" s="110">
        <v>9254143.1699999999</v>
      </c>
      <c r="F39" s="110">
        <v>10682308.58</v>
      </c>
      <c r="G39" s="110">
        <v>25659919.959999997</v>
      </c>
      <c r="H39" s="110">
        <v>101450393.99000001</v>
      </c>
      <c r="I39" s="110">
        <v>62241480.740000002</v>
      </c>
      <c r="J39" s="98">
        <v>17811477.970000003</v>
      </c>
      <c r="K39" s="98">
        <v>31912184.59</v>
      </c>
      <c r="L39" s="98">
        <v>41642223.820000008</v>
      </c>
      <c r="M39" s="98">
        <v>223654459.62000003</v>
      </c>
      <c r="N39" s="98">
        <v>105118036.28</v>
      </c>
      <c r="O39" s="98">
        <v>22657003.290000003</v>
      </c>
      <c r="P39" s="98">
        <v>481205148.31999999</v>
      </c>
      <c r="Q39" s="174">
        <f t="shared" si="0"/>
        <v>1133288780.3299999</v>
      </c>
      <c r="R39"/>
      <c r="S39"/>
      <c r="T39" s="44"/>
      <c r="U39" s="44"/>
      <c r="V39" s="44"/>
      <c r="W39" s="44"/>
      <c r="AC39" s="44"/>
      <c r="AD39" s="44"/>
      <c r="AE39"/>
      <c r="AF39"/>
      <c r="AG39"/>
      <c r="AH39"/>
      <c r="AI39"/>
    </row>
    <row r="40" spans="2:35" x14ac:dyDescent="0.25">
      <c r="B40" s="10" t="s">
        <v>71</v>
      </c>
      <c r="C40" s="98">
        <v>20445546587</v>
      </c>
      <c r="D40" s="98">
        <v>13286147721.179998</v>
      </c>
      <c r="E40" s="110">
        <v>833333333.33000004</v>
      </c>
      <c r="F40" s="110">
        <v>833333333.33000004</v>
      </c>
      <c r="G40" s="110">
        <v>833333333.33000004</v>
      </c>
      <c r="H40" s="110">
        <v>833333333.33000004</v>
      </c>
      <c r="I40" s="110">
        <v>833333333.33000004</v>
      </c>
      <c r="J40" s="110">
        <v>833333333.33000004</v>
      </c>
      <c r="K40" s="110">
        <v>833333333.33000004</v>
      </c>
      <c r="L40" s="110">
        <v>833333333.33000004</v>
      </c>
      <c r="M40" s="98">
        <v>1939848477.6300001</v>
      </c>
      <c r="N40" s="98">
        <v>833333333.33000004</v>
      </c>
      <c r="O40" s="98">
        <v>0</v>
      </c>
      <c r="P40" s="98">
        <v>3476016478.6499996</v>
      </c>
      <c r="Q40" s="174">
        <f t="shared" si="0"/>
        <v>12915864956.25</v>
      </c>
      <c r="R40"/>
      <c r="S40"/>
      <c r="T40" s="44"/>
      <c r="U40" s="44"/>
      <c r="V40" s="44"/>
      <c r="W40" s="44"/>
      <c r="AC40" s="44"/>
      <c r="AD40" s="44"/>
      <c r="AE40"/>
      <c r="AF40"/>
      <c r="AG40"/>
      <c r="AH40"/>
      <c r="AI40"/>
    </row>
    <row r="41" spans="2:35" x14ac:dyDescent="0.25">
      <c r="B41" s="10" t="s">
        <v>48</v>
      </c>
      <c r="C41" s="98">
        <v>647535066</v>
      </c>
      <c r="D41" s="98">
        <v>253481492</v>
      </c>
      <c r="E41" s="110">
        <v>0</v>
      </c>
      <c r="F41" s="110"/>
      <c r="G41" s="110"/>
      <c r="H41" s="110"/>
      <c r="I41" s="110"/>
      <c r="J41" s="98">
        <v>657825.21</v>
      </c>
      <c r="K41" s="98">
        <v>0</v>
      </c>
      <c r="L41" s="98">
        <v>89309435.159999996</v>
      </c>
      <c r="M41" s="98">
        <v>0</v>
      </c>
      <c r="N41" s="98">
        <v>46448080.280000001</v>
      </c>
      <c r="O41" s="98">
        <v>0</v>
      </c>
      <c r="P41" s="98">
        <v>102657486.08</v>
      </c>
      <c r="Q41" s="174">
        <f t="shared" si="0"/>
        <v>239072826.72999996</v>
      </c>
      <c r="R41"/>
      <c r="S41"/>
      <c r="T41" s="44"/>
      <c r="U41" s="44"/>
      <c r="V41" s="44"/>
      <c r="W41" s="44"/>
      <c r="AC41" s="44"/>
      <c r="AD41" s="44"/>
      <c r="AE41"/>
      <c r="AF41"/>
      <c r="AG41"/>
      <c r="AH41"/>
      <c r="AI41"/>
    </row>
    <row r="42" spans="2:35" x14ac:dyDescent="0.25">
      <c r="B42" s="10" t="s">
        <v>175</v>
      </c>
      <c r="C42" s="98">
        <v>0</v>
      </c>
      <c r="D42" s="98">
        <v>8424398475</v>
      </c>
      <c r="E42" s="110"/>
      <c r="F42" s="110"/>
      <c r="G42" s="110">
        <v>5605256531.2399998</v>
      </c>
      <c r="H42" s="110"/>
      <c r="I42" s="110"/>
      <c r="J42" s="98"/>
      <c r="K42" s="98">
        <v>2816479210.0599999</v>
      </c>
      <c r="L42" s="98"/>
      <c r="M42" s="98">
        <v>0</v>
      </c>
      <c r="N42" s="98">
        <v>0</v>
      </c>
      <c r="O42" s="98"/>
      <c r="P42" s="98">
        <v>2662732.7400000002</v>
      </c>
      <c r="Q42" s="174">
        <f t="shared" si="0"/>
        <v>8424398474.039999</v>
      </c>
      <c r="R42"/>
      <c r="S42"/>
      <c r="T42" s="44"/>
      <c r="U42" s="44"/>
      <c r="V42" s="44"/>
      <c r="W42" s="44"/>
      <c r="AC42" s="44"/>
      <c r="AD42" s="44"/>
      <c r="AE42"/>
      <c r="AF42"/>
      <c r="AG42"/>
      <c r="AH42"/>
      <c r="AI42"/>
    </row>
    <row r="43" spans="2:35" x14ac:dyDescent="0.25">
      <c r="B43" s="10" t="s">
        <v>52</v>
      </c>
      <c r="C43" s="98">
        <v>86444979567</v>
      </c>
      <c r="D43" s="98">
        <v>211093511461.46002</v>
      </c>
      <c r="E43" s="110">
        <v>2633595598.3399997</v>
      </c>
      <c r="F43" s="110">
        <v>2595532980</v>
      </c>
      <c r="G43" s="110">
        <v>7172165850.0799999</v>
      </c>
      <c r="H43" s="110">
        <v>4706431925.5299997</v>
      </c>
      <c r="I43" s="110">
        <v>2543376464.9099998</v>
      </c>
      <c r="J43" s="98">
        <v>5298059753</v>
      </c>
      <c r="K43" s="98">
        <v>7897755513.6300001</v>
      </c>
      <c r="L43" s="98">
        <v>32821805307.680004</v>
      </c>
      <c r="M43" s="98">
        <v>10691468133.200001</v>
      </c>
      <c r="N43" s="98">
        <v>10521197152.5</v>
      </c>
      <c r="O43" s="98">
        <v>27231790509.620003</v>
      </c>
      <c r="P43" s="98">
        <v>94261987691.929993</v>
      </c>
      <c r="Q43" s="174">
        <f t="shared" si="0"/>
        <v>208375166880.42001</v>
      </c>
      <c r="R43"/>
      <c r="S43"/>
      <c r="T43" s="44"/>
      <c r="U43" s="44"/>
      <c r="V43" s="44"/>
      <c r="W43" s="44"/>
      <c r="AC43" s="44"/>
      <c r="AD43" s="44"/>
      <c r="AE43"/>
      <c r="AF43"/>
      <c r="AG43"/>
      <c r="AH43"/>
      <c r="AI43"/>
    </row>
    <row r="44" spans="2:35" x14ac:dyDescent="0.25">
      <c r="B44" s="8" t="s">
        <v>57</v>
      </c>
      <c r="C44" s="90">
        <v>1471517547</v>
      </c>
      <c r="D44" s="90">
        <v>2254809175.8600001</v>
      </c>
      <c r="E44" s="90">
        <v>1852920.92</v>
      </c>
      <c r="F44" s="90">
        <v>81944082.75999999</v>
      </c>
      <c r="G44" s="90">
        <v>125788752.26000001</v>
      </c>
      <c r="H44" s="90">
        <v>5679136.9199999999</v>
      </c>
      <c r="I44" s="90">
        <v>9434060.4399999995</v>
      </c>
      <c r="J44" s="90">
        <v>46996566.800000004</v>
      </c>
      <c r="K44" s="90">
        <v>17276586.790000003</v>
      </c>
      <c r="L44" s="90">
        <v>62419061.040000007</v>
      </c>
      <c r="M44" s="90">
        <v>38897346.289999999</v>
      </c>
      <c r="N44" s="90">
        <v>81213106.189999998</v>
      </c>
      <c r="O44" s="90">
        <v>305804628.88999999</v>
      </c>
      <c r="P44" s="90">
        <v>405107262.33999997</v>
      </c>
      <c r="Q44" s="90">
        <f t="shared" si="0"/>
        <v>1182413511.6399999</v>
      </c>
      <c r="R44"/>
      <c r="S44"/>
      <c r="T44" s="44"/>
      <c r="U44" s="44"/>
      <c r="V44" s="44"/>
      <c r="W44" s="44"/>
      <c r="AC44" s="44"/>
      <c r="AD44" s="44"/>
      <c r="AE44"/>
      <c r="AF44"/>
      <c r="AG44"/>
      <c r="AH44"/>
      <c r="AI44"/>
    </row>
    <row r="45" spans="2:35" x14ac:dyDescent="0.25">
      <c r="B45" s="10" t="s">
        <v>58</v>
      </c>
      <c r="C45" s="110">
        <v>80060865</v>
      </c>
      <c r="D45" s="110">
        <v>210103800.98000002</v>
      </c>
      <c r="E45" s="110">
        <v>0</v>
      </c>
      <c r="F45" s="110">
        <v>0</v>
      </c>
      <c r="G45" s="110">
        <v>353178.66000000003</v>
      </c>
      <c r="H45" s="110">
        <v>0</v>
      </c>
      <c r="I45" s="110">
        <v>188800</v>
      </c>
      <c r="J45" s="98">
        <v>0</v>
      </c>
      <c r="K45" s="98">
        <v>913955</v>
      </c>
      <c r="L45" s="98">
        <v>547568.18999999994</v>
      </c>
      <c r="M45" s="98">
        <v>2600122.66</v>
      </c>
      <c r="N45" s="98">
        <v>5297597.68</v>
      </c>
      <c r="O45" s="98">
        <v>6731718.1300000008</v>
      </c>
      <c r="P45" s="98">
        <v>23813513.829999998</v>
      </c>
      <c r="Q45" s="176">
        <f t="shared" si="0"/>
        <v>40446454.149999999</v>
      </c>
      <c r="R45"/>
      <c r="S45"/>
      <c r="T45" s="143"/>
      <c r="U45" s="44"/>
      <c r="V45" s="44"/>
      <c r="W45" s="44"/>
      <c r="AC45" s="44"/>
      <c r="AD45" s="44"/>
      <c r="AE45"/>
      <c r="AF45"/>
      <c r="AG45"/>
      <c r="AH45"/>
      <c r="AI45"/>
    </row>
    <row r="46" spans="2:35" x14ac:dyDescent="0.25">
      <c r="B46" s="10" t="s">
        <v>36</v>
      </c>
      <c r="C46" s="110">
        <v>131982000</v>
      </c>
      <c r="D46" s="110">
        <v>88349741.590000004</v>
      </c>
      <c r="E46" s="110">
        <v>0</v>
      </c>
      <c r="F46" s="110"/>
      <c r="G46" s="110"/>
      <c r="H46" s="110">
        <v>0</v>
      </c>
      <c r="I46" s="110"/>
      <c r="J46" s="98"/>
      <c r="K46" s="98"/>
      <c r="L46" s="98">
        <v>0</v>
      </c>
      <c r="M46" s="98">
        <v>14942483.98</v>
      </c>
      <c r="N46" s="98">
        <v>1058298.6299999999</v>
      </c>
      <c r="O46" s="98">
        <v>251750</v>
      </c>
      <c r="P46" s="98">
        <v>45909561.099999994</v>
      </c>
      <c r="Q46" s="176">
        <f t="shared" si="0"/>
        <v>62162093.709999993</v>
      </c>
      <c r="R46"/>
      <c r="S46"/>
      <c r="T46" s="143"/>
      <c r="U46" s="44"/>
      <c r="V46" s="44"/>
      <c r="W46" s="44"/>
      <c r="AC46" s="44"/>
      <c r="AD46" s="44"/>
      <c r="AE46"/>
      <c r="AF46"/>
      <c r="AG46"/>
      <c r="AH46"/>
      <c r="AI46"/>
    </row>
    <row r="47" spans="2:35" x14ac:dyDescent="0.25">
      <c r="B47" s="10" t="s">
        <v>37</v>
      </c>
      <c r="C47" s="110">
        <v>0</v>
      </c>
      <c r="D47" s="110">
        <v>43920000</v>
      </c>
      <c r="E47" s="110"/>
      <c r="F47" s="110"/>
      <c r="G47" s="110">
        <v>6992122</v>
      </c>
      <c r="H47" s="110"/>
      <c r="I47" s="110"/>
      <c r="J47" s="98"/>
      <c r="K47" s="98"/>
      <c r="L47" s="98">
        <v>10986992.439999999</v>
      </c>
      <c r="M47" s="98">
        <v>14542803.26</v>
      </c>
      <c r="N47" s="98">
        <v>2467944.4300000002</v>
      </c>
      <c r="O47" s="98"/>
      <c r="P47" s="98">
        <v>8886884.1699999999</v>
      </c>
      <c r="Q47" s="176"/>
      <c r="R47"/>
      <c r="S47"/>
      <c r="T47" s="143"/>
      <c r="U47" s="44"/>
      <c r="V47" s="44"/>
      <c r="W47" s="44"/>
      <c r="AC47" s="44"/>
      <c r="AD47" s="44"/>
      <c r="AE47"/>
      <c r="AF47"/>
      <c r="AG47"/>
      <c r="AH47"/>
      <c r="AI47"/>
    </row>
    <row r="48" spans="2:35" x14ac:dyDescent="0.25">
      <c r="B48" s="10" t="s">
        <v>121</v>
      </c>
      <c r="C48" s="120">
        <v>53274496</v>
      </c>
      <c r="D48" s="120">
        <v>40259019</v>
      </c>
      <c r="E48" s="110">
        <v>0</v>
      </c>
      <c r="F48" s="110"/>
      <c r="G48" s="110">
        <v>813576.63</v>
      </c>
      <c r="H48" s="110">
        <v>0</v>
      </c>
      <c r="I48" s="110">
        <v>0</v>
      </c>
      <c r="J48" s="98">
        <v>0</v>
      </c>
      <c r="K48" s="98">
        <v>1921820.96</v>
      </c>
      <c r="L48" s="98">
        <v>221500</v>
      </c>
      <c r="M48" s="98">
        <v>0</v>
      </c>
      <c r="N48" s="98">
        <v>0</v>
      </c>
      <c r="O48" s="98">
        <v>0</v>
      </c>
      <c r="P48" s="98">
        <v>9341078.0300000012</v>
      </c>
      <c r="Q48" s="176">
        <f t="shared" si="0"/>
        <v>12297975.620000001</v>
      </c>
      <c r="R48"/>
      <c r="S48"/>
      <c r="T48" s="143"/>
      <c r="U48" s="44"/>
      <c r="V48" s="44"/>
      <c r="W48" s="44"/>
      <c r="AC48" s="44"/>
      <c r="AD48" s="44"/>
      <c r="AE48"/>
      <c r="AF48"/>
      <c r="AG48"/>
      <c r="AH48"/>
      <c r="AI48"/>
    </row>
    <row r="49" spans="2:35" x14ac:dyDescent="0.25">
      <c r="B49" s="10" t="s">
        <v>39</v>
      </c>
      <c r="C49" s="120">
        <v>257663413</v>
      </c>
      <c r="D49" s="120">
        <v>254070990.69999999</v>
      </c>
      <c r="E49" s="110">
        <v>0</v>
      </c>
      <c r="F49" s="110"/>
      <c r="G49" s="110"/>
      <c r="H49" s="110"/>
      <c r="I49" s="110"/>
      <c r="J49" s="98"/>
      <c r="K49" s="98">
        <v>0</v>
      </c>
      <c r="L49" s="98"/>
      <c r="M49" s="98"/>
      <c r="N49" s="98"/>
      <c r="O49" s="98"/>
      <c r="P49" s="98">
        <v>0</v>
      </c>
      <c r="Q49" s="176">
        <f t="shared" si="0"/>
        <v>0</v>
      </c>
      <c r="R49"/>
      <c r="S49"/>
      <c r="T49" s="143"/>
      <c r="U49" s="44"/>
      <c r="V49" s="44"/>
      <c r="W49" s="44"/>
      <c r="AC49" s="44"/>
      <c r="AD49" s="44"/>
      <c r="AE49"/>
      <c r="AF49"/>
      <c r="AG49"/>
      <c r="AH49"/>
      <c r="AI49"/>
    </row>
    <row r="50" spans="2:35" x14ac:dyDescent="0.25">
      <c r="B50" s="10" t="s">
        <v>40</v>
      </c>
      <c r="C50" s="110">
        <v>316453085</v>
      </c>
      <c r="D50" s="110">
        <v>243398406.00000003</v>
      </c>
      <c r="E50" s="110">
        <v>0</v>
      </c>
      <c r="F50" s="110"/>
      <c r="G50" s="110"/>
      <c r="H50" s="110"/>
      <c r="I50" s="110"/>
      <c r="J50" s="98"/>
      <c r="K50" s="98">
        <v>0</v>
      </c>
      <c r="L50" s="98">
        <v>0</v>
      </c>
      <c r="M50" s="98">
        <v>217701.43</v>
      </c>
      <c r="N50" s="98">
        <v>1402061.97</v>
      </c>
      <c r="O50" s="98">
        <v>85541.82</v>
      </c>
      <c r="P50" s="98">
        <v>49453150.060000002</v>
      </c>
      <c r="Q50" s="174">
        <f t="shared" si="0"/>
        <v>51158455.280000001</v>
      </c>
      <c r="R50"/>
      <c r="S50"/>
      <c r="T50" s="44"/>
      <c r="U50" s="44"/>
      <c r="V50" s="44"/>
      <c r="W50" s="44"/>
      <c r="AC50" s="44"/>
      <c r="AD50" s="44"/>
      <c r="AE50"/>
      <c r="AF50"/>
      <c r="AG50"/>
      <c r="AH50"/>
      <c r="AI50"/>
    </row>
    <row r="51" spans="2:35" x14ac:dyDescent="0.25">
      <c r="B51" s="10" t="s">
        <v>41</v>
      </c>
      <c r="C51" s="110">
        <v>79372140</v>
      </c>
      <c r="D51" s="110">
        <v>16321563</v>
      </c>
      <c r="E51" s="110">
        <v>0</v>
      </c>
      <c r="F51" s="110"/>
      <c r="G51" s="110">
        <v>0</v>
      </c>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157</v>
      </c>
      <c r="C52" s="110">
        <v>0</v>
      </c>
      <c r="D52" s="110">
        <v>21530399.100000001</v>
      </c>
      <c r="E52" s="110"/>
      <c r="F52" s="110"/>
      <c r="G52" s="110"/>
      <c r="H52" s="110"/>
      <c r="I52" s="110"/>
      <c r="J52" s="98"/>
      <c r="K52" s="98"/>
      <c r="L52" s="98"/>
      <c r="M52" s="98"/>
      <c r="N52" s="98">
        <v>2774747.5</v>
      </c>
      <c r="O52" s="98">
        <v>7741048.75</v>
      </c>
      <c r="P52" s="98">
        <v>4921100.4400000004</v>
      </c>
      <c r="Q52" s="174">
        <f t="shared" si="0"/>
        <v>15436896.690000001</v>
      </c>
      <c r="R52"/>
      <c r="S52"/>
      <c r="T52" s="44"/>
      <c r="U52" s="44"/>
      <c r="V52" s="44"/>
      <c r="W52" s="44"/>
      <c r="AC52" s="44"/>
      <c r="AD52" s="44"/>
      <c r="AE52"/>
      <c r="AF52"/>
      <c r="AG52"/>
      <c r="AH52"/>
      <c r="AI52"/>
    </row>
    <row r="53" spans="2:35" x14ac:dyDescent="0.25">
      <c r="B53" s="10" t="s">
        <v>166</v>
      </c>
      <c r="C53" s="110">
        <v>0</v>
      </c>
      <c r="D53" s="110">
        <v>4530015.4000000004</v>
      </c>
      <c r="E53" s="110">
        <v>0</v>
      </c>
      <c r="F53" s="110">
        <v>0</v>
      </c>
      <c r="G53" s="110">
        <v>818644</v>
      </c>
      <c r="H53" s="110">
        <v>86680</v>
      </c>
      <c r="I53" s="110">
        <v>0</v>
      </c>
      <c r="J53" s="98"/>
      <c r="K53" s="98"/>
      <c r="L53" s="98"/>
      <c r="M53" s="98"/>
      <c r="N53" s="98"/>
      <c r="O53" s="98">
        <v>0</v>
      </c>
      <c r="P53" s="98">
        <v>1701252.94</v>
      </c>
      <c r="Q53" s="174">
        <f t="shared" si="0"/>
        <v>2606576.94</v>
      </c>
      <c r="R53"/>
      <c r="S53"/>
      <c r="T53" s="44"/>
      <c r="U53" s="44"/>
      <c r="V53" s="44"/>
      <c r="W53" s="44"/>
      <c r="AC53" s="44"/>
      <c r="AD53" s="44"/>
      <c r="AE53"/>
      <c r="AF53"/>
      <c r="AG53"/>
      <c r="AH53"/>
      <c r="AI53"/>
    </row>
    <row r="54" spans="2:35" x14ac:dyDescent="0.25">
      <c r="B54" s="10" t="s">
        <v>42</v>
      </c>
      <c r="C54" s="110">
        <v>5391893</v>
      </c>
      <c r="D54" s="110">
        <v>5391893</v>
      </c>
      <c r="E54" s="110">
        <v>0</v>
      </c>
      <c r="F54" s="110"/>
      <c r="G54" s="110"/>
      <c r="H54" s="110"/>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167</v>
      </c>
      <c r="C55" s="110">
        <v>0</v>
      </c>
      <c r="D55" s="110">
        <v>10585056</v>
      </c>
      <c r="E55" s="110"/>
      <c r="F55" s="110"/>
      <c r="G55" s="110"/>
      <c r="H55" s="110"/>
      <c r="I55" s="110"/>
      <c r="J55" s="98"/>
      <c r="K55" s="98"/>
      <c r="L55" s="98"/>
      <c r="M55" s="98"/>
      <c r="N55" s="98"/>
      <c r="O55" s="98"/>
      <c r="P55" s="98">
        <v>9820481.6099999994</v>
      </c>
      <c r="Q55" s="174"/>
      <c r="R55"/>
      <c r="S55"/>
      <c r="T55" s="44"/>
      <c r="U55" s="44"/>
      <c r="V55" s="44"/>
      <c r="W55" s="44"/>
      <c r="AC55" s="44"/>
      <c r="AD55" s="44"/>
      <c r="AE55"/>
      <c r="AF55"/>
      <c r="AG55"/>
      <c r="AH55"/>
      <c r="AI55"/>
    </row>
    <row r="56" spans="2:35" x14ac:dyDescent="0.25">
      <c r="B56" s="10" t="s">
        <v>60</v>
      </c>
      <c r="C56" s="110">
        <v>199597151</v>
      </c>
      <c r="D56" s="110">
        <v>274605372.21000004</v>
      </c>
      <c r="E56" s="110">
        <v>134089.22</v>
      </c>
      <c r="F56" s="110">
        <v>17446870.82</v>
      </c>
      <c r="G56" s="110">
        <v>26629223.609999999</v>
      </c>
      <c r="H56" s="110">
        <v>5592456.9199999999</v>
      </c>
      <c r="I56" s="110">
        <v>9245260.4399999995</v>
      </c>
      <c r="J56" s="98">
        <v>8005013.4900000002</v>
      </c>
      <c r="K56" s="98">
        <v>14235272.600000001</v>
      </c>
      <c r="L56" s="98">
        <v>3842733.29</v>
      </c>
      <c r="M56" s="98">
        <v>4364383.6100000003</v>
      </c>
      <c r="N56" s="98">
        <v>24760289.75</v>
      </c>
      <c r="O56" s="98">
        <v>5928770.1900000004</v>
      </c>
      <c r="P56" s="98">
        <v>10055686.960000001</v>
      </c>
      <c r="Q56" s="174">
        <f t="shared" si="0"/>
        <v>130240050.90000001</v>
      </c>
      <c r="R56"/>
      <c r="S56"/>
      <c r="T56" s="44"/>
      <c r="U56" s="44"/>
      <c r="V56" s="44"/>
      <c r="W56" s="44"/>
      <c r="AC56" s="44"/>
      <c r="AD56" s="44"/>
      <c r="AE56"/>
      <c r="AF56"/>
      <c r="AG56"/>
      <c r="AH56"/>
      <c r="AI56"/>
    </row>
    <row r="57" spans="2:35" x14ac:dyDescent="0.25">
      <c r="B57" s="10" t="s">
        <v>61</v>
      </c>
      <c r="C57" s="110">
        <v>193060318</v>
      </c>
      <c r="D57" s="110">
        <v>294743071.98000002</v>
      </c>
      <c r="E57" s="110">
        <v>0</v>
      </c>
      <c r="F57" s="110">
        <v>33467263.510000002</v>
      </c>
      <c r="G57" s="110">
        <v>14219009.16</v>
      </c>
      <c r="H57" s="110">
        <v>0</v>
      </c>
      <c r="I57" s="110"/>
      <c r="J57" s="98">
        <v>37261383.840000004</v>
      </c>
      <c r="K57" s="98"/>
      <c r="L57" s="98">
        <v>46564297.060000002</v>
      </c>
      <c r="M57" s="98">
        <v>0</v>
      </c>
      <c r="N57" s="98">
        <v>43400246.229999997</v>
      </c>
      <c r="O57" s="98"/>
      <c r="P57" s="98">
        <v>91004227.730000004</v>
      </c>
      <c r="Q57" s="174">
        <f t="shared" si="0"/>
        <v>265916427.53000003</v>
      </c>
      <c r="R57"/>
      <c r="S57"/>
      <c r="T57" s="44"/>
      <c r="U57" s="44"/>
      <c r="V57" s="44"/>
      <c r="W57" s="44"/>
      <c r="AC57" s="44"/>
      <c r="AD57" s="44"/>
      <c r="AE57"/>
      <c r="AF57"/>
      <c r="AG57"/>
      <c r="AH57"/>
      <c r="AI57"/>
    </row>
    <row r="58" spans="2:35" x14ac:dyDescent="0.25">
      <c r="B58" s="10" t="s">
        <v>120</v>
      </c>
      <c r="C58" s="110">
        <v>11168020</v>
      </c>
      <c r="D58" s="110">
        <v>31030010</v>
      </c>
      <c r="E58" s="110">
        <v>0</v>
      </c>
      <c r="F58" s="110">
        <v>31029948.43</v>
      </c>
      <c r="G58" s="110"/>
      <c r="H58" s="110"/>
      <c r="I58" s="110"/>
      <c r="J58" s="98"/>
      <c r="K58" s="98"/>
      <c r="L58" s="98"/>
      <c r="M58" s="98"/>
      <c r="N58" s="98"/>
      <c r="O58" s="98"/>
      <c r="P58" s="98">
        <v>0</v>
      </c>
      <c r="Q58" s="174">
        <f t="shared" si="0"/>
        <v>31029948.43</v>
      </c>
      <c r="R58"/>
      <c r="S58"/>
      <c r="T58" s="44"/>
      <c r="U58" s="44"/>
      <c r="V58" s="44"/>
      <c r="W58" s="44"/>
      <c r="AC58" s="44"/>
      <c r="AD58" s="44"/>
      <c r="AE58"/>
      <c r="AF58"/>
      <c r="AG58"/>
      <c r="AH58"/>
      <c r="AI58"/>
    </row>
    <row r="59" spans="2:35" x14ac:dyDescent="0.25">
      <c r="B59" s="10" t="s">
        <v>45</v>
      </c>
      <c r="C59" s="110">
        <v>16395783</v>
      </c>
      <c r="D59" s="110">
        <v>179506609.16999999</v>
      </c>
      <c r="E59" s="110">
        <v>0</v>
      </c>
      <c r="F59" s="110"/>
      <c r="G59" s="110">
        <v>0</v>
      </c>
      <c r="H59" s="110"/>
      <c r="I59" s="110"/>
      <c r="J59" s="98"/>
      <c r="K59" s="98"/>
      <c r="L59" s="98"/>
      <c r="M59" s="98"/>
      <c r="N59" s="98"/>
      <c r="O59" s="98"/>
      <c r="P59" s="98">
        <v>114697880.40000001</v>
      </c>
      <c r="Q59" s="174">
        <f t="shared" si="0"/>
        <v>114697880.40000001</v>
      </c>
      <c r="R59"/>
      <c r="S59"/>
      <c r="T59" s="44"/>
      <c r="U59" s="44"/>
      <c r="V59" s="44"/>
      <c r="W59" s="44"/>
      <c r="AC59" s="44"/>
      <c r="AD59" s="44"/>
      <c r="AE59"/>
      <c r="AF59"/>
      <c r="AG59"/>
      <c r="AH59"/>
      <c r="AI59"/>
    </row>
    <row r="60" spans="2:35" x14ac:dyDescent="0.25">
      <c r="B60" s="10" t="s">
        <v>141</v>
      </c>
      <c r="C60" s="110">
        <v>0</v>
      </c>
      <c r="D60" s="110">
        <v>1719723.7</v>
      </c>
      <c r="E60" s="110">
        <v>1718831.7</v>
      </c>
      <c r="F60" s="110">
        <v>0</v>
      </c>
      <c r="G60" s="110"/>
      <c r="H60" s="110"/>
      <c r="I60" s="110"/>
      <c r="J60" s="98"/>
      <c r="K60" s="98"/>
      <c r="L60" s="98"/>
      <c r="M60" s="98"/>
      <c r="N60" s="98"/>
      <c r="O60" s="98"/>
      <c r="P60" s="98"/>
      <c r="Q60" s="174">
        <f t="shared" si="0"/>
        <v>1718831.7</v>
      </c>
      <c r="R60"/>
      <c r="S60"/>
      <c r="T60" s="44"/>
      <c r="U60" s="44"/>
      <c r="V60" s="44"/>
      <c r="W60" s="44"/>
      <c r="AC60" s="44"/>
      <c r="AD60" s="44"/>
      <c r="AE60"/>
      <c r="AF60"/>
      <c r="AG60"/>
      <c r="AH60"/>
      <c r="AI60"/>
    </row>
    <row r="61" spans="2:35" x14ac:dyDescent="0.25">
      <c r="B61" s="10" t="s">
        <v>169</v>
      </c>
      <c r="C61" s="110">
        <v>19618940</v>
      </c>
      <c r="D61" s="110">
        <v>19618940</v>
      </c>
      <c r="E61" s="110">
        <v>0</v>
      </c>
      <c r="F61" s="110"/>
      <c r="G61" s="110"/>
      <c r="H61" s="110"/>
      <c r="I61" s="110"/>
      <c r="J61" s="98"/>
      <c r="K61" s="98"/>
      <c r="L61" s="98"/>
      <c r="M61" s="98"/>
      <c r="N61" s="98"/>
      <c r="O61" s="98"/>
      <c r="P61" s="98">
        <v>8904736.6999999993</v>
      </c>
      <c r="Q61" s="174">
        <f t="shared" si="0"/>
        <v>8904736.6999999993</v>
      </c>
      <c r="R61"/>
      <c r="S61"/>
      <c r="T61" s="44"/>
      <c r="U61" s="44"/>
      <c r="V61" s="44"/>
      <c r="W61" s="44"/>
      <c r="AC61" s="44"/>
      <c r="AD61" s="44"/>
      <c r="AE61"/>
      <c r="AF61"/>
      <c r="AG61"/>
      <c r="AH61"/>
      <c r="AI61"/>
    </row>
    <row r="62" spans="2:35" x14ac:dyDescent="0.25">
      <c r="B62" s="10" t="s">
        <v>71</v>
      </c>
      <c r="C62" s="110">
        <v>88479443</v>
      </c>
      <c r="D62" s="110">
        <v>84976591</v>
      </c>
      <c r="E62" s="110">
        <v>0</v>
      </c>
      <c r="F62" s="110"/>
      <c r="G62" s="110">
        <v>0</v>
      </c>
      <c r="H62" s="110"/>
      <c r="I62" s="110">
        <v>0</v>
      </c>
      <c r="J62" s="98"/>
      <c r="K62" s="98"/>
      <c r="L62" s="98"/>
      <c r="M62" s="98"/>
      <c r="N62" s="98"/>
      <c r="O62" s="98"/>
      <c r="P62" s="98">
        <v>0</v>
      </c>
      <c r="Q62" s="174">
        <f t="shared" si="0"/>
        <v>0</v>
      </c>
      <c r="R62"/>
      <c r="S62"/>
      <c r="T62" s="44"/>
      <c r="U62" s="44"/>
      <c r="V62" s="44"/>
      <c r="W62" s="44"/>
      <c r="AC62" s="44"/>
      <c r="AD62" s="44"/>
      <c r="AE62"/>
      <c r="AF62"/>
      <c r="AG62"/>
      <c r="AH62"/>
      <c r="AI62"/>
    </row>
    <row r="63" spans="2:35" x14ac:dyDescent="0.25">
      <c r="B63" s="10" t="s">
        <v>54</v>
      </c>
      <c r="C63" s="110">
        <v>0</v>
      </c>
      <c r="D63" s="110">
        <v>1274725</v>
      </c>
      <c r="E63" s="110"/>
      <c r="F63" s="110"/>
      <c r="G63" s="110"/>
      <c r="H63" s="110"/>
      <c r="I63" s="110"/>
      <c r="J63" s="98"/>
      <c r="K63" s="98"/>
      <c r="L63" s="98"/>
      <c r="M63" s="98"/>
      <c r="N63" s="98">
        <v>0</v>
      </c>
      <c r="O63" s="98"/>
      <c r="P63" s="98">
        <v>1274725</v>
      </c>
      <c r="Q63" s="174">
        <f t="shared" si="0"/>
        <v>1274725</v>
      </c>
      <c r="R63"/>
      <c r="S63"/>
      <c r="T63" s="44"/>
      <c r="U63" s="44"/>
      <c r="V63" s="44"/>
      <c r="W63" s="44"/>
      <c r="AC63" s="44"/>
      <c r="AD63" s="44"/>
      <c r="AE63"/>
      <c r="AF63"/>
      <c r="AG63"/>
      <c r="AH63"/>
      <c r="AI63"/>
    </row>
    <row r="64" spans="2:35" x14ac:dyDescent="0.25">
      <c r="B64" s="10" t="s">
        <v>176</v>
      </c>
      <c r="C64" s="110">
        <v>0</v>
      </c>
      <c r="D64" s="110">
        <v>10374616.699999999</v>
      </c>
      <c r="E64" s="110"/>
      <c r="F64" s="110"/>
      <c r="G64" s="110"/>
      <c r="H64" s="110"/>
      <c r="I64" s="110"/>
      <c r="J64" s="98"/>
      <c r="K64" s="98"/>
      <c r="L64" s="98"/>
      <c r="M64" s="98"/>
      <c r="N64" s="98"/>
      <c r="O64" s="98"/>
      <c r="P64" s="98">
        <v>10374616.699999999</v>
      </c>
      <c r="Q64" s="174"/>
      <c r="R64"/>
      <c r="S64"/>
      <c r="T64" s="44"/>
      <c r="U64" s="44"/>
      <c r="V64" s="44"/>
      <c r="W64" s="44"/>
      <c r="AC64" s="44"/>
      <c r="AD64" s="44"/>
      <c r="AE64"/>
      <c r="AF64"/>
      <c r="AG64"/>
      <c r="AH64"/>
      <c r="AI64"/>
    </row>
    <row r="65" spans="2:35" x14ac:dyDescent="0.25">
      <c r="B65" s="10" t="s">
        <v>62</v>
      </c>
      <c r="C65" s="110">
        <v>0</v>
      </c>
      <c r="D65" s="110">
        <v>1554798.97</v>
      </c>
      <c r="E65" s="110"/>
      <c r="F65" s="110"/>
      <c r="G65" s="110">
        <v>0</v>
      </c>
      <c r="H65" s="110">
        <v>0</v>
      </c>
      <c r="I65" s="110">
        <v>0</v>
      </c>
      <c r="J65" s="98">
        <v>1482369.47</v>
      </c>
      <c r="K65" s="98">
        <v>415.3</v>
      </c>
      <c r="L65" s="98"/>
      <c r="M65" s="98"/>
      <c r="N65" s="98">
        <v>51920</v>
      </c>
      <c r="O65" s="98">
        <v>0</v>
      </c>
      <c r="P65" s="98">
        <v>19181.990000000002</v>
      </c>
      <c r="Q65" s="174">
        <f t="shared" si="0"/>
        <v>1553886.76</v>
      </c>
      <c r="R65"/>
      <c r="S65"/>
      <c r="T65" s="44"/>
      <c r="U65" s="44"/>
      <c r="V65" s="44"/>
      <c r="W65" s="44"/>
      <c r="AC65" s="44"/>
      <c r="AD65" s="44"/>
      <c r="AE65"/>
      <c r="AF65"/>
      <c r="AG65"/>
      <c r="AH65"/>
      <c r="AI65"/>
    </row>
    <row r="66" spans="2:35" x14ac:dyDescent="0.25">
      <c r="B66" s="10" t="s">
        <v>125</v>
      </c>
      <c r="C66" s="110">
        <v>0</v>
      </c>
      <c r="D66" s="110">
        <v>2070.23</v>
      </c>
      <c r="E66" s="110"/>
      <c r="F66" s="110"/>
      <c r="G66" s="110"/>
      <c r="H66" s="110"/>
      <c r="I66" s="110"/>
      <c r="J66" s="98"/>
      <c r="K66" s="98"/>
      <c r="L66" s="98"/>
      <c r="M66" s="98"/>
      <c r="N66" s="98"/>
      <c r="O66" s="98"/>
      <c r="P66" s="98">
        <v>2070.23</v>
      </c>
      <c r="Q66" s="174"/>
      <c r="R66"/>
      <c r="S66"/>
      <c r="T66" s="44"/>
      <c r="U66" s="44"/>
      <c r="V66" s="44"/>
      <c r="W66" s="44"/>
      <c r="AC66" s="44"/>
      <c r="AD66" s="44"/>
      <c r="AE66"/>
      <c r="AF66"/>
      <c r="AG66"/>
      <c r="AH66"/>
      <c r="AI66"/>
    </row>
    <row r="67" spans="2:35" x14ac:dyDescent="0.25">
      <c r="B67" s="10" t="s">
        <v>170</v>
      </c>
      <c r="C67" s="110">
        <v>19000000</v>
      </c>
      <c r="D67" s="110">
        <v>404479324.43000001</v>
      </c>
      <c r="E67" s="110">
        <v>0</v>
      </c>
      <c r="F67" s="110">
        <v>0</v>
      </c>
      <c r="G67" s="110">
        <v>75962998.200000003</v>
      </c>
      <c r="H67" s="110">
        <v>0</v>
      </c>
      <c r="I67" s="110">
        <v>0</v>
      </c>
      <c r="J67" s="98">
        <v>247800</v>
      </c>
      <c r="K67" s="98">
        <v>205122.93</v>
      </c>
      <c r="L67" s="98">
        <v>255970.06</v>
      </c>
      <c r="M67" s="98">
        <v>2229851.35</v>
      </c>
      <c r="N67" s="98">
        <v>0</v>
      </c>
      <c r="O67" s="98">
        <v>285065800</v>
      </c>
      <c r="P67" s="98">
        <v>12498311.5</v>
      </c>
      <c r="Q67" s="174">
        <f t="shared" si="0"/>
        <v>376465854.04000002</v>
      </c>
      <c r="R67"/>
      <c r="S67"/>
      <c r="T67" s="44"/>
      <c r="U67" s="44"/>
      <c r="V67" s="44"/>
      <c r="W67" s="44"/>
      <c r="AC67"/>
      <c r="AD67"/>
      <c r="AE67"/>
      <c r="AF67"/>
      <c r="AG67"/>
      <c r="AH67"/>
      <c r="AI67"/>
    </row>
    <row r="68" spans="2:35" x14ac:dyDescent="0.25">
      <c r="B68" s="10" t="s">
        <v>177</v>
      </c>
      <c r="C68" s="110">
        <v>0</v>
      </c>
      <c r="D68" s="110">
        <v>2428802.9500000002</v>
      </c>
      <c r="E68" s="110"/>
      <c r="F68" s="110"/>
      <c r="G68" s="110"/>
      <c r="H68" s="110"/>
      <c r="I68" s="110"/>
      <c r="J68" s="98"/>
      <c r="K68" s="98"/>
      <c r="L68" s="98"/>
      <c r="M68" s="98"/>
      <c r="N68" s="98"/>
      <c r="O68" s="98"/>
      <c r="P68" s="98">
        <v>2428802.9500000002</v>
      </c>
      <c r="Q68" s="174"/>
      <c r="R68"/>
      <c r="S68"/>
      <c r="T68" s="44"/>
      <c r="U68" s="44"/>
      <c r="V68" s="44"/>
      <c r="W68" s="44"/>
      <c r="AC68"/>
      <c r="AD68"/>
      <c r="AE68"/>
      <c r="AF68"/>
      <c r="AG68"/>
      <c r="AH68"/>
      <c r="AI68"/>
    </row>
    <row r="69" spans="2:35" x14ac:dyDescent="0.25">
      <c r="B69" s="10" t="s">
        <v>178</v>
      </c>
      <c r="C69" s="110">
        <v>0</v>
      </c>
      <c r="D69" s="110">
        <v>10033634.75</v>
      </c>
      <c r="E69" s="110"/>
      <c r="F69" s="110"/>
      <c r="G69" s="110"/>
      <c r="H69" s="110"/>
      <c r="I69" s="110"/>
      <c r="J69" s="98"/>
      <c r="K69" s="98"/>
      <c r="L69" s="98"/>
      <c r="M69" s="98"/>
      <c r="N69" s="98"/>
      <c r="O69" s="98"/>
      <c r="P69" s="98">
        <v>0</v>
      </c>
      <c r="Q69" s="174"/>
      <c r="R69"/>
      <c r="S69"/>
      <c r="T69" s="44"/>
      <c r="U69" s="44"/>
      <c r="V69" s="44"/>
      <c r="W69" s="44"/>
      <c r="AC69"/>
      <c r="AD69"/>
      <c r="AE69"/>
      <c r="AF69"/>
      <c r="AG69"/>
      <c r="AH69"/>
      <c r="AI69"/>
    </row>
    <row r="70" spans="2:35" x14ac:dyDescent="0.25">
      <c r="B70" s="112" t="s">
        <v>64</v>
      </c>
      <c r="C70" s="121">
        <f>C10+C18+C25+C29+C21+C44</f>
        <v>1484234610959</v>
      </c>
      <c r="D70" s="121">
        <f>D10+D18+D25+D29+D44+D21</f>
        <v>1563674700542.7498</v>
      </c>
      <c r="E70" s="94">
        <f t="shared" ref="E70:Q70" si="1">E10+E18+E21+E25+E29+E44</f>
        <v>134047156785.42996</v>
      </c>
      <c r="F70" s="94">
        <f t="shared" si="1"/>
        <v>96384797444.329987</v>
      </c>
      <c r="G70" s="94">
        <f t="shared" si="1"/>
        <v>112963862363.92999</v>
      </c>
      <c r="H70" s="94">
        <f t="shared" si="1"/>
        <v>102385081677.28</v>
      </c>
      <c r="I70" s="94">
        <f t="shared" si="1"/>
        <v>137048817622.07004</v>
      </c>
      <c r="J70" s="94">
        <f t="shared" si="1"/>
        <v>128238003019.78001</v>
      </c>
      <c r="K70" s="94">
        <f t="shared" si="1"/>
        <v>130472146453.47</v>
      </c>
      <c r="L70" s="94">
        <f t="shared" si="1"/>
        <v>125009741258.31001</v>
      </c>
      <c r="M70" s="94">
        <f t="shared" si="1"/>
        <v>109539306231.20999</v>
      </c>
      <c r="N70" s="94">
        <f t="shared" si="1"/>
        <v>114549917923.72005</v>
      </c>
      <c r="O70" s="94">
        <f t="shared" si="1"/>
        <v>158231885019.69003</v>
      </c>
      <c r="P70" s="94">
        <f t="shared" si="1"/>
        <v>172708279841.10001</v>
      </c>
      <c r="Q70" s="94">
        <f t="shared" si="1"/>
        <v>1521578995640.3201</v>
      </c>
      <c r="R70"/>
      <c r="S70"/>
      <c r="T70" s="44"/>
      <c r="U70" s="44"/>
      <c r="V70" s="44"/>
      <c r="W70" s="44"/>
      <c r="AC70"/>
      <c r="AD70"/>
      <c r="AE70"/>
      <c r="AF70"/>
      <c r="AG70"/>
      <c r="AH70"/>
      <c r="AI70"/>
    </row>
    <row r="71" spans="2:35" x14ac:dyDescent="0.25">
      <c r="B71" s="84"/>
      <c r="C71" s="122"/>
      <c r="D71" s="122"/>
      <c r="E71"/>
      <c r="F71"/>
      <c r="G71"/>
      <c r="H71"/>
      <c r="I71"/>
      <c r="J71"/>
      <c r="K71"/>
      <c r="L71"/>
      <c r="M71"/>
      <c r="N71"/>
      <c r="O71"/>
      <c r="P71"/>
      <c r="Q71"/>
      <c r="R71"/>
      <c r="S71"/>
      <c r="T71" s="44"/>
      <c r="U71" s="44"/>
      <c r="V71" s="44"/>
      <c r="W71" s="44"/>
      <c r="AC71"/>
      <c r="AD71"/>
      <c r="AE71"/>
      <c r="AF71"/>
      <c r="AG71"/>
      <c r="AH71"/>
      <c r="AI71"/>
    </row>
    <row r="72" spans="2:35" x14ac:dyDescent="0.25">
      <c r="B72" s="112"/>
      <c r="C72" s="123"/>
      <c r="D72" s="123"/>
      <c r="E72" s="102" t="s">
        <v>12</v>
      </c>
      <c r="F72" s="102" t="s">
        <v>13</v>
      </c>
      <c r="G72" s="102" t="s">
        <v>14</v>
      </c>
      <c r="H72" s="102" t="s">
        <v>15</v>
      </c>
      <c r="I72" s="102" t="str">
        <f t="shared" ref="I72:P72" si="2">+I9</f>
        <v>MAYO</v>
      </c>
      <c r="J72" s="102" t="str">
        <f t="shared" si="2"/>
        <v>JUNIO</v>
      </c>
      <c r="K72" s="102" t="str">
        <f t="shared" si="2"/>
        <v>JULIO</v>
      </c>
      <c r="L72" s="102" t="str">
        <f t="shared" si="2"/>
        <v>AGOSTO</v>
      </c>
      <c r="M72" s="102" t="str">
        <f t="shared" si="2"/>
        <v>SEPTIEMBRE</v>
      </c>
      <c r="N72" s="102" t="str">
        <f t="shared" si="2"/>
        <v>OCTUBRE</v>
      </c>
      <c r="O72" s="102" t="str">
        <f t="shared" si="2"/>
        <v>NOVIEMBRE</v>
      </c>
      <c r="P72" s="102" t="str">
        <f t="shared" si="2"/>
        <v>DICIEMBRE</v>
      </c>
      <c r="Q72" s="102" t="s">
        <v>24</v>
      </c>
      <c r="R72"/>
      <c r="S72"/>
      <c r="T72" s="44"/>
      <c r="U72" s="44"/>
      <c r="V72" s="44"/>
      <c r="W72" s="44"/>
      <c r="AC72"/>
      <c r="AD72"/>
      <c r="AE72"/>
      <c r="AF72"/>
      <c r="AG72"/>
      <c r="AH72"/>
      <c r="AI72"/>
    </row>
    <row r="73" spans="2:35" x14ac:dyDescent="0.25">
      <c r="B73" s="8" t="s">
        <v>25</v>
      </c>
      <c r="C73" s="90">
        <v>22651587790</v>
      </c>
      <c r="D73" s="90">
        <v>20446221181.330002</v>
      </c>
      <c r="E73" s="90">
        <v>497704943.99000001</v>
      </c>
      <c r="F73" s="90">
        <v>137640128.93000001</v>
      </c>
      <c r="G73" s="90">
        <v>603827442.24000001</v>
      </c>
      <c r="H73" s="90">
        <v>508788619.51999998</v>
      </c>
      <c r="I73" s="90">
        <v>602359482.15999997</v>
      </c>
      <c r="J73" s="90">
        <v>106272894.84</v>
      </c>
      <c r="K73" s="90">
        <v>920691110.35000002</v>
      </c>
      <c r="L73" s="90">
        <v>2959097308.5599999</v>
      </c>
      <c r="M73" s="90">
        <v>1483063406.78</v>
      </c>
      <c r="N73" s="90">
        <v>760396485.66999996</v>
      </c>
      <c r="O73" s="90">
        <v>3965750603.5300002</v>
      </c>
      <c r="P73" s="90">
        <v>708428564.72000003</v>
      </c>
      <c r="Q73" s="90">
        <f t="shared" ref="Q73:Q83" si="3">SUM(E73:P73)</f>
        <v>13254020991.289999</v>
      </c>
      <c r="R73"/>
      <c r="S73"/>
      <c r="T73" s="44"/>
      <c r="U73" s="44"/>
      <c r="V73" s="44"/>
      <c r="W73" s="44"/>
      <c r="AC73"/>
      <c r="AD73"/>
      <c r="AE73"/>
      <c r="AF73"/>
      <c r="AG73"/>
      <c r="AH73"/>
      <c r="AI73"/>
    </row>
    <row r="74" spans="2:35" x14ac:dyDescent="0.25">
      <c r="B74" s="115" t="s">
        <v>26</v>
      </c>
      <c r="C74" s="110">
        <v>22651587790</v>
      </c>
      <c r="D74" s="110">
        <v>17681635908</v>
      </c>
      <c r="E74" s="110">
        <v>497704943.99000001</v>
      </c>
      <c r="F74" s="110">
        <v>137640128.93000001</v>
      </c>
      <c r="G74" s="110">
        <v>603827442.24000001</v>
      </c>
      <c r="H74" s="110">
        <v>508788619.51999998</v>
      </c>
      <c r="I74" s="110">
        <v>602359482.15999997</v>
      </c>
      <c r="J74" s="98">
        <v>106272894.84</v>
      </c>
      <c r="K74" s="98">
        <v>920691110.35000002</v>
      </c>
      <c r="L74" s="98">
        <v>2959097308.5599999</v>
      </c>
      <c r="M74" s="98">
        <v>1483063406.78</v>
      </c>
      <c r="N74" s="98">
        <v>760396485.66999996</v>
      </c>
      <c r="O74" s="98">
        <v>3965750603.5300002</v>
      </c>
      <c r="P74" s="98">
        <v>708428564.72000003</v>
      </c>
      <c r="Q74" s="174">
        <f t="shared" si="3"/>
        <v>13254020991.289999</v>
      </c>
      <c r="R74"/>
      <c r="S74"/>
      <c r="T74" s="44"/>
      <c r="U74" s="44"/>
      <c r="V74" s="44"/>
      <c r="W74" s="44"/>
      <c r="AC74"/>
      <c r="AD74"/>
      <c r="AE74"/>
      <c r="AF74"/>
      <c r="AG74"/>
      <c r="AH74"/>
      <c r="AI74"/>
    </row>
    <row r="75" spans="2:35" x14ac:dyDescent="0.25">
      <c r="B75" s="115" t="s">
        <v>139</v>
      </c>
      <c r="C75" s="110">
        <v>0</v>
      </c>
      <c r="D75" s="110">
        <v>2764585273.3299999</v>
      </c>
      <c r="E75" s="110"/>
      <c r="F75" s="110"/>
      <c r="G75" s="110"/>
      <c r="H75" s="110"/>
      <c r="I75" s="110"/>
      <c r="J75" s="98"/>
      <c r="K75" s="98"/>
      <c r="L75" s="98"/>
      <c r="M75" s="98"/>
      <c r="N75" s="98"/>
      <c r="O75" s="98"/>
      <c r="P75" s="98">
        <v>0</v>
      </c>
      <c r="Q75" s="174"/>
      <c r="R75"/>
      <c r="S75"/>
      <c r="T75" s="44"/>
      <c r="U75" s="44"/>
      <c r="V75" s="44"/>
      <c r="W75" s="44"/>
      <c r="AC75"/>
      <c r="AD75"/>
      <c r="AE75"/>
      <c r="AF75"/>
      <c r="AG75"/>
      <c r="AH75"/>
      <c r="AI75"/>
    </row>
    <row r="76" spans="2:35" x14ac:dyDescent="0.25">
      <c r="B76" s="8" t="s">
        <v>30</v>
      </c>
      <c r="C76" s="90">
        <v>0</v>
      </c>
      <c r="D76" s="110">
        <v>0</v>
      </c>
      <c r="E76" s="90"/>
      <c r="F76" s="90"/>
      <c r="G76" s="90"/>
      <c r="H76" s="90"/>
      <c r="I76" s="90"/>
      <c r="J76" s="90"/>
      <c r="K76" s="90"/>
      <c r="L76" s="90"/>
      <c r="M76" s="90"/>
      <c r="N76" s="90"/>
      <c r="O76" s="90"/>
      <c r="P76" s="90">
        <v>0</v>
      </c>
      <c r="Q76" s="90">
        <f t="shared" si="3"/>
        <v>0</v>
      </c>
      <c r="R76"/>
      <c r="S76"/>
      <c r="T76" s="44"/>
      <c r="U76" s="44"/>
      <c r="V76" s="44"/>
      <c r="W76" s="44"/>
      <c r="AC76"/>
      <c r="AD76"/>
      <c r="AE76"/>
      <c r="AF76"/>
      <c r="AG76"/>
      <c r="AH76"/>
      <c r="AI76"/>
    </row>
    <row r="77" spans="2:35" x14ac:dyDescent="0.25">
      <c r="B77" s="115" t="s">
        <v>26</v>
      </c>
      <c r="C77" s="110">
        <v>0</v>
      </c>
      <c r="D77" s="110">
        <v>0</v>
      </c>
      <c r="E77" s="90"/>
      <c r="F77" s="90"/>
      <c r="G77" s="90"/>
      <c r="H77" s="90"/>
      <c r="I77" s="90"/>
      <c r="J77" s="90"/>
      <c r="K77" s="90"/>
      <c r="L77" s="90"/>
      <c r="M77" s="90"/>
      <c r="N77" s="90"/>
      <c r="O77" s="90"/>
      <c r="P77" s="90">
        <f>0</f>
        <v>0</v>
      </c>
      <c r="Q77" s="174">
        <f t="shared" si="3"/>
        <v>0</v>
      </c>
      <c r="R77"/>
      <c r="S77"/>
      <c r="T77" s="44"/>
      <c r="U77" s="44"/>
      <c r="V77" s="44"/>
      <c r="W77" s="44"/>
      <c r="AC77"/>
      <c r="AD77"/>
      <c r="AE77"/>
      <c r="AF77"/>
      <c r="AG77"/>
      <c r="AH77"/>
      <c r="AI77"/>
    </row>
    <row r="78" spans="2:35" x14ac:dyDescent="0.25">
      <c r="B78" s="8" t="s">
        <v>32</v>
      </c>
      <c r="C78" s="90">
        <v>0</v>
      </c>
      <c r="D78" s="90">
        <v>0</v>
      </c>
      <c r="E78" s="90"/>
      <c r="F78" s="90"/>
      <c r="G78" s="90"/>
      <c r="H78" s="90"/>
      <c r="I78" s="90"/>
      <c r="J78" s="90"/>
      <c r="K78" s="90"/>
      <c r="L78" s="90"/>
      <c r="M78" s="90"/>
      <c r="N78" s="90"/>
      <c r="O78" s="90">
        <v>2000000000</v>
      </c>
      <c r="P78" s="90">
        <v>-2000000000</v>
      </c>
      <c r="Q78" s="175">
        <f t="shared" si="3"/>
        <v>0</v>
      </c>
      <c r="R78"/>
      <c r="S78"/>
      <c r="T78" s="44"/>
      <c r="U78" s="44"/>
      <c r="V78" s="44"/>
      <c r="W78" s="44"/>
      <c r="AC78"/>
      <c r="AD78"/>
      <c r="AE78"/>
      <c r="AF78"/>
      <c r="AG78"/>
      <c r="AH78"/>
      <c r="AI78"/>
    </row>
    <row r="79" spans="2:35" x14ac:dyDescent="0.25">
      <c r="B79" s="115" t="s">
        <v>150</v>
      </c>
      <c r="C79" s="110">
        <v>0</v>
      </c>
      <c r="D79" s="110">
        <v>0</v>
      </c>
      <c r="E79" s="91"/>
      <c r="F79" s="91"/>
      <c r="G79" s="91"/>
      <c r="H79" s="90"/>
      <c r="I79" s="90"/>
      <c r="J79" s="90"/>
      <c r="K79" s="90"/>
      <c r="L79" s="90"/>
      <c r="M79" s="90"/>
      <c r="N79" s="90"/>
      <c r="O79" s="90">
        <v>2000000000</v>
      </c>
      <c r="P79" s="90">
        <v>-2000000000</v>
      </c>
      <c r="Q79" s="174">
        <f t="shared" si="3"/>
        <v>0</v>
      </c>
      <c r="R79"/>
      <c r="S79"/>
      <c r="T79" s="44"/>
      <c r="U79" s="44"/>
      <c r="V79" s="44"/>
      <c r="W79" s="44"/>
      <c r="AC79"/>
      <c r="AD79"/>
      <c r="AE79"/>
      <c r="AF79"/>
      <c r="AG79"/>
      <c r="AH79"/>
      <c r="AI79"/>
    </row>
    <row r="80" spans="2:35" x14ac:dyDescent="0.25">
      <c r="B80" s="8" t="s">
        <v>35</v>
      </c>
      <c r="C80" s="90">
        <v>85468922745</v>
      </c>
      <c r="D80" s="90">
        <v>87674289353.670013</v>
      </c>
      <c r="E80" s="90">
        <v>22332162107.849998</v>
      </c>
      <c r="F80" s="90">
        <v>8658934173.9300003</v>
      </c>
      <c r="G80" s="90">
        <v>10073575114.76</v>
      </c>
      <c r="H80" s="90">
        <v>10525399966.58</v>
      </c>
      <c r="I80" s="90">
        <v>5847751320.1900005</v>
      </c>
      <c r="J80" s="90">
        <v>1366646238.48</v>
      </c>
      <c r="K80" s="90">
        <v>0</v>
      </c>
      <c r="L80" s="90">
        <v>193672586.94</v>
      </c>
      <c r="M80" s="90">
        <v>2074904440.6800001</v>
      </c>
      <c r="N80" s="90">
        <v>7172806948.1700001</v>
      </c>
      <c r="O80" s="90">
        <v>6316607268.4099998</v>
      </c>
      <c r="P80" s="90">
        <v>13032432221.889999</v>
      </c>
      <c r="Q80" s="90">
        <f t="shared" si="3"/>
        <v>87594892387.880005</v>
      </c>
      <c r="R80"/>
      <c r="S80"/>
      <c r="T80" s="44"/>
      <c r="U80" s="44"/>
      <c r="V80" s="44"/>
      <c r="W80" s="44"/>
      <c r="AC80"/>
      <c r="AD80"/>
      <c r="AE80"/>
      <c r="AF80"/>
      <c r="AG80"/>
      <c r="AH80"/>
      <c r="AI80"/>
    </row>
    <row r="81" spans="2:35" x14ac:dyDescent="0.25">
      <c r="B81" s="115" t="s">
        <v>39</v>
      </c>
      <c r="C81" s="110">
        <v>194902312</v>
      </c>
      <c r="D81" s="110">
        <v>0</v>
      </c>
      <c r="E81" s="110">
        <v>0</v>
      </c>
      <c r="F81" s="110"/>
      <c r="G81" s="110"/>
      <c r="H81" s="110"/>
      <c r="I81" s="110"/>
      <c r="J81" s="98"/>
      <c r="K81" s="98"/>
      <c r="L81" s="98">
        <v>0</v>
      </c>
      <c r="M81" s="98"/>
      <c r="N81" s="98"/>
      <c r="O81" s="98"/>
      <c r="P81" s="98">
        <v>0</v>
      </c>
      <c r="Q81" s="174">
        <f t="shared" si="3"/>
        <v>0</v>
      </c>
      <c r="R81"/>
      <c r="S81"/>
      <c r="T81" s="44"/>
      <c r="U81" s="44"/>
      <c r="V81" s="44"/>
      <c r="W81" s="44"/>
      <c r="AC81" s="44"/>
      <c r="AD81" s="44"/>
      <c r="AE81"/>
      <c r="AF81"/>
      <c r="AG81"/>
      <c r="AH81"/>
      <c r="AI81"/>
    </row>
    <row r="82" spans="2:35" x14ac:dyDescent="0.25">
      <c r="B82" s="115" t="s">
        <v>71</v>
      </c>
      <c r="C82" s="110">
        <v>45499000000</v>
      </c>
      <c r="D82" s="110">
        <v>30252682297.120003</v>
      </c>
      <c r="E82" s="110">
        <v>16150973120.200001</v>
      </c>
      <c r="F82" s="110"/>
      <c r="G82" s="110">
        <v>6277310000</v>
      </c>
      <c r="H82" s="110">
        <v>0</v>
      </c>
      <c r="I82" s="110"/>
      <c r="J82" s="110"/>
      <c r="K82" s="110"/>
      <c r="L82" s="110">
        <v>0</v>
      </c>
      <c r="M82" s="110">
        <v>0</v>
      </c>
      <c r="N82" s="98">
        <v>7052914715.0299997</v>
      </c>
      <c r="O82" s="98">
        <v>3954919847.25</v>
      </c>
      <c r="P82" s="98">
        <v>-3183435674.7900009</v>
      </c>
      <c r="Q82" s="174">
        <f t="shared" si="3"/>
        <v>30252682007.689999</v>
      </c>
      <c r="R82"/>
      <c r="S82"/>
      <c r="T82" s="44"/>
      <c r="U82" s="44"/>
      <c r="V82" s="44"/>
      <c r="W82" s="44"/>
      <c r="AC82" s="44"/>
      <c r="AD82" s="44"/>
      <c r="AE82"/>
      <c r="AF82"/>
      <c r="AG82"/>
      <c r="AH82"/>
      <c r="AI82"/>
    </row>
    <row r="83" spans="2:35" x14ac:dyDescent="0.25">
      <c r="B83" s="115" t="s">
        <v>52</v>
      </c>
      <c r="C83" s="110">
        <v>39775020433</v>
      </c>
      <c r="D83" s="110">
        <v>57421607056.550003</v>
      </c>
      <c r="E83" s="110">
        <v>6181188987.6499996</v>
      </c>
      <c r="F83" s="110">
        <v>8658934173.9300003</v>
      </c>
      <c r="G83" s="110">
        <v>3796265114.7600002</v>
      </c>
      <c r="H83" s="110">
        <v>10525399966.58</v>
      </c>
      <c r="I83" s="110">
        <v>5847751320.1900005</v>
      </c>
      <c r="J83" s="98">
        <v>1366646238.48</v>
      </c>
      <c r="K83" s="98">
        <v>0</v>
      </c>
      <c r="L83" s="98">
        <v>193672586.94</v>
      </c>
      <c r="M83" s="98">
        <v>2074904440.6800001</v>
      </c>
      <c r="N83" s="98">
        <v>119892233.14000002</v>
      </c>
      <c r="O83" s="98">
        <v>2361687421.1599998</v>
      </c>
      <c r="P83" s="98">
        <v>16215867896.68</v>
      </c>
      <c r="Q83" s="174">
        <f t="shared" si="3"/>
        <v>57342210380.19001</v>
      </c>
      <c r="R83"/>
      <c r="S83"/>
      <c r="AE83"/>
      <c r="AF83"/>
      <c r="AG83"/>
      <c r="AH83"/>
      <c r="AI83"/>
    </row>
    <row r="84" spans="2:35" x14ac:dyDescent="0.25">
      <c r="B84" s="112" t="s">
        <v>79</v>
      </c>
      <c r="C84" s="121">
        <f>C73+C80+C78+C76</f>
        <v>108120510535</v>
      </c>
      <c r="D84" s="121">
        <f>D73+D80+D78+D76</f>
        <v>108120510535.00002</v>
      </c>
      <c r="E84" s="94">
        <f t="shared" ref="E84:P84" si="4">E73+E80+E76+E78</f>
        <v>22829867051.84</v>
      </c>
      <c r="F84" s="94">
        <f t="shared" si="4"/>
        <v>8796574302.8600006</v>
      </c>
      <c r="G84" s="94">
        <f t="shared" si="4"/>
        <v>10677402557</v>
      </c>
      <c r="H84" s="94">
        <f t="shared" si="4"/>
        <v>11034188586.1</v>
      </c>
      <c r="I84" s="94">
        <f t="shared" si="4"/>
        <v>6450110802.3500004</v>
      </c>
      <c r="J84" s="94">
        <f t="shared" si="4"/>
        <v>1472919133.3199999</v>
      </c>
      <c r="K84" s="94">
        <f t="shared" si="4"/>
        <v>920691110.35000002</v>
      </c>
      <c r="L84" s="94">
        <f t="shared" si="4"/>
        <v>3152769895.5</v>
      </c>
      <c r="M84" s="94">
        <f t="shared" si="4"/>
        <v>3557967847.46</v>
      </c>
      <c r="N84" s="94">
        <f t="shared" si="4"/>
        <v>7933203433.8400002</v>
      </c>
      <c r="O84" s="94">
        <f t="shared" si="4"/>
        <v>12282357871.940001</v>
      </c>
      <c r="P84" s="94">
        <f t="shared" si="4"/>
        <v>11740860786.609999</v>
      </c>
      <c r="Q84" s="145">
        <f>Q73+Q76+Q78+Q80</f>
        <v>100848913379.17</v>
      </c>
      <c r="S84" s="44"/>
      <c r="AE84"/>
      <c r="AF84"/>
      <c r="AG84"/>
      <c r="AH84"/>
      <c r="AI84"/>
    </row>
    <row r="85" spans="2:35" s="3" customFormat="1" x14ac:dyDescent="0.25">
      <c r="B85" s="84"/>
      <c r="C85" s="124"/>
      <c r="D85" s="124"/>
      <c r="E85" s="88"/>
      <c r="F85" s="88"/>
      <c r="G85" s="88"/>
      <c r="H85" s="88"/>
      <c r="I85" s="88"/>
      <c r="J85" s="88"/>
      <c r="K85" s="88"/>
      <c r="L85" s="88"/>
      <c r="M85" s="88"/>
      <c r="N85" s="88"/>
      <c r="O85" s="88"/>
      <c r="P85" s="88"/>
      <c r="Q85" s="88"/>
      <c r="S85" s="44"/>
      <c r="X85"/>
      <c r="Y85"/>
      <c r="Z85"/>
      <c r="AA85"/>
      <c r="AB85"/>
    </row>
    <row r="86" spans="2:35" s="3" customFormat="1" x14ac:dyDescent="0.25">
      <c r="B86" s="112" t="s">
        <v>80</v>
      </c>
      <c r="C86" s="121">
        <f t="shared" ref="C86:Q86" si="5">C70+C84</f>
        <v>1592355121494</v>
      </c>
      <c r="D86" s="121">
        <f t="shared" si="5"/>
        <v>1671795211077.7498</v>
      </c>
      <c r="E86" s="94">
        <f t="shared" si="5"/>
        <v>156877023837.26996</v>
      </c>
      <c r="F86" s="94">
        <f t="shared" si="5"/>
        <v>105181371747.18999</v>
      </c>
      <c r="G86" s="94">
        <f t="shared" si="5"/>
        <v>123641264920.92999</v>
      </c>
      <c r="H86" s="94">
        <f t="shared" si="5"/>
        <v>113419270263.38</v>
      </c>
      <c r="I86" s="94">
        <f t="shared" si="5"/>
        <v>143498928424.42004</v>
      </c>
      <c r="J86" s="94">
        <f t="shared" si="5"/>
        <v>129710922153.10002</v>
      </c>
      <c r="K86" s="94">
        <f t="shared" si="5"/>
        <v>131392837563.82001</v>
      </c>
      <c r="L86" s="94">
        <f t="shared" si="5"/>
        <v>128162511153.81001</v>
      </c>
      <c r="M86" s="94">
        <f t="shared" si="5"/>
        <v>113097274078.67</v>
      </c>
      <c r="N86" s="94">
        <f t="shared" si="5"/>
        <v>122483121357.56004</v>
      </c>
      <c r="O86" s="94">
        <f t="shared" si="5"/>
        <v>170514242891.63004</v>
      </c>
      <c r="P86" s="94">
        <f t="shared" si="5"/>
        <v>184449140627.70999</v>
      </c>
      <c r="Q86" s="145">
        <f t="shared" si="5"/>
        <v>1622427909019.49</v>
      </c>
      <c r="X86"/>
      <c r="Y86"/>
      <c r="Z86"/>
      <c r="AA86"/>
      <c r="AB86"/>
    </row>
    <row r="87" spans="2:35" s="3" customFormat="1" x14ac:dyDescent="0.25">
      <c r="B87" s="25" t="s">
        <v>144</v>
      </c>
      <c r="C87" s="170"/>
      <c r="D87" s="170"/>
      <c r="E87" s="170"/>
      <c r="F87" s="170"/>
      <c r="G87" s="170"/>
      <c r="H87" s="170"/>
      <c r="I87" s="170"/>
      <c r="J87" s="170"/>
      <c r="K87" s="170"/>
      <c r="L87" s="170"/>
      <c r="M87" s="170"/>
      <c r="N87" s="170"/>
      <c r="O87" s="170"/>
      <c r="P87" s="170"/>
      <c r="Q87" s="170"/>
      <c r="X87"/>
      <c r="Y87"/>
      <c r="Z87"/>
      <c r="AA87"/>
      <c r="AB87"/>
    </row>
    <row r="88" spans="2:35" s="3" customFormat="1" x14ac:dyDescent="0.25">
      <c r="B88" s="27" t="s">
        <v>179</v>
      </c>
      <c r="C88" s="85"/>
      <c r="D88" s="85"/>
      <c r="E88" s="2"/>
      <c r="F88" s="2"/>
      <c r="G88" s="2"/>
      <c r="H88" s="2"/>
      <c r="I88" s="2"/>
      <c r="J88" s="2"/>
      <c r="K88" s="2"/>
      <c r="L88" s="2"/>
      <c r="M88" s="2"/>
      <c r="N88" s="2"/>
      <c r="O88" s="2"/>
      <c r="P88" s="28"/>
      <c r="Q88" s="28"/>
      <c r="X88"/>
      <c r="Y88"/>
      <c r="Z88"/>
      <c r="AA88"/>
      <c r="AB88"/>
    </row>
    <row r="89" spans="2:35" s="3" customFormat="1" x14ac:dyDescent="0.25">
      <c r="B89" s="29" t="s">
        <v>83</v>
      </c>
      <c r="C89" s="27"/>
      <c r="D89" s="27"/>
      <c r="E89" s="149"/>
      <c r="F89" s="149"/>
      <c r="G89" s="149"/>
      <c r="H89" s="149"/>
      <c r="I89" s="27"/>
      <c r="J89" s="27"/>
      <c r="K89" s="27"/>
      <c r="L89" s="27"/>
      <c r="M89" s="27"/>
      <c r="N89" s="27"/>
      <c r="O89" s="27"/>
      <c r="P89" s="27"/>
      <c r="Q89" s="2"/>
      <c r="X89"/>
      <c r="Y89"/>
      <c r="Z89"/>
      <c r="AA89"/>
      <c r="AB89"/>
    </row>
    <row r="90" spans="2:35" s="3" customFormat="1" ht="48" x14ac:dyDescent="0.25">
      <c r="B90" s="178" t="s">
        <v>180</v>
      </c>
      <c r="C90" s="30"/>
      <c r="D90" s="30"/>
      <c r="E90" s="148"/>
      <c r="F90" s="148"/>
      <c r="G90" s="148"/>
      <c r="H90" s="148"/>
      <c r="I90" s="30"/>
      <c r="J90" s="140"/>
      <c r="K90" s="140"/>
      <c r="L90" s="140"/>
      <c r="M90" s="140"/>
      <c r="N90" s="30"/>
      <c r="O90" s="30"/>
      <c r="P90" s="30"/>
      <c r="Q90" s="30"/>
      <c r="X90"/>
      <c r="Y90"/>
      <c r="Z90"/>
      <c r="AA90"/>
      <c r="AB90"/>
    </row>
    <row r="91" spans="2:35" s="3" customFormat="1" x14ac:dyDescent="0.25">
      <c r="C91" s="31"/>
      <c r="D91" s="31"/>
      <c r="E91" s="32"/>
      <c r="F91" s="32"/>
      <c r="G91" s="32"/>
      <c r="H91" s="32"/>
      <c r="I91" s="32"/>
      <c r="J91" s="32"/>
      <c r="K91" s="32"/>
      <c r="L91" s="32"/>
      <c r="M91" s="32"/>
      <c r="X91"/>
      <c r="Y91"/>
      <c r="Z91"/>
      <c r="AA91"/>
      <c r="AB91"/>
    </row>
    <row r="92" spans="2:35" s="3" customFormat="1" x14ac:dyDescent="0.25">
      <c r="B92" s="31"/>
      <c r="C92"/>
      <c r="D92"/>
      <c r="E92" s="14"/>
      <c r="F92" s="14"/>
      <c r="G92" s="14"/>
      <c r="H92" s="14"/>
      <c r="I92" s="14"/>
      <c r="J92" s="14"/>
      <c r="K92" s="14"/>
      <c r="L92" s="14"/>
      <c r="M92" s="14"/>
      <c r="X92"/>
      <c r="Y92"/>
      <c r="Z92"/>
      <c r="AA92"/>
      <c r="AB92"/>
    </row>
    <row r="93" spans="2:35" s="3" customFormat="1" x14ac:dyDescent="0.25">
      <c r="B93"/>
      <c r="C93"/>
      <c r="D93"/>
      <c r="E93" s="37"/>
      <c r="F93" s="37"/>
      <c r="G93" s="37"/>
      <c r="H93" s="37"/>
      <c r="I93" s="37"/>
      <c r="J93" s="37"/>
      <c r="K93" s="37"/>
      <c r="L93" s="37"/>
      <c r="M93" s="37"/>
      <c r="X93"/>
      <c r="Y93"/>
      <c r="Z93"/>
      <c r="AA93"/>
      <c r="AB93"/>
    </row>
    <row r="94" spans="2:35" s="3" customFormat="1" x14ac:dyDescent="0.25">
      <c r="B94"/>
      <c r="C94" s="27"/>
      <c r="D94" s="27"/>
      <c r="E94" s="37"/>
      <c r="F94" s="37"/>
      <c r="G94" s="37"/>
      <c r="H94" s="37"/>
      <c r="I94" s="37"/>
      <c r="J94" s="37"/>
      <c r="K94" s="37"/>
      <c r="L94" s="37"/>
      <c r="M94" s="37"/>
      <c r="X94"/>
      <c r="Y94"/>
      <c r="Z94"/>
      <c r="AA94"/>
      <c r="AB94"/>
    </row>
    <row r="95" spans="2:35" s="3" customFormat="1" x14ac:dyDescent="0.25">
      <c r="B95"/>
      <c r="C95"/>
      <c r="D95"/>
      <c r="E95" s="150"/>
      <c r="F95" s="150"/>
      <c r="G95" s="150"/>
      <c r="H95" s="150"/>
      <c r="I95" s="14"/>
      <c r="J95" s="14"/>
      <c r="K95" s="14"/>
      <c r="L95" s="14"/>
      <c r="M95" s="14"/>
      <c r="N95" s="14"/>
      <c r="O95" s="14"/>
      <c r="P95" s="14"/>
      <c r="Q95" s="14"/>
      <c r="X95"/>
      <c r="Y95"/>
      <c r="Z95"/>
      <c r="AA95"/>
      <c r="AB95"/>
      <c r="AE95"/>
    </row>
    <row r="96" spans="2:35" s="3" customFormat="1" x14ac:dyDescent="0.25">
      <c r="B96"/>
      <c r="C96"/>
      <c r="D96"/>
      <c r="E96" s="1"/>
      <c r="F96" s="1"/>
      <c r="G96" s="1"/>
      <c r="H96" s="1"/>
      <c r="I96" s="14"/>
      <c r="J96" s="14"/>
      <c r="K96" s="14"/>
      <c r="L96" s="14"/>
      <c r="M96" s="14"/>
      <c r="N96" s="14"/>
      <c r="O96" s="14"/>
      <c r="P96" s="14"/>
      <c r="Q96" s="14"/>
      <c r="X96"/>
      <c r="Y96"/>
      <c r="Z96"/>
      <c r="AA96"/>
      <c r="AB96"/>
      <c r="AE96"/>
    </row>
    <row r="97" spans="2:36" x14ac:dyDescent="0.25">
      <c r="E97" s="38"/>
      <c r="F97" s="38"/>
      <c r="AE97"/>
      <c r="AF97"/>
      <c r="AG97"/>
      <c r="AH97"/>
      <c r="AI97"/>
    </row>
    <row r="98" spans="2:36" x14ac:dyDescent="0.25">
      <c r="AE98"/>
      <c r="AF98"/>
      <c r="AG98"/>
      <c r="AH98"/>
      <c r="AI98"/>
    </row>
    <row r="99" spans="2:36" x14ac:dyDescent="0.25">
      <c r="AE99"/>
      <c r="AF99"/>
      <c r="AG99"/>
      <c r="AH99"/>
      <c r="AI99"/>
    </row>
    <row r="100" spans="2:36" x14ac:dyDescent="0.25">
      <c r="AE100"/>
      <c r="AF100"/>
      <c r="AG100"/>
      <c r="AH100"/>
      <c r="AI100"/>
    </row>
    <row r="101" spans="2:36" x14ac:dyDescent="0.25">
      <c r="C101" s="8"/>
      <c r="D101" s="8"/>
      <c r="E101" s="90"/>
      <c r="F101" s="90"/>
      <c r="G101" s="90"/>
      <c r="H101" s="90"/>
      <c r="AE101"/>
      <c r="AF101"/>
      <c r="AG101"/>
      <c r="AH101"/>
      <c r="AI101"/>
    </row>
    <row r="102" spans="2:36" x14ac:dyDescent="0.25">
      <c r="C102" s="8"/>
      <c r="D102" s="8"/>
      <c r="E102" s="90"/>
      <c r="F102" s="90"/>
      <c r="G102" s="90"/>
      <c r="H102" s="90"/>
      <c r="AE102"/>
      <c r="AF102"/>
      <c r="AG102"/>
      <c r="AH102"/>
      <c r="AI102"/>
    </row>
    <row r="103" spans="2:36" x14ac:dyDescent="0.25">
      <c r="C103" s="8"/>
      <c r="D103" s="8"/>
      <c r="E103" s="90"/>
      <c r="F103" s="90"/>
      <c r="G103" s="90"/>
      <c r="H103" s="90"/>
      <c r="AE103"/>
      <c r="AF103"/>
      <c r="AG103"/>
      <c r="AH103"/>
      <c r="AI103"/>
    </row>
    <row r="104" spans="2:36" x14ac:dyDescent="0.25">
      <c r="C104" s="8"/>
      <c r="D104" s="8"/>
      <c r="E104" s="90"/>
      <c r="F104" s="90"/>
      <c r="G104" s="90"/>
      <c r="H104" s="90"/>
      <c r="AE104"/>
      <c r="AF104"/>
      <c r="AG104"/>
      <c r="AH104"/>
      <c r="AI104"/>
    </row>
    <row r="105" spans="2:36" x14ac:dyDescent="0.25">
      <c r="C105" s="8"/>
      <c r="D105" s="8"/>
      <c r="E105" s="90"/>
      <c r="F105" s="90"/>
      <c r="G105" s="90"/>
      <c r="H105" s="90"/>
      <c r="AE105"/>
      <c r="AF105"/>
      <c r="AG105"/>
      <c r="AH105"/>
      <c r="AI105"/>
    </row>
    <row r="106" spans="2:36" x14ac:dyDescent="0.25">
      <c r="AE106"/>
      <c r="AF106"/>
      <c r="AG106"/>
      <c r="AH106"/>
      <c r="AI106"/>
    </row>
    <row r="109" spans="2:36" x14ac:dyDescent="0.25">
      <c r="C109" s="116"/>
      <c r="D109" s="116"/>
      <c r="E109" s="90"/>
      <c r="F109" s="90"/>
      <c r="G109" s="90"/>
      <c r="H109" s="90"/>
    </row>
    <row r="110" spans="2:36" x14ac:dyDescent="0.25">
      <c r="C110" s="116"/>
      <c r="D110" s="116"/>
      <c r="E110" s="90"/>
      <c r="F110" s="90"/>
      <c r="G110" s="90"/>
      <c r="H110" s="90"/>
    </row>
    <row r="111" spans="2:36" x14ac:dyDescent="0.25">
      <c r="C111" s="116"/>
      <c r="D111" s="116"/>
      <c r="E111" s="90"/>
      <c r="F111" s="90"/>
      <c r="G111" s="90"/>
      <c r="H111" s="90"/>
    </row>
    <row r="112" spans="2:36" s="14" customFormat="1" x14ac:dyDescent="0.25">
      <c r="B112"/>
      <c r="C112" s="116"/>
      <c r="D112" s="116"/>
      <c r="E112" s="90"/>
      <c r="F112" s="90"/>
      <c r="G112" s="90"/>
      <c r="H112" s="90"/>
      <c r="R112" s="3"/>
      <c r="S112" s="3"/>
      <c r="T112" s="3"/>
      <c r="U112" s="3"/>
      <c r="V112" s="3"/>
      <c r="W112" s="3"/>
      <c r="X112"/>
      <c r="Y112"/>
      <c r="Z112"/>
      <c r="AA112"/>
      <c r="AB112"/>
      <c r="AC112" s="3"/>
      <c r="AD112" s="3"/>
      <c r="AE112" s="3"/>
      <c r="AF112" s="3"/>
      <c r="AG112" s="3"/>
      <c r="AH112" s="3"/>
      <c r="AI112" s="3"/>
      <c r="AJ112"/>
    </row>
    <row r="113" spans="3:8" x14ac:dyDescent="0.25">
      <c r="C113" s="116"/>
      <c r="D113" s="116"/>
      <c r="E113" s="90"/>
      <c r="F113" s="90"/>
      <c r="G113" s="90"/>
      <c r="H113"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76:Q84 Q67 Q10:Q15 Q17:Q29 Q31:Q46 Q48:Q54 Q56:Q63 Q65 Q7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7ED02-1DAB-421F-A7D6-398595FA7F06}">
  <ds:schemaRefs>
    <ds:schemaRef ds:uri="http://schemas.microsoft.com/office/2006/metadata/properties"/>
    <ds:schemaRef ds:uri="http://schemas.microsoft.com/office/infopath/2007/PartnerControls"/>
    <ds:schemaRef ds:uri="http://www.w3.org/XML/1998/namespace"/>
    <ds:schemaRef ds:uri="http://purl.org/dc/dcmitype/"/>
    <ds:schemaRef ds:uri="f7c7372e-77c9-4c4a-9e9a-3e04be05905d"/>
    <ds:schemaRef ds:uri="http://schemas.microsoft.com/office/2006/documentManagement/types"/>
    <ds:schemaRef ds:uri="http://purl.org/dc/elements/1.1/"/>
    <ds:schemaRef ds:uri="http://schemas.openxmlformats.org/package/2006/metadata/core-properties"/>
    <ds:schemaRef ds:uri="09100588-ee89-45b2-81d6-a67d223ce91b"/>
    <ds:schemaRef ds:uri="http://purl.org/dc/terms/"/>
  </ds:schemaRefs>
</ds:datastoreItem>
</file>

<file path=customXml/itemProps2.xml><?xml version="1.0" encoding="utf-8"?>
<ds:datastoreItem xmlns:ds="http://schemas.openxmlformats.org/officeDocument/2006/customXml" ds:itemID="{4D836CEE-D88A-493A-B693-375863DCF4B7}">
  <ds:schemaRefs>
    <ds:schemaRef ds:uri="http://schemas.microsoft.com/sharepoint/v3/contenttype/forms"/>
  </ds:schemaRefs>
</ds:datastoreItem>
</file>

<file path=customXml/itemProps3.xml><?xml version="1.0" encoding="utf-8"?>
<ds:datastoreItem xmlns:ds="http://schemas.openxmlformats.org/officeDocument/2006/customXml" ds:itemID="{5FDC776F-1193-43C1-8AB1-BEBF7FD51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2026-03-23T16:15:13Z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