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Febrero/Gastos/Seguridad Social/"/>
    </mc:Choice>
  </mc:AlternateContent>
  <xr:revisionPtr revIDLastSave="10941" documentId="8_{0FFEBC87-35E0-45D7-A721-D9B70D9640E6}" xr6:coauthVersionLast="47" xr6:coauthVersionMax="47" xr10:uidLastSave="{96D72404-1E76-4249-9E47-1908E33C4B25}"/>
  <bookViews>
    <workbookView xWindow="-120" yWindow="-120" windowWidth="29040" windowHeight="15720" firstSheet="11" activeTab="12" xr2:uid="{00000000-000D-0000-FFFF-FFFF00000000}"/>
  </bookViews>
  <sheets>
    <sheet name="2014" sheetId="14" r:id="rId1"/>
    <sheet name="2015" sheetId="26" r:id="rId2"/>
    <sheet name="2016" sheetId="27" r:id="rId3"/>
    <sheet name="2017" sheetId="28" r:id="rId4"/>
    <sheet name="2018" sheetId="29" r:id="rId5"/>
    <sheet name="2019 " sheetId="30" r:id="rId6"/>
    <sheet name="2020" sheetId="33" r:id="rId7"/>
    <sheet name="2021" sheetId="35" r:id="rId8"/>
    <sheet name="2022" sheetId="38" r:id="rId9"/>
    <sheet name="2023" sheetId="40" r:id="rId10"/>
    <sheet name="2024" sheetId="39" r:id="rId11"/>
    <sheet name="2025" sheetId="41" r:id="rId12"/>
    <sheet name="2026" sheetId="42" r:id="rId13"/>
  </sheets>
  <definedNames>
    <definedName name="_xlnm._FilterDatabase" localSheetId="7" hidden="1">'2021'!$B$2:$P$385</definedName>
    <definedName name="_xlnm._FilterDatabase" localSheetId="8" hidden="1">'2022'!$B$2:$Q$378</definedName>
    <definedName name="_xlnm._FilterDatabase" localSheetId="9" hidden="1">'2023'!$B$2:$Q$408</definedName>
    <definedName name="_xlnm._FilterDatabase" localSheetId="10" hidden="1">'2024'!$B$2:$Q$382</definedName>
    <definedName name="_xlnm._FilterDatabase" localSheetId="11" hidden="1">'2025'!$B$2:$Q$383</definedName>
    <definedName name="_xlnm._FilterDatabase" localSheetId="12" hidden="1">'2026'!$B$2:$Q$349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8" i="41" l="1"/>
  <c r="O398" i="41"/>
  <c r="N398" i="41"/>
  <c r="M398" i="41"/>
  <c r="L398" i="41"/>
  <c r="K398" i="41"/>
  <c r="J398" i="41"/>
  <c r="I398" i="41"/>
  <c r="H398" i="41"/>
  <c r="G398" i="41"/>
  <c r="F398" i="41"/>
  <c r="E398" i="41"/>
  <c r="Q43" i="41"/>
  <c r="Q282" i="41"/>
  <c r="Q349" i="42"/>
  <c r="Q348" i="42"/>
  <c r="Q347" i="42"/>
  <c r="Q346" i="42"/>
  <c r="Q345" i="42"/>
  <c r="Q344" i="42"/>
  <c r="Q343" i="42"/>
  <c r="Q342" i="42"/>
  <c r="Q341" i="42"/>
  <c r="Q340" i="42"/>
  <c r="Q339" i="42"/>
  <c r="Q338" i="42"/>
  <c r="Q337" i="42"/>
  <c r="Q336" i="42"/>
  <c r="Q335" i="42"/>
  <c r="Q334" i="42"/>
  <c r="Q333" i="42"/>
  <c r="Q332" i="42"/>
  <c r="Q331" i="42"/>
  <c r="Q330" i="42"/>
  <c r="Q329" i="42"/>
  <c r="Q328" i="42"/>
  <c r="Q327" i="42"/>
  <c r="Q326" i="42"/>
  <c r="Q325" i="42"/>
  <c r="Q324" i="42"/>
  <c r="Q323" i="42"/>
  <c r="Q322" i="42"/>
  <c r="Q321" i="42"/>
  <c r="Q320" i="42"/>
  <c r="Q319" i="42"/>
  <c r="Q318" i="42"/>
  <c r="Q317" i="42"/>
  <c r="Q316" i="42"/>
  <c r="Q315" i="42"/>
  <c r="Q314" i="42"/>
  <c r="Q313" i="42"/>
  <c r="Q312" i="42"/>
  <c r="Q311" i="42"/>
  <c r="Q310" i="42"/>
  <c r="Q309" i="42"/>
  <c r="Q308" i="42"/>
  <c r="Q307" i="42"/>
  <c r="Q306" i="42"/>
  <c r="Q305" i="42"/>
  <c r="Q304" i="42"/>
  <c r="Q303" i="42"/>
  <c r="Q302" i="42"/>
  <c r="Q301" i="42"/>
  <c r="Q300" i="42"/>
  <c r="Q299" i="42"/>
  <c r="Q298" i="42"/>
  <c r="Q297" i="42"/>
  <c r="Q296" i="42"/>
  <c r="Q295" i="42"/>
  <c r="Q294" i="42"/>
  <c r="Q293" i="42"/>
  <c r="Q292" i="42"/>
  <c r="Q291" i="42"/>
  <c r="Q290" i="42"/>
  <c r="Q289" i="42"/>
  <c r="Q288" i="42"/>
  <c r="Q287" i="42"/>
  <c r="Q286" i="42"/>
  <c r="Q285" i="42"/>
  <c r="Q284" i="42"/>
  <c r="Q283" i="42"/>
  <c r="Q282" i="42"/>
  <c r="Q281" i="42"/>
  <c r="Q280" i="42"/>
  <c r="Q279" i="42"/>
  <c r="Q278" i="42"/>
  <c r="Q277" i="42"/>
  <c r="Q276" i="42"/>
  <c r="Q275" i="42"/>
  <c r="Q274" i="42"/>
  <c r="Q273" i="42"/>
  <c r="Q272" i="42"/>
  <c r="Q271" i="42"/>
  <c r="Q270" i="42"/>
  <c r="Q269" i="42"/>
  <c r="Q268" i="42"/>
  <c r="Q267" i="42"/>
  <c r="Q266" i="42"/>
  <c r="Q265" i="42"/>
  <c r="Q264" i="42"/>
  <c r="Q263" i="42"/>
  <c r="Q262" i="42"/>
  <c r="Q261" i="42"/>
  <c r="Q260" i="42"/>
  <c r="Q259" i="42"/>
  <c r="Q258" i="42"/>
  <c r="Q257" i="42"/>
  <c r="Q256" i="42"/>
  <c r="Q255" i="42"/>
  <c r="Q254" i="42"/>
  <c r="Q253" i="42"/>
  <c r="Q252" i="42"/>
  <c r="Q251" i="42"/>
  <c r="Q250" i="42"/>
  <c r="Q249" i="42"/>
  <c r="Q248" i="42"/>
  <c r="Q247" i="42"/>
  <c r="Q246" i="42"/>
  <c r="Q245" i="42"/>
  <c r="Q244" i="42"/>
  <c r="Q243" i="42"/>
  <c r="Q242" i="42"/>
  <c r="Q241" i="42"/>
  <c r="Q240" i="42"/>
  <c r="Q239" i="42"/>
  <c r="Q238" i="42"/>
  <c r="Q237" i="42"/>
  <c r="Q236" i="42"/>
  <c r="Q235" i="42"/>
  <c r="Q234" i="42"/>
  <c r="Q233" i="42"/>
  <c r="Q232" i="42"/>
  <c r="Q231" i="42"/>
  <c r="Q230" i="42"/>
  <c r="Q229" i="42"/>
  <c r="Q228" i="42"/>
  <c r="Q227" i="42"/>
  <c r="Q226" i="42"/>
  <c r="Q225" i="42"/>
  <c r="Q224" i="42"/>
  <c r="Q223" i="42"/>
  <c r="Q222" i="42"/>
  <c r="Q221" i="42"/>
  <c r="Q220" i="42"/>
  <c r="Q219" i="42"/>
  <c r="Q218" i="42"/>
  <c r="Q217" i="42"/>
  <c r="Q216" i="42"/>
  <c r="Q215" i="42"/>
  <c r="Q214" i="42"/>
  <c r="Q213" i="42"/>
  <c r="Q212" i="42"/>
  <c r="Q211" i="42"/>
  <c r="Q210" i="42"/>
  <c r="Q209" i="42"/>
  <c r="Q208" i="42"/>
  <c r="Q207" i="42"/>
  <c r="Q206" i="42"/>
  <c r="Q205" i="42"/>
  <c r="Q204" i="42"/>
  <c r="Q203" i="42"/>
  <c r="Q202" i="42"/>
  <c r="Q201" i="42"/>
  <c r="Q200" i="42"/>
  <c r="Q199" i="42"/>
  <c r="Q198" i="42"/>
  <c r="Q197" i="42"/>
  <c r="Q196" i="42"/>
  <c r="Q195" i="42"/>
  <c r="Q194" i="42"/>
  <c r="Q193" i="42"/>
  <c r="Q192" i="42"/>
  <c r="Q191" i="42"/>
  <c r="Q190" i="42"/>
  <c r="Q189" i="42"/>
  <c r="Q188" i="42"/>
  <c r="Q187" i="42"/>
  <c r="Q186" i="42"/>
  <c r="Q185" i="42"/>
  <c r="Q184" i="42"/>
  <c r="Q183" i="42"/>
  <c r="Q182" i="42"/>
  <c r="Q181" i="42"/>
  <c r="Q180" i="42"/>
  <c r="Q179" i="42"/>
  <c r="Q178" i="42"/>
  <c r="Q177" i="42"/>
  <c r="Q176" i="42"/>
  <c r="Q175" i="42"/>
  <c r="Q174" i="42"/>
  <c r="Q173" i="42"/>
  <c r="Q172" i="42"/>
  <c r="Q171" i="42"/>
  <c r="Q170" i="42"/>
  <c r="Q169" i="42"/>
  <c r="Q168" i="42"/>
  <c r="Q167" i="42"/>
  <c r="Q166" i="42"/>
  <c r="Q165" i="42"/>
  <c r="Q164" i="42"/>
  <c r="Q163" i="42"/>
  <c r="Q162" i="42"/>
  <c r="Q161" i="42"/>
  <c r="Q160" i="42"/>
  <c r="Q159" i="42"/>
  <c r="Q158" i="42"/>
  <c r="Q157" i="42"/>
  <c r="Q156" i="42"/>
  <c r="Q155" i="42"/>
  <c r="Q154" i="42"/>
  <c r="Q153" i="42"/>
  <c r="Q152" i="42"/>
  <c r="Q151" i="42"/>
  <c r="Q150" i="42"/>
  <c r="Q149" i="42"/>
  <c r="Q148" i="42"/>
  <c r="Q147" i="42"/>
  <c r="Q146" i="42"/>
  <c r="Q145" i="42"/>
  <c r="Q144" i="42"/>
  <c r="Q143" i="42"/>
  <c r="Q142" i="42"/>
  <c r="Q141" i="42"/>
  <c r="Q140" i="42"/>
  <c r="Q139" i="42"/>
  <c r="Q138" i="42"/>
  <c r="Q137" i="42"/>
  <c r="Q136" i="42"/>
  <c r="Q135" i="42"/>
  <c r="Q134" i="42"/>
  <c r="Q133" i="42"/>
  <c r="Q132" i="42"/>
  <c r="Q131" i="42"/>
  <c r="Q130" i="42"/>
  <c r="Q129" i="42"/>
  <c r="Q128" i="42"/>
  <c r="Q127" i="42"/>
  <c r="Q126" i="42"/>
  <c r="Q125" i="42"/>
  <c r="Q124" i="42"/>
  <c r="Q123" i="42"/>
  <c r="Q122" i="42"/>
  <c r="Q121" i="42"/>
  <c r="Q120" i="42"/>
  <c r="Q119" i="42"/>
  <c r="Q118" i="42"/>
  <c r="Q117" i="42"/>
  <c r="Q116" i="42"/>
  <c r="Q115" i="42"/>
  <c r="Q114" i="42"/>
  <c r="Q113" i="42"/>
  <c r="Q112" i="42"/>
  <c r="Q111" i="42"/>
  <c r="Q110" i="42"/>
  <c r="Q109" i="42"/>
  <c r="Q108" i="42"/>
  <c r="Q107" i="42"/>
  <c r="Q106" i="42"/>
  <c r="Q105" i="42"/>
  <c r="Q104" i="42"/>
  <c r="Q103" i="42"/>
  <c r="Q102" i="42"/>
  <c r="Q101" i="42"/>
  <c r="Q100" i="42"/>
  <c r="Q99" i="42"/>
  <c r="Q98" i="42"/>
  <c r="Q97" i="42"/>
  <c r="Q96" i="42"/>
  <c r="Q95" i="42"/>
  <c r="Q94" i="42"/>
  <c r="Q93" i="42"/>
  <c r="Q92" i="42"/>
  <c r="Q91" i="42"/>
  <c r="Q90" i="42"/>
  <c r="Q89" i="42"/>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P361" i="42"/>
  <c r="O361" i="42"/>
  <c r="N361" i="42"/>
  <c r="M361" i="42"/>
  <c r="L361" i="42"/>
  <c r="K361" i="42"/>
  <c r="J361" i="42"/>
  <c r="I361" i="42"/>
  <c r="H361" i="42"/>
  <c r="G361" i="42"/>
  <c r="F361" i="42"/>
  <c r="E361" i="42"/>
  <c r="D361" i="42"/>
  <c r="C361" i="42"/>
  <c r="Q360" i="42"/>
  <c r="Q359" i="42"/>
  <c r="Q358" i="42"/>
  <c r="Q357" i="42"/>
  <c r="Q356" i="42"/>
  <c r="Q355" i="42"/>
  <c r="Q354" i="42"/>
  <c r="Q353" i="42"/>
  <c r="P350" i="42"/>
  <c r="P363" i="42" s="1"/>
  <c r="O350" i="42"/>
  <c r="O363" i="42" s="1"/>
  <c r="N350" i="42"/>
  <c r="N363" i="42" s="1"/>
  <c r="M350" i="42"/>
  <c r="L350" i="42"/>
  <c r="L363" i="42" s="1"/>
  <c r="K350" i="42"/>
  <c r="J350" i="42"/>
  <c r="I350" i="42"/>
  <c r="I363" i="42" s="1"/>
  <c r="H350" i="42"/>
  <c r="H363" i="42" s="1"/>
  <c r="G350" i="42"/>
  <c r="G363" i="42" s="1"/>
  <c r="F350" i="42"/>
  <c r="F363" i="42" s="1"/>
  <c r="E350" i="42"/>
  <c r="D350" i="42"/>
  <c r="C350" i="42"/>
  <c r="Q9" i="42"/>
  <c r="O385" i="41"/>
  <c r="N385" i="41"/>
  <c r="M385" i="41"/>
  <c r="L385" i="41"/>
  <c r="K385" i="41"/>
  <c r="J385" i="41"/>
  <c r="I385" i="41"/>
  <c r="G385" i="41"/>
  <c r="D385" i="41"/>
  <c r="Q111" i="41"/>
  <c r="Q110" i="41"/>
  <c r="Q109" i="41"/>
  <c r="Q345" i="41"/>
  <c r="Q344" i="41"/>
  <c r="Q343" i="41"/>
  <c r="Q342" i="41"/>
  <c r="Q375" i="41"/>
  <c r="Q374" i="41"/>
  <c r="Q172" i="41"/>
  <c r="Q164" i="41"/>
  <c r="Q156" i="41"/>
  <c r="Q124" i="41"/>
  <c r="Q117" i="41"/>
  <c r="Q115" i="41"/>
  <c r="Q113" i="41"/>
  <c r="Q112" i="41"/>
  <c r="Q108" i="41"/>
  <c r="Q106" i="41"/>
  <c r="Q104" i="41"/>
  <c r="Q103" i="41"/>
  <c r="Q102" i="41"/>
  <c r="Q100" i="41"/>
  <c r="Q98" i="41"/>
  <c r="Q97" i="41"/>
  <c r="Q95" i="41"/>
  <c r="Q94" i="41"/>
  <c r="Q93" i="41"/>
  <c r="Q92" i="41"/>
  <c r="Q90" i="41"/>
  <c r="Q88" i="41"/>
  <c r="Q87" i="41"/>
  <c r="Q86" i="41"/>
  <c r="Q84" i="41"/>
  <c r="Q82" i="41"/>
  <c r="Q81" i="41"/>
  <c r="Q79" i="41"/>
  <c r="Q78" i="41"/>
  <c r="Q77" i="41"/>
  <c r="Q75" i="41"/>
  <c r="Q74" i="41"/>
  <c r="Q70" i="41"/>
  <c r="Q68" i="41"/>
  <c r="Q64" i="41"/>
  <c r="Q61" i="41"/>
  <c r="Q59" i="41"/>
  <c r="Q57" i="41"/>
  <c r="Q55" i="41"/>
  <c r="Q52" i="41"/>
  <c r="Q50" i="41"/>
  <c r="Q49" i="41"/>
  <c r="Q48" i="41"/>
  <c r="Q47" i="41"/>
  <c r="Q46" i="41"/>
  <c r="Q44" i="41"/>
  <c r="Q41" i="41"/>
  <c r="Q39" i="41"/>
  <c r="Q38" i="41"/>
  <c r="Q37" i="41"/>
  <c r="Q36" i="41"/>
  <c r="Q34" i="41"/>
  <c r="Q31" i="41"/>
  <c r="Q30" i="41"/>
  <c r="Q29" i="41"/>
  <c r="Q27" i="41"/>
  <c r="Q25" i="41"/>
  <c r="Q23" i="41"/>
  <c r="Q21" i="41"/>
  <c r="Q19" i="41"/>
  <c r="Q18" i="41"/>
  <c r="Q16" i="41"/>
  <c r="Q15" i="41"/>
  <c r="Q13" i="41"/>
  <c r="Q10" i="41"/>
  <c r="Q320" i="41"/>
  <c r="Q319" i="41"/>
  <c r="Q266" i="41"/>
  <c r="Q327" i="35"/>
  <c r="Q384" i="41"/>
  <c r="Q383" i="41"/>
  <c r="Q382" i="41"/>
  <c r="Q381" i="41"/>
  <c r="Q380" i="41"/>
  <c r="Q379" i="41"/>
  <c r="Q378" i="41"/>
  <c r="Q377" i="41"/>
  <c r="Q376" i="41"/>
  <c r="Q373" i="41"/>
  <c r="Q372"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1" i="41"/>
  <c r="Q340" i="41"/>
  <c r="Q339" i="41"/>
  <c r="Q338" i="41"/>
  <c r="Q337" i="41"/>
  <c r="Q336" i="41"/>
  <c r="Q335" i="41"/>
  <c r="Q334" i="41"/>
  <c r="Q333" i="41"/>
  <c r="Q332" i="41"/>
  <c r="Q331" i="41"/>
  <c r="Q330" i="41"/>
  <c r="Q329" i="41"/>
  <c r="Q328" i="41"/>
  <c r="Q327" i="41"/>
  <c r="Q326" i="41"/>
  <c r="Q325" i="41"/>
  <c r="Q324" i="41"/>
  <c r="Q323" i="41"/>
  <c r="Q322" i="41"/>
  <c r="Q321"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114" i="41"/>
  <c r="Q62" i="41"/>
  <c r="Q54" i="41"/>
  <c r="Q116" i="41"/>
  <c r="Q118" i="41"/>
  <c r="Q119" i="41"/>
  <c r="Q120" i="41"/>
  <c r="Q121" i="41"/>
  <c r="Q122" i="41"/>
  <c r="Q123" i="41"/>
  <c r="Q125" i="41"/>
  <c r="Q126" i="41"/>
  <c r="Q127" i="41"/>
  <c r="Q128" i="41"/>
  <c r="Q129" i="41"/>
  <c r="Q130" i="41"/>
  <c r="Q131" i="41"/>
  <c r="Q133" i="41"/>
  <c r="Q134" i="41"/>
  <c r="Q135" i="41"/>
  <c r="Q136" i="41"/>
  <c r="Q137" i="41"/>
  <c r="Q138" i="41"/>
  <c r="Q139" i="41"/>
  <c r="Q141" i="41"/>
  <c r="Q142" i="41"/>
  <c r="Q143" i="41"/>
  <c r="Q144" i="41"/>
  <c r="Q145" i="41"/>
  <c r="Q146" i="41"/>
  <c r="Q147" i="41"/>
  <c r="Q149" i="41"/>
  <c r="Q150" i="41"/>
  <c r="Q151" i="41"/>
  <c r="Q152" i="41"/>
  <c r="Q153" i="41"/>
  <c r="Q154" i="41"/>
  <c r="Q155" i="41"/>
  <c r="Q157" i="41"/>
  <c r="Q158" i="41"/>
  <c r="Q159" i="41"/>
  <c r="Q160" i="41"/>
  <c r="Q161" i="41"/>
  <c r="Q162" i="41"/>
  <c r="Q163" i="41"/>
  <c r="Q165" i="41"/>
  <c r="Q166" i="41"/>
  <c r="Q167" i="41"/>
  <c r="Q168" i="41"/>
  <c r="Q169" i="41"/>
  <c r="Q170" i="41"/>
  <c r="Q171" i="41"/>
  <c r="Q173" i="41"/>
  <c r="Q174" i="41"/>
  <c r="Q175" i="41"/>
  <c r="Q176" i="41"/>
  <c r="Q177" i="41"/>
  <c r="Q178" i="41"/>
  <c r="Q179" i="41"/>
  <c r="Q180" i="41"/>
  <c r="Q181" i="41"/>
  <c r="Q182" i="41"/>
  <c r="Q183" i="41"/>
  <c r="Q184" i="41"/>
  <c r="Q185" i="41"/>
  <c r="Q186" i="41"/>
  <c r="Q187" i="41"/>
  <c r="Q188" i="41"/>
  <c r="Q189" i="41"/>
  <c r="Q190" i="41"/>
  <c r="Q191" i="41"/>
  <c r="Q192" i="41"/>
  <c r="Q193" i="41"/>
  <c r="Q194" i="41"/>
  <c r="Q195" i="41"/>
  <c r="Q196" i="41"/>
  <c r="Q197" i="41"/>
  <c r="Q198" i="41"/>
  <c r="Q199" i="41"/>
  <c r="Q200" i="41"/>
  <c r="Q201" i="41"/>
  <c r="Q202" i="41"/>
  <c r="Q203" i="41"/>
  <c r="Q204" i="41"/>
  <c r="Q205" i="41"/>
  <c r="Q206" i="41"/>
  <c r="Q207" i="41"/>
  <c r="Q208" i="41"/>
  <c r="Q209" i="41"/>
  <c r="Q210" i="41"/>
  <c r="Q211" i="41"/>
  <c r="Q212" i="41"/>
  <c r="Q213" i="41"/>
  <c r="Q214" i="41"/>
  <c r="Q215" i="41"/>
  <c r="Q216" i="41"/>
  <c r="Q217" i="41"/>
  <c r="Q218" i="41"/>
  <c r="Q219" i="41"/>
  <c r="Q220" i="41"/>
  <c r="Q221" i="41"/>
  <c r="Q222" i="41"/>
  <c r="Q223" i="41"/>
  <c r="Q224" i="41"/>
  <c r="Q225" i="41"/>
  <c r="Q226" i="41"/>
  <c r="Q227" i="41"/>
  <c r="Q228" i="41"/>
  <c r="Q229" i="41"/>
  <c r="Q230" i="41"/>
  <c r="Q231" i="41"/>
  <c r="Q232" i="41"/>
  <c r="Q233" i="41"/>
  <c r="Q234" i="41"/>
  <c r="Q235" i="41"/>
  <c r="Q236" i="41"/>
  <c r="Q237" i="41"/>
  <c r="Q238" i="41"/>
  <c r="Q239" i="41"/>
  <c r="Q240" i="41"/>
  <c r="Q241" i="41"/>
  <c r="Q242" i="41"/>
  <c r="Q243" i="41"/>
  <c r="Q244" i="41"/>
  <c r="Q245" i="41"/>
  <c r="Q246" i="41"/>
  <c r="Q247" i="41"/>
  <c r="Q248" i="41"/>
  <c r="Q249" i="41"/>
  <c r="Q250" i="41"/>
  <c r="Q251" i="41"/>
  <c r="Q252" i="41"/>
  <c r="Q253" i="41"/>
  <c r="Q254" i="41"/>
  <c r="Q255" i="41"/>
  <c r="Q256" i="41"/>
  <c r="Q257" i="41"/>
  <c r="Q258" i="41"/>
  <c r="Q259" i="41"/>
  <c r="Q260" i="41"/>
  <c r="Q261" i="41"/>
  <c r="Q262" i="41"/>
  <c r="Q263" i="41"/>
  <c r="Q264" i="41"/>
  <c r="Q265" i="41"/>
  <c r="Q267" i="41"/>
  <c r="Q268" i="41"/>
  <c r="Q269" i="41"/>
  <c r="Q270" i="41"/>
  <c r="Q271" i="41"/>
  <c r="Q272" i="41"/>
  <c r="Q273" i="41"/>
  <c r="Q274" i="41"/>
  <c r="Q275" i="41"/>
  <c r="Q276" i="41"/>
  <c r="Q277" i="41"/>
  <c r="Q278" i="41"/>
  <c r="Q279" i="41"/>
  <c r="Q280" i="41"/>
  <c r="Q281" i="41"/>
  <c r="Q283" i="41"/>
  <c r="Q284" i="41"/>
  <c r="Q285" i="41"/>
  <c r="Q286" i="41"/>
  <c r="C385" i="41"/>
  <c r="P385" i="41"/>
  <c r="Q388" i="41"/>
  <c r="Q389" i="41"/>
  <c r="Q390" i="41"/>
  <c r="Q391" i="41"/>
  <c r="Q392" i="41"/>
  <c r="Q393" i="41"/>
  <c r="Q394" i="41"/>
  <c r="Q395" i="41"/>
  <c r="Q396" i="41"/>
  <c r="Q397" i="41"/>
  <c r="C398" i="41"/>
  <c r="D398" i="41"/>
  <c r="J363" i="42" l="1"/>
  <c r="C363" i="42"/>
  <c r="K363" i="42"/>
  <c r="E363" i="42"/>
  <c r="M363" i="42"/>
  <c r="D363" i="42"/>
  <c r="Q350" i="42"/>
  <c r="Q361" i="42"/>
  <c r="M400" i="41"/>
  <c r="P400" i="41"/>
  <c r="L400" i="41"/>
  <c r="I400" i="41"/>
  <c r="Q12" i="41"/>
  <c r="Q24" i="41"/>
  <c r="Q26" i="41"/>
  <c r="Q35" i="41"/>
  <c r="Q72" i="41"/>
  <c r="Q20" i="41"/>
  <c r="Q32" i="41"/>
  <c r="Q56" i="41"/>
  <c r="Q63" i="41"/>
  <c r="Q65" i="41"/>
  <c r="Q76" i="41"/>
  <c r="Q85" i="41"/>
  <c r="Q101" i="41"/>
  <c r="Q17" i="41"/>
  <c r="Q28" i="41"/>
  <c r="Q40" i="41"/>
  <c r="Q42" i="41"/>
  <c r="Q14" i="41"/>
  <c r="Q51" i="41"/>
  <c r="Q53" i="41"/>
  <c r="Q60" i="41"/>
  <c r="Q67" i="41"/>
  <c r="Q69" i="41"/>
  <c r="Q80" i="41"/>
  <c r="Q89" i="41"/>
  <c r="Q96" i="41"/>
  <c r="Q105" i="41"/>
  <c r="Q11" i="41"/>
  <c r="Q22" i="41"/>
  <c r="Q33" i="41"/>
  <c r="Q45" i="41"/>
  <c r="Q71" i="41"/>
  <c r="Q73" i="41"/>
  <c r="Q132" i="41"/>
  <c r="Q83" i="41"/>
  <c r="Q91" i="41"/>
  <c r="Q99" i="41"/>
  <c r="Q107" i="41"/>
  <c r="Q58" i="41"/>
  <c r="Q148" i="41"/>
  <c r="Q140" i="41"/>
  <c r="H385" i="41"/>
  <c r="H400" i="41" s="1"/>
  <c r="Q9" i="41"/>
  <c r="G400" i="41"/>
  <c r="D400" i="41"/>
  <c r="C400" i="41"/>
  <c r="N400" i="41"/>
  <c r="K400" i="41"/>
  <c r="O400" i="41"/>
  <c r="J400" i="41"/>
  <c r="F385" i="41"/>
  <c r="F400" i="41" s="1"/>
  <c r="E385" i="41"/>
  <c r="E400" i="41" s="1"/>
  <c r="Q66" i="41"/>
  <c r="Q398" i="41"/>
  <c r="Q363" i="42" l="1"/>
  <c r="Q385" i="41"/>
  <c r="Q400" i="41" s="1"/>
  <c r="Q45" i="39"/>
  <c r="Q53" i="39"/>
  <c r="Q54" i="39"/>
  <c r="Q55" i="39"/>
  <c r="D395" i="39" l="1"/>
  <c r="D382" i="39"/>
  <c r="Q241" i="39"/>
  <c r="D397" i="39" l="1"/>
  <c r="Q308" i="39"/>
  <c r="Q353" i="39"/>
  <c r="Q359" i="39"/>
  <c r="Q373" i="39"/>
  <c r="Q367" i="39"/>
  <c r="Q368" i="39"/>
  <c r="G382" i="39"/>
  <c r="H382" i="39"/>
  <c r="I382" i="39"/>
  <c r="J382" i="39"/>
  <c r="K382" i="39"/>
  <c r="L382" i="39"/>
  <c r="M382" i="39"/>
  <c r="N382" i="39"/>
  <c r="O382" i="39"/>
  <c r="P382" i="39"/>
  <c r="E382" i="39"/>
  <c r="F382" i="39"/>
  <c r="C382" i="39"/>
  <c r="Q404" i="40"/>
  <c r="Q405" i="40"/>
  <c r="Q192" i="40"/>
  <c r="Q154" i="40"/>
  <c r="Q153" i="40"/>
  <c r="Q143" i="40"/>
  <c r="Q42" i="40"/>
  <c r="C423" i="40"/>
  <c r="P421" i="40"/>
  <c r="O421" i="40"/>
  <c r="N421" i="40"/>
  <c r="M421" i="40"/>
  <c r="L421" i="40"/>
  <c r="K421" i="40"/>
  <c r="J421" i="40"/>
  <c r="I421" i="40"/>
  <c r="H421" i="40"/>
  <c r="G421" i="40"/>
  <c r="F421" i="40"/>
  <c r="E421" i="40"/>
  <c r="D421" i="40"/>
  <c r="Q420" i="40"/>
  <c r="Q419" i="40"/>
  <c r="Q418" i="40"/>
  <c r="Q417" i="40"/>
  <c r="Q416" i="40"/>
  <c r="Q415" i="40"/>
  <c r="Q414" i="40"/>
  <c r="Q413" i="40"/>
  <c r="Q412" i="40"/>
  <c r="Q411" i="40"/>
  <c r="Q407" i="40"/>
  <c r="Q406" i="40"/>
  <c r="Q402" i="40"/>
  <c r="Q401" i="40"/>
  <c r="Q400" i="40"/>
  <c r="D397" i="40"/>
  <c r="Q396" i="40"/>
  <c r="Q395" i="40"/>
  <c r="D395" i="40"/>
  <c r="Q394" i="40"/>
  <c r="D393" i="40"/>
  <c r="Q392" i="40"/>
  <c r="Q391" i="40"/>
  <c r="D391" i="40"/>
  <c r="Q390" i="40"/>
  <c r="D389" i="40"/>
  <c r="Q387" i="40"/>
  <c r="Q386" i="40"/>
  <c r="D386" i="40"/>
  <c r="Q385" i="40"/>
  <c r="Q384" i="40"/>
  <c r="Q381" i="40"/>
  <c r="Q379" i="40"/>
  <c r="Q376" i="40"/>
  <c r="Q374" i="40"/>
  <c r="Q372" i="40"/>
  <c r="Q370" i="40"/>
  <c r="Q368" i="40"/>
  <c r="Q367" i="40"/>
  <c r="Q365" i="40"/>
  <c r="Q362" i="40"/>
  <c r="Q361" i="40"/>
  <c r="Q360" i="40"/>
  <c r="Q359" i="40"/>
  <c r="Q358" i="40"/>
  <c r="Q355" i="40"/>
  <c r="Q353" i="40"/>
  <c r="Q351" i="40"/>
  <c r="Q348" i="40"/>
  <c r="Q347" i="40"/>
  <c r="Q346" i="40"/>
  <c r="Q344" i="40"/>
  <c r="Q342" i="40"/>
  <c r="Q339" i="40"/>
  <c r="Q337" i="40"/>
  <c r="Q335" i="40"/>
  <c r="Q333" i="40"/>
  <c r="Q332" i="40"/>
  <c r="Q331" i="40"/>
  <c r="Q327" i="40"/>
  <c r="Q326" i="40"/>
  <c r="D326" i="40"/>
  <c r="D325" i="40" s="1"/>
  <c r="D324" i="40" s="1"/>
  <c r="Q323" i="40"/>
  <c r="Q322" i="40"/>
  <c r="Q321" i="40"/>
  <c r="Q320" i="40"/>
  <c r="Q317" i="40"/>
  <c r="Q314" i="40"/>
  <c r="Q313" i="40"/>
  <c r="Q312" i="40"/>
  <c r="Q311" i="40"/>
  <c r="Q308" i="40"/>
  <c r="Q306" i="40"/>
  <c r="Q305" i="40"/>
  <c r="Q304" i="40"/>
  <c r="Q303" i="40"/>
  <c r="Q301" i="40"/>
  <c r="Q299" i="40"/>
  <c r="Q298" i="40"/>
  <c r="Q296" i="40"/>
  <c r="Q295" i="40"/>
  <c r="D292" i="40"/>
  <c r="Q291" i="40"/>
  <c r="Q290" i="40"/>
  <c r="Q289" i="40"/>
  <c r="Q288" i="40"/>
  <c r="Q286" i="40"/>
  <c r="Q285" i="40"/>
  <c r="Q283" i="40"/>
  <c r="Q281" i="40"/>
  <c r="Q280" i="40"/>
  <c r="Q279" i="40"/>
  <c r="Q277" i="40"/>
  <c r="Q276" i="40"/>
  <c r="Q275" i="40"/>
  <c r="Q274" i="40"/>
  <c r="Q272" i="40"/>
  <c r="Q271" i="40"/>
  <c r="Q268" i="40"/>
  <c r="Q267" i="40"/>
  <c r="Q266" i="40"/>
  <c r="Q265" i="40"/>
  <c r="Q264" i="40"/>
  <c r="Q262" i="40"/>
  <c r="Q261" i="40"/>
  <c r="Q260" i="40"/>
  <c r="Q259" i="40"/>
  <c r="Q258" i="40"/>
  <c r="Q257" i="40"/>
  <c r="Q253" i="40"/>
  <c r="Q251" i="40"/>
  <c r="Q250" i="40"/>
  <c r="Q249" i="40"/>
  <c r="Q248" i="40"/>
  <c r="Q247" i="40"/>
  <c r="Q246" i="40"/>
  <c r="Q245" i="40"/>
  <c r="Q243" i="40"/>
  <c r="Q242" i="40"/>
  <c r="Q241" i="40"/>
  <c r="Q240" i="40"/>
  <c r="Q237" i="40"/>
  <c r="Q235" i="40"/>
  <c r="Q233" i="40"/>
  <c r="Q231" i="40"/>
  <c r="Q229" i="40"/>
  <c r="Q228" i="40"/>
  <c r="Q226" i="40"/>
  <c r="Q223" i="40"/>
  <c r="Q222" i="40"/>
  <c r="D222" i="40"/>
  <c r="Q221" i="40"/>
  <c r="Q219" i="40"/>
  <c r="Q217" i="40"/>
  <c r="Q215" i="40"/>
  <c r="Q212" i="40"/>
  <c r="Q210" i="40"/>
  <c r="Q208" i="40"/>
  <c r="Q206" i="40"/>
  <c r="Q203" i="40"/>
  <c r="Q201" i="40"/>
  <c r="Q200" i="40"/>
  <c r="Q199" i="40"/>
  <c r="Q197" i="40"/>
  <c r="D194" i="40"/>
  <c r="Q193" i="40"/>
  <c r="Q191" i="40"/>
  <c r="Q189" i="40"/>
  <c r="Q188" i="40"/>
  <c r="Q186" i="40"/>
  <c r="Q185" i="40"/>
  <c r="Q183" i="40"/>
  <c r="Q182" i="40"/>
  <c r="Q181" i="40"/>
  <c r="Q179" i="40"/>
  <c r="Q178" i="40"/>
  <c r="Q177" i="40"/>
  <c r="Q176" i="40"/>
  <c r="Q175" i="40"/>
  <c r="Q174" i="40"/>
  <c r="Q172" i="40"/>
  <c r="Q171" i="40"/>
  <c r="Q170" i="40"/>
  <c r="Q169" i="40"/>
  <c r="Q168" i="40"/>
  <c r="Q167" i="40"/>
  <c r="Q166" i="40"/>
  <c r="Q165" i="40"/>
  <c r="Q163" i="40"/>
  <c r="Q162" i="40"/>
  <c r="Q161" i="40"/>
  <c r="Q159" i="40"/>
  <c r="Q157" i="40"/>
  <c r="Q156" i="40"/>
  <c r="Q152" i="40"/>
  <c r="Q151" i="40"/>
  <c r="Q150" i="40"/>
  <c r="Q149" i="40"/>
  <c r="Q148" i="40"/>
  <c r="Q147" i="40"/>
  <c r="Q146" i="40"/>
  <c r="Q145" i="40"/>
  <c r="Q142" i="40"/>
  <c r="Q141" i="40"/>
  <c r="Q140" i="40"/>
  <c r="Q139" i="40"/>
  <c r="Q138" i="40"/>
  <c r="Q137" i="40"/>
  <c r="Q134" i="40"/>
  <c r="Q133" i="40"/>
  <c r="Q132" i="40"/>
  <c r="D131" i="40"/>
  <c r="Q130" i="40"/>
  <c r="D129" i="40"/>
  <c r="D126" i="40" s="1"/>
  <c r="Q128" i="40"/>
  <c r="D127" i="40"/>
  <c r="Q125" i="40"/>
  <c r="Q123" i="40"/>
  <c r="Q122" i="40"/>
  <c r="Q121" i="40"/>
  <c r="Q119" i="40"/>
  <c r="Q118" i="40"/>
  <c r="Q117" i="40"/>
  <c r="Q115" i="40"/>
  <c r="Q113" i="40"/>
  <c r="Q112" i="40"/>
  <c r="Q109" i="40"/>
  <c r="Q107" i="40"/>
  <c r="Q105" i="40"/>
  <c r="Q104" i="40" s="1"/>
  <c r="Q103" i="40"/>
  <c r="D102" i="40"/>
  <c r="D101" i="40" s="1"/>
  <c r="Q100" i="40"/>
  <c r="D99" i="40"/>
  <c r="Q98" i="40"/>
  <c r="D97" i="40"/>
  <c r="Q96" i="40"/>
  <c r="Q95" i="40"/>
  <c r="D95" i="40"/>
  <c r="Q93" i="40"/>
  <c r="D92" i="40"/>
  <c r="Q91" i="40"/>
  <c r="Q90" i="40"/>
  <c r="Q89" i="40"/>
  <c r="D88" i="40"/>
  <c r="D87" i="40" s="1"/>
  <c r="Q86" i="40"/>
  <c r="D85" i="40"/>
  <c r="Q84" i="40"/>
  <c r="D83" i="40"/>
  <c r="Q82" i="40"/>
  <c r="D81" i="40"/>
  <c r="Q80" i="40"/>
  <c r="Q79" i="40"/>
  <c r="D79" i="40"/>
  <c r="Q78" i="40"/>
  <c r="D77" i="40"/>
  <c r="Q76" i="40"/>
  <c r="D75" i="40"/>
  <c r="Q74" i="40"/>
  <c r="Q73" i="40"/>
  <c r="D73" i="40"/>
  <c r="Q72" i="40"/>
  <c r="D71" i="40"/>
  <c r="Q68" i="40"/>
  <c r="D67" i="40"/>
  <c r="Q66" i="40"/>
  <c r="D65" i="40"/>
  <c r="Q64" i="40"/>
  <c r="D63" i="40"/>
  <c r="Q61" i="40"/>
  <c r="Q60" i="40"/>
  <c r="Q59" i="40"/>
  <c r="Q58" i="40"/>
  <c r="D57" i="40"/>
  <c r="Q56" i="40"/>
  <c r="D55" i="40"/>
  <c r="D54" i="40" s="1"/>
  <c r="Q53" i="40"/>
  <c r="Q52" i="40"/>
  <c r="D51" i="40"/>
  <c r="Q50" i="40"/>
  <c r="Q49" i="40"/>
  <c r="D48" i="40"/>
  <c r="Q46" i="40"/>
  <c r="Q45" i="40"/>
  <c r="Q44" i="40"/>
  <c r="Q43" i="40"/>
  <c r="Q41" i="40"/>
  <c r="Q40" i="40"/>
  <c r="Q39" i="40"/>
  <c r="Q38" i="40"/>
  <c r="Q37" i="40"/>
  <c r="D36" i="40"/>
  <c r="Q35" i="40"/>
  <c r="D34" i="40"/>
  <c r="D33" i="40" s="1"/>
  <c r="Q32" i="40"/>
  <c r="D31" i="40"/>
  <c r="Q30" i="40"/>
  <c r="Q29" i="40"/>
  <c r="Q28" i="40"/>
  <c r="Q27" i="40"/>
  <c r="D26" i="40"/>
  <c r="Q25" i="40"/>
  <c r="D24" i="40"/>
  <c r="Q23" i="40"/>
  <c r="D22" i="40"/>
  <c r="Q21" i="40"/>
  <c r="Q20" i="40"/>
  <c r="Q19" i="40"/>
  <c r="Q18" i="40"/>
  <c r="Q17" i="40"/>
  <c r="Q16" i="40"/>
  <c r="Q15" i="40"/>
  <c r="D14" i="40"/>
  <c r="Q13" i="40"/>
  <c r="Q12" i="40"/>
  <c r="D11" i="40"/>
  <c r="D70" i="40" l="1"/>
  <c r="D62" i="40"/>
  <c r="Q421" i="40"/>
  <c r="D94" i="40"/>
  <c r="D69" i="40" s="1"/>
  <c r="D388" i="40"/>
  <c r="D328" i="40" s="1"/>
  <c r="D10" i="40"/>
  <c r="Q334" i="40"/>
  <c r="Q345" i="40"/>
  <c r="Q363" i="40"/>
  <c r="Q375" i="40"/>
  <c r="Q399" i="40"/>
  <c r="Q297" i="40"/>
  <c r="Q209" i="40"/>
  <c r="Q244" i="40"/>
  <c r="Q211" i="40"/>
  <c r="Q214" i="40"/>
  <c r="Q255" i="40"/>
  <c r="Q225" i="40"/>
  <c r="Q216" i="40"/>
  <c r="Q218" i="40"/>
  <c r="Q278" i="40"/>
  <c r="Q164" i="40"/>
  <c r="Q85" i="40"/>
  <c r="Q101" i="40"/>
  <c r="Q180" i="40"/>
  <c r="Q75" i="40"/>
  <c r="Q144" i="40"/>
  <c r="Q36" i="40"/>
  <c r="Q14" i="40"/>
  <c r="Q22" i="40"/>
  <c r="Q67" i="40"/>
  <c r="Q129" i="40"/>
  <c r="Q77" i="40"/>
  <c r="Q196" i="40"/>
  <c r="Q220" i="40"/>
  <c r="Q234" i="40"/>
  <c r="Q315" i="40"/>
  <c r="Q343" i="40"/>
  <c r="Q364" i="40"/>
  <c r="Q349" i="40"/>
  <c r="Q352" i="40"/>
  <c r="Q26" i="40"/>
  <c r="Q136" i="40"/>
  <c r="Q88" i="40"/>
  <c r="Q114" i="40"/>
  <c r="Q190" i="40"/>
  <c r="Q34" i="40"/>
  <c r="Q55" i="40"/>
  <c r="Q102" i="40"/>
  <c r="Q108" i="40"/>
  <c r="Q127" i="40"/>
  <c r="Q160" i="40"/>
  <c r="Q205" i="40"/>
  <c r="Q284" i="40"/>
  <c r="Q300" i="40"/>
  <c r="Q310" i="40"/>
  <c r="Q309" i="40"/>
  <c r="Q338" i="40"/>
  <c r="Q371" i="40"/>
  <c r="Q378" i="40"/>
  <c r="Q263" i="40"/>
  <c r="Q316" i="40"/>
  <c r="Q341" i="40"/>
  <c r="Q388" i="40"/>
  <c r="Q83" i="40"/>
  <c r="Q120" i="40"/>
  <c r="Q232" i="40"/>
  <c r="Q65" i="40"/>
  <c r="Q99" i="40"/>
  <c r="Q116" i="40"/>
  <c r="Q131" i="40"/>
  <c r="Q158" i="40"/>
  <c r="Q202" i="40"/>
  <c r="Q224" i="40"/>
  <c r="Q236" i="40"/>
  <c r="Q282" i="40"/>
  <c r="Q319" i="40"/>
  <c r="Q324" i="40"/>
  <c r="Q325" i="40"/>
  <c r="Q350" i="40"/>
  <c r="Q403" i="40"/>
  <c r="Q31" i="40"/>
  <c r="D47" i="40"/>
  <c r="D9" i="40" s="1"/>
  <c r="Q51" i="40"/>
  <c r="Q63" i="40"/>
  <c r="Q81" i="40"/>
  <c r="Q92" i="40"/>
  <c r="Q111" i="40"/>
  <c r="Q126" i="40"/>
  <c r="Q173" i="40"/>
  <c r="Q256" i="40"/>
  <c r="Q302" i="40"/>
  <c r="Q318" i="40"/>
  <c r="Q336" i="40"/>
  <c r="Q366" i="40"/>
  <c r="Q380" i="40"/>
  <c r="Q106" i="40"/>
  <c r="Q24" i="40"/>
  <c r="Q48" i="40"/>
  <c r="Q71" i="40"/>
  <c r="Q97" i="40"/>
  <c r="Q124" i="40"/>
  <c r="Q184" i="40"/>
  <c r="Q198" i="40"/>
  <c r="Q252" i="40"/>
  <c r="Q273" i="40"/>
  <c r="Q307" i="40"/>
  <c r="Q330" i="40"/>
  <c r="Q354" i="40"/>
  <c r="Q357" i="40"/>
  <c r="Q373" i="40"/>
  <c r="Q389" i="40"/>
  <c r="Q207" i="40"/>
  <c r="Q383" i="40"/>
  <c r="Q382" i="40"/>
  <c r="Q57" i="40"/>
  <c r="Q239" i="40"/>
  <c r="Q270" i="40"/>
  <c r="Q287" i="40"/>
  <c r="Q294" i="40"/>
  <c r="Q369" i="40"/>
  <c r="Q393" i="40"/>
  <c r="Q11" i="40"/>
  <c r="Q47" i="40"/>
  <c r="Q230" i="40"/>
  <c r="D408" i="40" l="1"/>
  <c r="D423" i="40" s="1"/>
  <c r="Q356" i="40"/>
  <c r="Q340" i="40"/>
  <c r="Q377" i="40"/>
  <c r="Q213" i="40"/>
  <c r="O408" i="40"/>
  <c r="O423" i="40" s="1"/>
  <c r="Q110" i="40"/>
  <c r="Q187" i="40"/>
  <c r="Q135" i="40"/>
  <c r="L408" i="40"/>
  <c r="L423" i="40" s="1"/>
  <c r="J408" i="40"/>
  <c r="J423" i="40" s="1"/>
  <c r="G408" i="40"/>
  <c r="G423" i="40" s="1"/>
  <c r="P408" i="40"/>
  <c r="P423" i="40" s="1"/>
  <c r="Q54" i="40"/>
  <c r="N408" i="40"/>
  <c r="N423" i="40" s="1"/>
  <c r="Q155" i="40"/>
  <c r="Q269" i="40"/>
  <c r="Q33" i="40"/>
  <c r="I408" i="40"/>
  <c r="I423" i="40" s="1"/>
  <c r="Q62" i="40"/>
  <c r="Q329" i="40"/>
  <c r="Q328" i="40"/>
  <c r="M408" i="40"/>
  <c r="M423" i="40" s="1"/>
  <c r="Q10" i="40"/>
  <c r="Q227" i="40"/>
  <c r="Q195" i="40"/>
  <c r="F408" i="40"/>
  <c r="F423" i="40" s="1"/>
  <c r="Q87" i="40"/>
  <c r="Q293" i="40"/>
  <c r="Q292" i="40"/>
  <c r="Q94" i="40"/>
  <c r="Q204" i="40"/>
  <c r="Q397" i="40"/>
  <c r="Q398" i="40"/>
  <c r="Q238" i="40"/>
  <c r="Q70" i="40"/>
  <c r="H408" i="40" l="1"/>
  <c r="H423" i="40" s="1"/>
  <c r="Q69" i="40"/>
  <c r="K408" i="40"/>
  <c r="K423" i="40" s="1"/>
  <c r="Q194" i="40"/>
  <c r="Q9" i="40"/>
  <c r="E408" i="40"/>
  <c r="E423" i="40" s="1"/>
  <c r="Q408" i="40" l="1"/>
  <c r="Q423" i="40" s="1"/>
  <c r="C391" i="39"/>
  <c r="C393" i="39"/>
  <c r="E387" i="39"/>
  <c r="E386" i="39" s="1"/>
  <c r="C387" i="39"/>
  <c r="C386" i="39" s="1"/>
  <c r="C385" i="39" s="1"/>
  <c r="Q371" i="39"/>
  <c r="Q362" i="39"/>
  <c r="Q339" i="39"/>
  <c r="Q181" i="39"/>
  <c r="Q182" i="39"/>
  <c r="Q145" i="39"/>
  <c r="Q146" i="39"/>
  <c r="Q96" i="39"/>
  <c r="P395" i="39"/>
  <c r="O395" i="39"/>
  <c r="N395" i="39"/>
  <c r="M395" i="39"/>
  <c r="L395" i="39"/>
  <c r="K395" i="39"/>
  <c r="J395" i="39"/>
  <c r="I395" i="39"/>
  <c r="H395" i="39"/>
  <c r="G395" i="39"/>
  <c r="F395" i="39"/>
  <c r="Q394" i="39"/>
  <c r="Q393" i="39"/>
  <c r="Q392" i="39"/>
  <c r="Q391" i="39"/>
  <c r="Q390" i="39"/>
  <c r="Q389" i="39"/>
  <c r="Q388" i="39"/>
  <c r="Q381" i="39"/>
  <c r="Q380" i="39"/>
  <c r="Q378" i="39"/>
  <c r="Q377" i="39"/>
  <c r="Q376" i="39"/>
  <c r="Q375" i="39"/>
  <c r="Q372" i="39"/>
  <c r="Q370" i="39"/>
  <c r="Q366" i="39"/>
  <c r="Q363" i="39"/>
  <c r="Q361" i="39"/>
  <c r="Q360" i="39"/>
  <c r="Q357" i="39"/>
  <c r="Q354" i="39"/>
  <c r="Q352" i="39"/>
  <c r="Q350" i="39"/>
  <c r="Q349" i="39"/>
  <c r="Q348" i="39"/>
  <c r="Q347" i="39"/>
  <c r="Q346" i="39"/>
  <c r="Q345" i="39"/>
  <c r="Q343" i="39"/>
  <c r="Q340" i="39"/>
  <c r="Q336" i="39"/>
  <c r="Q333" i="39"/>
  <c r="Q331" i="39"/>
  <c r="Q329" i="39"/>
  <c r="Q326" i="39"/>
  <c r="Q324" i="39"/>
  <c r="Q323" i="39"/>
  <c r="Q322" i="39"/>
  <c r="Q319" i="39"/>
  <c r="Q318" i="39"/>
  <c r="Q317" i="39"/>
  <c r="Q316" i="39"/>
  <c r="Q315" i="39"/>
  <c r="Q314" i="39"/>
  <c r="Q313" i="39"/>
  <c r="Q312" i="39"/>
  <c r="Q311" i="39"/>
  <c r="Q310" i="39"/>
  <c r="Q307" i="39"/>
  <c r="Q303" i="39"/>
  <c r="Q300" i="39"/>
  <c r="Q297" i="39"/>
  <c r="Q296" i="39"/>
  <c r="Q295" i="39"/>
  <c r="Q292" i="39"/>
  <c r="Q291" i="39"/>
  <c r="Q290" i="39"/>
  <c r="Q289" i="39"/>
  <c r="Q288" i="39"/>
  <c r="Q287" i="39"/>
  <c r="Q285" i="39"/>
  <c r="Q284" i="39"/>
  <c r="Q283" i="39"/>
  <c r="Q282" i="39"/>
  <c r="Q278" i="39"/>
  <c r="Q277" i="39"/>
  <c r="Q276" i="39"/>
  <c r="Q275" i="39"/>
  <c r="Q274" i="39"/>
  <c r="Q273" i="39"/>
  <c r="Q272" i="39"/>
  <c r="Q270" i="39"/>
  <c r="Q268" i="39"/>
  <c r="Q266" i="39"/>
  <c r="Q264" i="39"/>
  <c r="Q262" i="39"/>
  <c r="Q261" i="39"/>
  <c r="Q259" i="39"/>
  <c r="Q258" i="39"/>
  <c r="Q255" i="39"/>
  <c r="Q254" i="39"/>
  <c r="Q253" i="39"/>
  <c r="Q252" i="39"/>
  <c r="Q250" i="39"/>
  <c r="Q249" i="39"/>
  <c r="Q248" i="39"/>
  <c r="Q247" i="39"/>
  <c r="Q246" i="39"/>
  <c r="Q245" i="39"/>
  <c r="Q244" i="39"/>
  <c r="Q240" i="39"/>
  <c r="Q238" i="39"/>
  <c r="Q237" i="39"/>
  <c r="Q236" i="39"/>
  <c r="Q235" i="39"/>
  <c r="Q234" i="39"/>
  <c r="Q233" i="39"/>
  <c r="Q232" i="39"/>
  <c r="Q230" i="39"/>
  <c r="Q229" i="39"/>
  <c r="Q228" i="39"/>
  <c r="Q227" i="39"/>
  <c r="Q224" i="39"/>
  <c r="Q223" i="39"/>
  <c r="Q222" i="39"/>
  <c r="Q220" i="39"/>
  <c r="Q216" i="39"/>
  <c r="Q215" i="39"/>
  <c r="Q213" i="39"/>
  <c r="Q210" i="39"/>
  <c r="Q208" i="39"/>
  <c r="Q206" i="39"/>
  <c r="Q204" i="39"/>
  <c r="Q201" i="39"/>
  <c r="Q200" i="39"/>
  <c r="Q199" i="39"/>
  <c r="Q198" i="39"/>
  <c r="Q197" i="39"/>
  <c r="Q196" i="39"/>
  <c r="Q195" i="39"/>
  <c r="Q192" i="39"/>
  <c r="Q191" i="39"/>
  <c r="Q190" i="39"/>
  <c r="Q189" i="39"/>
  <c r="Q188" i="39"/>
  <c r="Q186" i="39"/>
  <c r="Q180" i="39"/>
  <c r="Q178" i="39"/>
  <c r="Q175" i="39"/>
  <c r="Q174" i="39"/>
  <c r="Q173" i="39"/>
  <c r="Q172" i="39"/>
  <c r="Q171" i="39"/>
  <c r="Q170" i="39"/>
  <c r="Q169" i="39"/>
  <c r="Q168" i="39"/>
  <c r="Q167" i="39"/>
  <c r="Q166" i="39"/>
  <c r="Q164" i="39"/>
  <c r="Q163" i="39"/>
  <c r="Q162" i="39"/>
  <c r="Q161" i="39"/>
  <c r="Q160" i="39"/>
  <c r="Q159" i="39"/>
  <c r="Q158" i="39"/>
  <c r="Q157" i="39"/>
  <c r="Q155" i="39"/>
  <c r="Q153" i="39"/>
  <c r="Q151" i="39"/>
  <c r="Q149" i="39"/>
  <c r="Q144" i="39"/>
  <c r="Q143" i="39"/>
  <c r="Q142" i="39"/>
  <c r="Q141" i="39"/>
  <c r="Q140" i="39"/>
  <c r="Q139" i="39"/>
  <c r="Q138" i="39"/>
  <c r="Q137" i="39"/>
  <c r="Q134" i="39"/>
  <c r="Q133" i="39"/>
  <c r="Q132" i="39"/>
  <c r="Q131" i="39"/>
  <c r="Q130" i="39"/>
  <c r="Q129" i="39"/>
  <c r="Q126" i="39"/>
  <c r="Q125" i="39"/>
  <c r="Q124" i="39"/>
  <c r="Q122" i="39"/>
  <c r="Q121" i="39"/>
  <c r="Q120" i="39"/>
  <c r="Q117" i="39"/>
  <c r="Q115" i="39"/>
  <c r="Q113" i="39"/>
  <c r="Q112" i="39"/>
  <c r="Q111" i="39"/>
  <c r="Q110" i="39"/>
  <c r="Q109" i="39"/>
  <c r="Q108" i="39"/>
  <c r="Q107" i="39"/>
  <c r="Q106" i="39"/>
  <c r="Q103" i="39"/>
  <c r="Q101" i="39"/>
  <c r="Q99" i="39"/>
  <c r="Q97" i="39"/>
  <c r="Q94" i="39"/>
  <c r="Q92" i="39"/>
  <c r="Q90" i="39"/>
  <c r="Q87" i="39"/>
  <c r="Q85" i="39"/>
  <c r="Q84" i="39"/>
  <c r="Q83" i="39"/>
  <c r="Q80" i="39"/>
  <c r="Q78" i="39"/>
  <c r="Q76" i="39"/>
  <c r="Q74" i="39"/>
  <c r="Q72" i="39"/>
  <c r="Q70" i="39"/>
  <c r="Q68" i="39"/>
  <c r="Q66" i="39"/>
  <c r="Q62" i="39"/>
  <c r="Q60" i="39"/>
  <c r="Q58" i="39"/>
  <c r="Q52" i="39"/>
  <c r="Q51" i="39"/>
  <c r="Q49" i="39"/>
  <c r="Q48" i="39"/>
  <c r="Q44" i="39"/>
  <c r="Q43" i="39"/>
  <c r="Q42" i="39"/>
  <c r="Q41" i="39"/>
  <c r="Q40" i="39"/>
  <c r="Q39" i="39"/>
  <c r="Q38" i="39"/>
  <c r="Q37" i="39"/>
  <c r="Q36" i="39"/>
  <c r="Q34" i="39"/>
  <c r="Q31" i="39"/>
  <c r="Q29" i="39"/>
  <c r="Q28" i="39"/>
  <c r="Q27" i="39"/>
  <c r="Q26" i="39"/>
  <c r="Q24" i="39"/>
  <c r="Q22" i="39"/>
  <c r="Q20" i="39"/>
  <c r="Q19" i="39"/>
  <c r="Q18" i="39"/>
  <c r="Q17" i="39"/>
  <c r="Q16" i="39"/>
  <c r="Q15" i="39"/>
  <c r="Q13" i="39"/>
  <c r="Q12" i="39"/>
  <c r="Q98" i="39" l="1"/>
  <c r="Q114" i="39"/>
  <c r="Q35" i="39"/>
  <c r="C390" i="39"/>
  <c r="C389" i="39" s="1"/>
  <c r="C395" i="39" s="1"/>
  <c r="Q335" i="39"/>
  <c r="Q387" i="39"/>
  <c r="E385" i="39"/>
  <c r="Q386" i="39"/>
  <c r="Q86" i="39"/>
  <c r="Q30" i="39"/>
  <c r="Q93" i="39"/>
  <c r="Q21" i="39"/>
  <c r="Q50" i="39"/>
  <c r="Q156" i="39"/>
  <c r="Q269" i="39"/>
  <c r="Q75" i="39"/>
  <c r="Q286" i="39"/>
  <c r="Q57" i="39"/>
  <c r="Q46" i="39"/>
  <c r="Q14" i="39"/>
  <c r="Q344" i="39"/>
  <c r="Q302" i="39"/>
  <c r="Q91" i="39"/>
  <c r="Q294" i="39"/>
  <c r="Q79" i="39"/>
  <c r="Q209" i="39"/>
  <c r="Q243" i="39"/>
  <c r="Q118" i="39"/>
  <c r="O397" i="39"/>
  <c r="Q152" i="39"/>
  <c r="I397" i="39"/>
  <c r="Q33" i="39"/>
  <c r="Q136" i="39"/>
  <c r="Q148" i="39"/>
  <c r="Q165" i="39"/>
  <c r="Q179" i="39"/>
  <c r="Q231" i="39"/>
  <c r="Q306" i="39"/>
  <c r="Q321" i="39"/>
  <c r="Q328" i="39"/>
  <c r="Q369" i="39"/>
  <c r="Q61" i="39"/>
  <c r="Q25" i="39"/>
  <c r="Q47" i="39"/>
  <c r="Q69" i="39"/>
  <c r="Q73" i="39"/>
  <c r="Q116" i="39"/>
  <c r="Q154" i="39"/>
  <c r="Q187" i="39"/>
  <c r="Q205" i="39"/>
  <c r="Q263" i="39"/>
  <c r="Q267" i="39"/>
  <c r="Q281" i="39"/>
  <c r="Q301" i="39"/>
  <c r="Q356" i="39"/>
  <c r="Q219" i="39"/>
  <c r="Q332" i="39"/>
  <c r="Q23" i="39"/>
  <c r="Q71" i="39"/>
  <c r="Q100" i="39"/>
  <c r="Q119" i="39"/>
  <c r="Q123" i="39"/>
  <c r="Q185" i="39"/>
  <c r="Q212" i="39"/>
  <c r="Q239" i="39"/>
  <c r="Q265" i="39"/>
  <c r="Q330" i="39"/>
  <c r="Q351" i="39"/>
  <c r="Q150" i="39"/>
  <c r="Q65" i="39"/>
  <c r="Q194" i="39"/>
  <c r="Q221" i="39"/>
  <c r="Q260" i="39"/>
  <c r="Q298" i="39"/>
  <c r="Q299" i="39"/>
  <c r="Q82" i="39"/>
  <c r="Q105" i="39"/>
  <c r="Q67" i="39"/>
  <c r="Q77" i="39"/>
  <c r="Q89" i="39"/>
  <c r="Q102" i="39"/>
  <c r="Q177" i="39"/>
  <c r="G397" i="39"/>
  <c r="Q207" i="39"/>
  <c r="Q257" i="39"/>
  <c r="Q271" i="39"/>
  <c r="Q325" i="39"/>
  <c r="Q11" i="39"/>
  <c r="Q59" i="39"/>
  <c r="Q128" i="39"/>
  <c r="Q203" i="39"/>
  <c r="Q365" i="39"/>
  <c r="Q226" i="39"/>
  <c r="Q342" i="39"/>
  <c r="Q104" i="39" l="1"/>
  <c r="Q374" i="39"/>
  <c r="Q334" i="39"/>
  <c r="Q95" i="39"/>
  <c r="Q176" i="39"/>
  <c r="Q127" i="39"/>
  <c r="Q355" i="39"/>
  <c r="Q147" i="39"/>
  <c r="Q364" i="39"/>
  <c r="Q242" i="39"/>
  <c r="Q379" i="39"/>
  <c r="Q202" i="39"/>
  <c r="Q211" i="39"/>
  <c r="Q320" i="39"/>
  <c r="Q327" i="39"/>
  <c r="Q293" i="39"/>
  <c r="Q341" i="39"/>
  <c r="Q358" i="39"/>
  <c r="Q81" i="39"/>
  <c r="E395" i="39"/>
  <c r="Q395" i="39" s="1"/>
  <c r="Q385" i="39"/>
  <c r="Q32" i="39"/>
  <c r="Q88" i="39"/>
  <c r="Q56" i="39"/>
  <c r="Q280" i="39"/>
  <c r="H397" i="39"/>
  <c r="Q193" i="39"/>
  <c r="Q225" i="39"/>
  <c r="N397" i="39"/>
  <c r="Q184" i="39"/>
  <c r="Q256" i="39"/>
  <c r="M397" i="39"/>
  <c r="F397" i="39"/>
  <c r="Q10" i="39"/>
  <c r="L397" i="39"/>
  <c r="Q64" i="39"/>
  <c r="Q214" i="39"/>
  <c r="Q304" i="39"/>
  <c r="Q305" i="39"/>
  <c r="K397" i="39"/>
  <c r="Q309" i="39"/>
  <c r="C397" i="39" l="1"/>
  <c r="Q279" i="39"/>
  <c r="Q63" i="39"/>
  <c r="P397" i="39"/>
  <c r="Q183" i="39"/>
  <c r="Q9" i="39"/>
  <c r="J397" i="39"/>
  <c r="D391" i="38"/>
  <c r="C391" i="38"/>
  <c r="P389" i="38"/>
  <c r="O389" i="38"/>
  <c r="N389" i="38"/>
  <c r="M389" i="38"/>
  <c r="L389" i="38"/>
  <c r="K389" i="38"/>
  <c r="J389" i="38"/>
  <c r="I389" i="38"/>
  <c r="H389" i="38"/>
  <c r="G389" i="38"/>
  <c r="F389" i="38"/>
  <c r="E389" i="38"/>
  <c r="Q388" i="38"/>
  <c r="Q387" i="38"/>
  <c r="Q386" i="38"/>
  <c r="Q385" i="38"/>
  <c r="Q384" i="38"/>
  <c r="Q383" i="38"/>
  <c r="Q382" i="38"/>
  <c r="Q381" i="38"/>
  <c r="Q377" i="38"/>
  <c r="P376" i="38"/>
  <c r="O376" i="38"/>
  <c r="N376" i="38"/>
  <c r="M376" i="38"/>
  <c r="M375" i="38" s="1"/>
  <c r="L376" i="38"/>
  <c r="L375" i="38" s="1"/>
  <c r="K376" i="38"/>
  <c r="K375" i="38" s="1"/>
  <c r="J376" i="38"/>
  <c r="I376" i="38"/>
  <c r="I375" i="38" s="1"/>
  <c r="I371" i="38" s="1"/>
  <c r="H376" i="38"/>
  <c r="G376" i="38"/>
  <c r="F376" i="38"/>
  <c r="E376" i="38"/>
  <c r="P375" i="38"/>
  <c r="O375" i="38"/>
  <c r="N375" i="38"/>
  <c r="J375" i="38"/>
  <c r="H375" i="38"/>
  <c r="G375" i="38"/>
  <c r="F375" i="38"/>
  <c r="Q374" i="38"/>
  <c r="P373" i="38"/>
  <c r="P372" i="38" s="1"/>
  <c r="P371" i="38" s="1"/>
  <c r="O373" i="38"/>
  <c r="O372" i="38" s="1"/>
  <c r="O371" i="38" s="1"/>
  <c r="N373" i="38"/>
  <c r="N372" i="38" s="1"/>
  <c r="N371" i="38" s="1"/>
  <c r="M373" i="38"/>
  <c r="L373" i="38"/>
  <c r="K373" i="38"/>
  <c r="J373" i="38"/>
  <c r="J372" i="38" s="1"/>
  <c r="J371" i="38" s="1"/>
  <c r="I373" i="38"/>
  <c r="H373" i="38"/>
  <c r="H372" i="38" s="1"/>
  <c r="H371" i="38" s="1"/>
  <c r="G373" i="38"/>
  <c r="G372" i="38" s="1"/>
  <c r="G371" i="38" s="1"/>
  <c r="F373" i="38"/>
  <c r="F372" i="38" s="1"/>
  <c r="F371" i="38" s="1"/>
  <c r="E373" i="38"/>
  <c r="M372" i="38"/>
  <c r="L372" i="38"/>
  <c r="K372" i="38"/>
  <c r="I372" i="38"/>
  <c r="E372" i="38"/>
  <c r="Q370" i="38"/>
  <c r="P369" i="38"/>
  <c r="P366" i="38" s="1"/>
  <c r="O369" i="38"/>
  <c r="N369" i="38"/>
  <c r="M369" i="38"/>
  <c r="L369" i="38"/>
  <c r="K369" i="38"/>
  <c r="J369" i="38"/>
  <c r="I369" i="38"/>
  <c r="H369" i="38"/>
  <c r="H366" i="38" s="1"/>
  <c r="G369" i="38"/>
  <c r="F369" i="38"/>
  <c r="E369" i="38"/>
  <c r="Q368" i="38"/>
  <c r="P367" i="38"/>
  <c r="O367" i="38"/>
  <c r="N367" i="38"/>
  <c r="M367" i="38"/>
  <c r="M366" i="38" s="1"/>
  <c r="L367" i="38"/>
  <c r="L366" i="38" s="1"/>
  <c r="K367" i="38"/>
  <c r="K366" i="38" s="1"/>
  <c r="J367" i="38"/>
  <c r="I367" i="38"/>
  <c r="H367" i="38"/>
  <c r="G367" i="38"/>
  <c r="F367" i="38"/>
  <c r="E367" i="38"/>
  <c r="J366" i="38"/>
  <c r="I366" i="38"/>
  <c r="Q365" i="38"/>
  <c r="Q364" i="38"/>
  <c r="P363" i="38"/>
  <c r="P362" i="38" s="1"/>
  <c r="O363" i="38"/>
  <c r="N363" i="38"/>
  <c r="M363" i="38"/>
  <c r="L363" i="38"/>
  <c r="L362" i="38" s="1"/>
  <c r="K363" i="38"/>
  <c r="J363" i="38"/>
  <c r="J362" i="38" s="1"/>
  <c r="I363" i="38"/>
  <c r="I362" i="38" s="1"/>
  <c r="H363" i="38"/>
  <c r="H362" i="38" s="1"/>
  <c r="G363" i="38"/>
  <c r="F363" i="38"/>
  <c r="E363" i="38"/>
  <c r="O362" i="38"/>
  <c r="N362" i="38"/>
  <c r="M362" i="38"/>
  <c r="K362" i="38"/>
  <c r="G362" i="38"/>
  <c r="F362" i="38"/>
  <c r="E362" i="38"/>
  <c r="Q361" i="38"/>
  <c r="P360" i="38"/>
  <c r="O360" i="38"/>
  <c r="N360" i="38"/>
  <c r="M360" i="38"/>
  <c r="M357" i="38" s="1"/>
  <c r="L360" i="38"/>
  <c r="L357" i="38" s="1"/>
  <c r="K360" i="38"/>
  <c r="J360" i="38"/>
  <c r="I360" i="38"/>
  <c r="H360" i="38"/>
  <c r="G360" i="38"/>
  <c r="F360" i="38"/>
  <c r="E360" i="38"/>
  <c r="Q359" i="38"/>
  <c r="P358" i="38"/>
  <c r="O358" i="38"/>
  <c r="N358" i="38"/>
  <c r="M358" i="38"/>
  <c r="L358" i="38"/>
  <c r="K358" i="38"/>
  <c r="K357" i="38" s="1"/>
  <c r="J358" i="38"/>
  <c r="J357" i="38" s="1"/>
  <c r="I358" i="38"/>
  <c r="H358" i="38"/>
  <c r="G358" i="38"/>
  <c r="F358" i="38"/>
  <c r="F357" i="38" s="1"/>
  <c r="E358" i="38"/>
  <c r="P357" i="38"/>
  <c r="O357" i="38"/>
  <c r="N357" i="38"/>
  <c r="H357" i="38"/>
  <c r="G357" i="38"/>
  <c r="Q356" i="38"/>
  <c r="P355" i="38"/>
  <c r="O355" i="38"/>
  <c r="N355" i="38"/>
  <c r="M355" i="38"/>
  <c r="L355" i="38"/>
  <c r="K355" i="38"/>
  <c r="J355" i="38"/>
  <c r="I355" i="38"/>
  <c r="H355" i="38"/>
  <c r="G355" i="38"/>
  <c r="F355" i="38"/>
  <c r="E355" i="38"/>
  <c r="Q354" i="38"/>
  <c r="P353" i="38"/>
  <c r="O353" i="38"/>
  <c r="N353" i="38"/>
  <c r="M353" i="38"/>
  <c r="L353" i="38"/>
  <c r="K353" i="38"/>
  <c r="J353" i="38"/>
  <c r="I353" i="38"/>
  <c r="H353" i="38"/>
  <c r="G353" i="38"/>
  <c r="F353" i="38"/>
  <c r="E353" i="38"/>
  <c r="Q352" i="38"/>
  <c r="P351" i="38"/>
  <c r="O351" i="38"/>
  <c r="N351" i="38"/>
  <c r="M351" i="38"/>
  <c r="L351" i="38"/>
  <c r="K351" i="38"/>
  <c r="J351" i="38"/>
  <c r="I351" i="38"/>
  <c r="H351" i="38"/>
  <c r="G351" i="38"/>
  <c r="F351" i="38"/>
  <c r="E351" i="38"/>
  <c r="Q350" i="38"/>
  <c r="P349" i="38"/>
  <c r="P344" i="38" s="1"/>
  <c r="O349" i="38"/>
  <c r="N349" i="38"/>
  <c r="M349" i="38"/>
  <c r="L349" i="38"/>
  <c r="K349" i="38"/>
  <c r="J349" i="38"/>
  <c r="I349" i="38"/>
  <c r="H349" i="38"/>
  <c r="H344" i="38" s="1"/>
  <c r="G349" i="38"/>
  <c r="F349" i="38"/>
  <c r="E349" i="38"/>
  <c r="Q348" i="38"/>
  <c r="P347" i="38"/>
  <c r="O347" i="38"/>
  <c r="N347" i="38"/>
  <c r="M347" i="38"/>
  <c r="M344" i="38" s="1"/>
  <c r="L347" i="38"/>
  <c r="K347" i="38"/>
  <c r="J347" i="38"/>
  <c r="I347" i="38"/>
  <c r="I344" i="38" s="1"/>
  <c r="H347" i="38"/>
  <c r="G347" i="38"/>
  <c r="F347" i="38"/>
  <c r="E347" i="38"/>
  <c r="Q346" i="38"/>
  <c r="P345" i="38"/>
  <c r="O345" i="38"/>
  <c r="N345" i="38"/>
  <c r="M345" i="38"/>
  <c r="L345" i="38"/>
  <c r="K345" i="38"/>
  <c r="J345" i="38"/>
  <c r="I345" i="38"/>
  <c r="H345" i="38"/>
  <c r="G345" i="38"/>
  <c r="F345" i="38"/>
  <c r="E345" i="38"/>
  <c r="Q343" i="38"/>
  <c r="P342" i="38"/>
  <c r="O342" i="38"/>
  <c r="O341" i="38" s="1"/>
  <c r="N342" i="38"/>
  <c r="N341" i="38" s="1"/>
  <c r="M342" i="38"/>
  <c r="M341" i="38" s="1"/>
  <c r="L342" i="38"/>
  <c r="K342" i="38"/>
  <c r="J342" i="38"/>
  <c r="I342" i="38"/>
  <c r="I341" i="38" s="1"/>
  <c r="H342" i="38"/>
  <c r="G342" i="38"/>
  <c r="G341" i="38" s="1"/>
  <c r="F342" i="38"/>
  <c r="F341" i="38" s="1"/>
  <c r="E342" i="38"/>
  <c r="P341" i="38"/>
  <c r="L341" i="38"/>
  <c r="K341" i="38"/>
  <c r="J341" i="38"/>
  <c r="H341" i="38"/>
  <c r="Q340" i="38"/>
  <c r="P339" i="38"/>
  <c r="O339" i="38"/>
  <c r="N339" i="38"/>
  <c r="M339" i="38"/>
  <c r="L339" i="38"/>
  <c r="K339" i="38"/>
  <c r="J339" i="38"/>
  <c r="I339" i="38"/>
  <c r="H339" i="38"/>
  <c r="G339" i="38"/>
  <c r="F339" i="38"/>
  <c r="E339" i="38"/>
  <c r="Q338" i="38"/>
  <c r="P337" i="38"/>
  <c r="O337" i="38"/>
  <c r="O334" i="38" s="1"/>
  <c r="N337" i="38"/>
  <c r="M337" i="38"/>
  <c r="L337" i="38"/>
  <c r="K337" i="38"/>
  <c r="J337" i="38"/>
  <c r="I337" i="38"/>
  <c r="H337" i="38"/>
  <c r="G337" i="38"/>
  <c r="G334" i="38" s="1"/>
  <c r="F337" i="38"/>
  <c r="E337" i="38"/>
  <c r="Q336" i="38"/>
  <c r="P335" i="38"/>
  <c r="O335" i="38"/>
  <c r="N335" i="38"/>
  <c r="N334" i="38" s="1"/>
  <c r="M335" i="38"/>
  <c r="L335" i="38"/>
  <c r="K335" i="38"/>
  <c r="J335" i="38"/>
  <c r="J334" i="38" s="1"/>
  <c r="I335" i="38"/>
  <c r="H335" i="38"/>
  <c r="G335" i="38"/>
  <c r="F335" i="38"/>
  <c r="F334" i="38" s="1"/>
  <c r="E335" i="38"/>
  <c r="K334" i="38"/>
  <c r="Q333" i="38"/>
  <c r="P332" i="38"/>
  <c r="O332" i="38"/>
  <c r="N332" i="38"/>
  <c r="M332" i="38"/>
  <c r="L332" i="38"/>
  <c r="K332" i="38"/>
  <c r="J332" i="38"/>
  <c r="I332" i="38"/>
  <c r="H332" i="38"/>
  <c r="G332" i="38"/>
  <c r="F332" i="38"/>
  <c r="E332" i="38"/>
  <c r="Q331" i="38"/>
  <c r="P330" i="38"/>
  <c r="O330" i="38"/>
  <c r="N330" i="38"/>
  <c r="N325" i="38" s="1"/>
  <c r="M330" i="38"/>
  <c r="L330" i="38"/>
  <c r="K330" i="38"/>
  <c r="J330" i="38"/>
  <c r="I330" i="38"/>
  <c r="H330" i="38"/>
  <c r="G330" i="38"/>
  <c r="F330" i="38"/>
  <c r="F325" i="38" s="1"/>
  <c r="E330" i="38"/>
  <c r="Q329" i="38"/>
  <c r="P328" i="38"/>
  <c r="O328" i="38"/>
  <c r="N328" i="38"/>
  <c r="M328" i="38"/>
  <c r="M325" i="38" s="1"/>
  <c r="L328" i="38"/>
  <c r="K328" i="38"/>
  <c r="J328" i="38"/>
  <c r="I328" i="38"/>
  <c r="H328" i="38"/>
  <c r="G328" i="38"/>
  <c r="G325" i="38" s="1"/>
  <c r="F328" i="38"/>
  <c r="E328" i="38"/>
  <c r="Q327" i="38"/>
  <c r="P326" i="38"/>
  <c r="O326" i="38"/>
  <c r="N326" i="38"/>
  <c r="M326" i="38"/>
  <c r="L326" i="38"/>
  <c r="K326" i="38"/>
  <c r="J326" i="38"/>
  <c r="I326" i="38"/>
  <c r="H326" i="38"/>
  <c r="H325" i="38" s="1"/>
  <c r="G326" i="38"/>
  <c r="F326" i="38"/>
  <c r="E326" i="38"/>
  <c r="O325" i="38"/>
  <c r="Q324" i="38"/>
  <c r="P323" i="38"/>
  <c r="O323" i="38"/>
  <c r="N323" i="38"/>
  <c r="M323" i="38"/>
  <c r="L323" i="38"/>
  <c r="K323" i="38"/>
  <c r="J323" i="38"/>
  <c r="I323" i="38"/>
  <c r="H323" i="38"/>
  <c r="G323" i="38"/>
  <c r="F323" i="38"/>
  <c r="E323" i="38"/>
  <c r="Q322" i="38"/>
  <c r="P321" i="38"/>
  <c r="O321" i="38"/>
  <c r="N321" i="38"/>
  <c r="M321" i="38"/>
  <c r="L321" i="38"/>
  <c r="K321" i="38"/>
  <c r="J321" i="38"/>
  <c r="I321" i="38"/>
  <c r="Q321" i="38" s="1"/>
  <c r="H321" i="38"/>
  <c r="G321" i="38"/>
  <c r="F321" i="38"/>
  <c r="E321" i="38"/>
  <c r="Q320" i="38"/>
  <c r="P319" i="38"/>
  <c r="O319" i="38"/>
  <c r="N319" i="38"/>
  <c r="M319" i="38"/>
  <c r="L319" i="38"/>
  <c r="K319" i="38"/>
  <c r="J319" i="38"/>
  <c r="J314" i="38" s="1"/>
  <c r="I319" i="38"/>
  <c r="H319" i="38"/>
  <c r="G319" i="38"/>
  <c r="F319" i="38"/>
  <c r="E319" i="38"/>
  <c r="Q318" i="38"/>
  <c r="P317" i="38"/>
  <c r="O317" i="38"/>
  <c r="O314" i="38" s="1"/>
  <c r="N317" i="38"/>
  <c r="M317" i="38"/>
  <c r="L317" i="38"/>
  <c r="K317" i="38"/>
  <c r="J317" i="38"/>
  <c r="I317" i="38"/>
  <c r="H317" i="38"/>
  <c r="G317" i="38"/>
  <c r="G314" i="38" s="1"/>
  <c r="F317" i="38"/>
  <c r="E317" i="38"/>
  <c r="Q316" i="38"/>
  <c r="P315" i="38"/>
  <c r="O315" i="38"/>
  <c r="N315" i="38"/>
  <c r="M315" i="38"/>
  <c r="L315" i="38"/>
  <c r="L314" i="38" s="1"/>
  <c r="K315" i="38"/>
  <c r="J315" i="38"/>
  <c r="I315" i="38"/>
  <c r="H315" i="38"/>
  <c r="G315" i="38"/>
  <c r="F315" i="38"/>
  <c r="E315" i="38"/>
  <c r="K314" i="38"/>
  <c r="Q312" i="38"/>
  <c r="P311" i="38"/>
  <c r="O311" i="38"/>
  <c r="N311" i="38"/>
  <c r="N310" i="38" s="1"/>
  <c r="M311" i="38"/>
  <c r="M310" i="38" s="1"/>
  <c r="L311" i="38"/>
  <c r="L310" i="38" s="1"/>
  <c r="K311" i="38"/>
  <c r="K310" i="38" s="1"/>
  <c r="J311" i="38"/>
  <c r="I311" i="38"/>
  <c r="H311" i="38"/>
  <c r="G311" i="38"/>
  <c r="G310" i="38" s="1"/>
  <c r="F311" i="38"/>
  <c r="F310" i="38" s="1"/>
  <c r="E311" i="38"/>
  <c r="P310" i="38"/>
  <c r="O310" i="38"/>
  <c r="J310" i="38"/>
  <c r="I310" i="38"/>
  <c r="H310" i="38"/>
  <c r="Q309" i="38"/>
  <c r="P308" i="38"/>
  <c r="O308" i="38"/>
  <c r="O302" i="38" s="1"/>
  <c r="N308" i="38"/>
  <c r="M308" i="38"/>
  <c r="L308" i="38"/>
  <c r="K308" i="38"/>
  <c r="J308" i="38"/>
  <c r="I308" i="38"/>
  <c r="H308" i="38"/>
  <c r="G308" i="38"/>
  <c r="G302" i="38" s="1"/>
  <c r="F308" i="38"/>
  <c r="E308" i="38"/>
  <c r="N307" i="38"/>
  <c r="M307" i="38"/>
  <c r="L307" i="38"/>
  <c r="J307" i="38"/>
  <c r="F307" i="38"/>
  <c r="E307" i="38"/>
  <c r="Q306" i="38"/>
  <c r="Q305" i="38"/>
  <c r="Q304" i="38"/>
  <c r="P303" i="38"/>
  <c r="O303" i="38"/>
  <c r="N303" i="38"/>
  <c r="N302" i="38" s="1"/>
  <c r="M303" i="38"/>
  <c r="M302" i="38" s="1"/>
  <c r="L303" i="38"/>
  <c r="L302" i="38" s="1"/>
  <c r="K303" i="38"/>
  <c r="J303" i="38"/>
  <c r="I303" i="38"/>
  <c r="H303" i="38"/>
  <c r="G303" i="38"/>
  <c r="F303" i="38"/>
  <c r="F302" i="38" s="1"/>
  <c r="E303" i="38"/>
  <c r="J302" i="38"/>
  <c r="Q301" i="38"/>
  <c r="P300" i="38"/>
  <c r="O300" i="38"/>
  <c r="N300" i="38"/>
  <c r="M300" i="38"/>
  <c r="L300" i="38"/>
  <c r="K300" i="38"/>
  <c r="J300" i="38"/>
  <c r="I300" i="38"/>
  <c r="H300" i="38"/>
  <c r="Q300" i="38" s="1"/>
  <c r="G300" i="38"/>
  <c r="F300" i="38"/>
  <c r="E300" i="38"/>
  <c r="Q299" i="38"/>
  <c r="P298" i="38"/>
  <c r="O298" i="38"/>
  <c r="N298" i="38"/>
  <c r="M298" i="38"/>
  <c r="M287" i="38" s="1"/>
  <c r="L298" i="38"/>
  <c r="K298" i="38"/>
  <c r="J298" i="38"/>
  <c r="I298" i="38"/>
  <c r="H298" i="38"/>
  <c r="G298" i="38"/>
  <c r="F298" i="38"/>
  <c r="E298" i="38"/>
  <c r="Q297" i="38"/>
  <c r="Q296" i="38"/>
  <c r="P295" i="38"/>
  <c r="O295" i="38"/>
  <c r="N295" i="38"/>
  <c r="M295" i="38"/>
  <c r="L295" i="38"/>
  <c r="K295" i="38"/>
  <c r="J295" i="38"/>
  <c r="I295" i="38"/>
  <c r="H295" i="38"/>
  <c r="G295" i="38"/>
  <c r="F295" i="38"/>
  <c r="E295" i="38"/>
  <c r="Q294" i="38"/>
  <c r="P293" i="38"/>
  <c r="O293" i="38"/>
  <c r="N293" i="38"/>
  <c r="M293" i="38"/>
  <c r="L293" i="38"/>
  <c r="L287" i="38" s="1"/>
  <c r="L286" i="38" s="1"/>
  <c r="K293" i="38"/>
  <c r="J293" i="38"/>
  <c r="I293" i="38"/>
  <c r="H293" i="38"/>
  <c r="G293" i="38"/>
  <c r="F293" i="38"/>
  <c r="E293" i="38"/>
  <c r="Q292" i="38"/>
  <c r="Q291" i="38"/>
  <c r="P290" i="38"/>
  <c r="O290" i="38"/>
  <c r="N290" i="38"/>
  <c r="M290" i="38"/>
  <c r="L290" i="38"/>
  <c r="K290" i="38"/>
  <c r="J290" i="38"/>
  <c r="J287" i="38" s="1"/>
  <c r="J286" i="38" s="1"/>
  <c r="I290" i="38"/>
  <c r="H290" i="38"/>
  <c r="G290" i="38"/>
  <c r="F290" i="38"/>
  <c r="E290" i="38"/>
  <c r="Q289" i="38"/>
  <c r="P288" i="38"/>
  <c r="O288" i="38"/>
  <c r="O287" i="38" s="1"/>
  <c r="N288" i="38"/>
  <c r="M288" i="38"/>
  <c r="L288" i="38"/>
  <c r="K288" i="38"/>
  <c r="J288" i="38"/>
  <c r="I288" i="38"/>
  <c r="H288" i="38"/>
  <c r="G288" i="38"/>
  <c r="G287" i="38" s="1"/>
  <c r="F288" i="38"/>
  <c r="E288" i="38"/>
  <c r="F287" i="38"/>
  <c r="Q285" i="38"/>
  <c r="Q284" i="38"/>
  <c r="Q283" i="38"/>
  <c r="Q282" i="38"/>
  <c r="P281" i="38"/>
  <c r="O281" i="38"/>
  <c r="N281" i="38"/>
  <c r="M281" i="38"/>
  <c r="L281" i="38"/>
  <c r="K281" i="38"/>
  <c r="J281" i="38"/>
  <c r="I281" i="38"/>
  <c r="H281" i="38"/>
  <c r="G281" i="38"/>
  <c r="F281" i="38"/>
  <c r="E281" i="38"/>
  <c r="Q280" i="38"/>
  <c r="Q279" i="38"/>
  <c r="P278" i="38"/>
  <c r="O278" i="38"/>
  <c r="N278" i="38"/>
  <c r="M278" i="38"/>
  <c r="L278" i="38"/>
  <c r="K278" i="38"/>
  <c r="J278" i="38"/>
  <c r="I278" i="38"/>
  <c r="H278" i="38"/>
  <c r="G278" i="38"/>
  <c r="F278" i="38"/>
  <c r="E278" i="38"/>
  <c r="Q277" i="38"/>
  <c r="P276" i="38"/>
  <c r="O276" i="38"/>
  <c r="N276" i="38"/>
  <c r="M276" i="38"/>
  <c r="L276" i="38"/>
  <c r="K276" i="38"/>
  <c r="J276" i="38"/>
  <c r="I276" i="38"/>
  <c r="H276" i="38"/>
  <c r="G276" i="38"/>
  <c r="F276" i="38"/>
  <c r="E276" i="38"/>
  <c r="E263" i="38" s="1"/>
  <c r="Q275" i="38"/>
  <c r="P274" i="38"/>
  <c r="O274" i="38"/>
  <c r="N274" i="38"/>
  <c r="M274" i="38"/>
  <c r="L274" i="38"/>
  <c r="K274" i="38"/>
  <c r="J274" i="38"/>
  <c r="I274" i="38"/>
  <c r="H274" i="38"/>
  <c r="G274" i="38"/>
  <c r="F274" i="38"/>
  <c r="E274" i="38"/>
  <c r="Q273" i="38"/>
  <c r="P272" i="38"/>
  <c r="O272" i="38"/>
  <c r="N272" i="38"/>
  <c r="M272" i="38"/>
  <c r="L272" i="38"/>
  <c r="K272" i="38"/>
  <c r="J272" i="38"/>
  <c r="I272" i="38"/>
  <c r="H272" i="38"/>
  <c r="G272" i="38"/>
  <c r="F272" i="38"/>
  <c r="E272" i="38"/>
  <c r="Q271" i="38"/>
  <c r="P270" i="38"/>
  <c r="O270" i="38"/>
  <c r="N270" i="38"/>
  <c r="M270" i="38"/>
  <c r="L270" i="38"/>
  <c r="K270" i="38"/>
  <c r="J270" i="38"/>
  <c r="I270" i="38"/>
  <c r="H270" i="38"/>
  <c r="G270" i="38"/>
  <c r="F270" i="38"/>
  <c r="E270" i="38"/>
  <c r="Q269" i="38"/>
  <c r="Q268" i="38"/>
  <c r="P267" i="38"/>
  <c r="O267" i="38"/>
  <c r="N267" i="38"/>
  <c r="M267" i="38"/>
  <c r="L267" i="38"/>
  <c r="K267" i="38"/>
  <c r="J267" i="38"/>
  <c r="I267" i="38"/>
  <c r="H267" i="38"/>
  <c r="G267" i="38"/>
  <c r="F267" i="38"/>
  <c r="E267" i="38"/>
  <c r="Q266" i="38"/>
  <c r="Q265" i="38"/>
  <c r="P264" i="38"/>
  <c r="O264" i="38"/>
  <c r="N264" i="38"/>
  <c r="M264" i="38"/>
  <c r="L264" i="38"/>
  <c r="K264" i="38"/>
  <c r="J264" i="38"/>
  <c r="I264" i="38"/>
  <c r="H264" i="38"/>
  <c r="H263" i="38" s="1"/>
  <c r="G264" i="38"/>
  <c r="F264" i="38"/>
  <c r="E264" i="38"/>
  <c r="N263" i="38"/>
  <c r="Q262" i="38"/>
  <c r="Q261" i="38"/>
  <c r="Q260" i="38"/>
  <c r="Q259" i="38"/>
  <c r="P258" i="38"/>
  <c r="O258" i="38"/>
  <c r="N258" i="38"/>
  <c r="N250" i="38" s="1"/>
  <c r="M258" i="38"/>
  <c r="L258" i="38"/>
  <c r="K258" i="38"/>
  <c r="J258" i="38"/>
  <c r="I258" i="38"/>
  <c r="H258" i="38"/>
  <c r="G258" i="38"/>
  <c r="F258" i="38"/>
  <c r="F250" i="38" s="1"/>
  <c r="E258" i="38"/>
  <c r="Q257" i="38"/>
  <c r="Q256" i="38"/>
  <c r="Q255" i="38"/>
  <c r="Q254" i="38"/>
  <c r="Q253" i="38"/>
  <c r="Q252" i="38"/>
  <c r="Q251" i="38"/>
  <c r="P251" i="38"/>
  <c r="P250" i="38" s="1"/>
  <c r="O251" i="38"/>
  <c r="N251" i="38"/>
  <c r="M251" i="38"/>
  <c r="L251" i="38"/>
  <c r="K251" i="38"/>
  <c r="J251" i="38"/>
  <c r="I251" i="38"/>
  <c r="I250" i="38" s="1"/>
  <c r="H251" i="38"/>
  <c r="H250" i="38" s="1"/>
  <c r="G251" i="38"/>
  <c r="F251" i="38"/>
  <c r="E251" i="38"/>
  <c r="E250" i="38" s="1"/>
  <c r="O250" i="38"/>
  <c r="L250" i="38"/>
  <c r="K250" i="38"/>
  <c r="G250" i="38"/>
  <c r="Q249" i="38"/>
  <c r="P248" i="38"/>
  <c r="P235" i="38" s="1"/>
  <c r="O248" i="38"/>
  <c r="N248" i="38"/>
  <c r="M248" i="38"/>
  <c r="L248" i="38"/>
  <c r="K248" i="38"/>
  <c r="J248" i="38"/>
  <c r="I248" i="38"/>
  <c r="H248" i="38"/>
  <c r="H235" i="38" s="1"/>
  <c r="G248" i="38"/>
  <c r="F248" i="38"/>
  <c r="E248" i="38"/>
  <c r="Q247" i="38"/>
  <c r="Q246" i="38"/>
  <c r="Q245" i="38"/>
  <c r="P244" i="38"/>
  <c r="O244" i="38"/>
  <c r="O235" i="38" s="1"/>
  <c r="N244" i="38"/>
  <c r="M244" i="38"/>
  <c r="L244" i="38"/>
  <c r="K244" i="38"/>
  <c r="J244" i="38"/>
  <c r="I244" i="38"/>
  <c r="H244" i="38"/>
  <c r="G244" i="38"/>
  <c r="G235" i="38" s="1"/>
  <c r="F244" i="38"/>
  <c r="E244" i="38"/>
  <c r="Q243" i="38"/>
  <c r="Q242" i="38"/>
  <c r="Q241" i="38"/>
  <c r="P240" i="38"/>
  <c r="O240" i="38"/>
  <c r="N240" i="38"/>
  <c r="N235" i="38" s="1"/>
  <c r="M240" i="38"/>
  <c r="L240" i="38"/>
  <c r="K240" i="38"/>
  <c r="J240" i="38"/>
  <c r="I240" i="38"/>
  <c r="H240" i="38"/>
  <c r="G240" i="38"/>
  <c r="F240" i="38"/>
  <c r="E240" i="38"/>
  <c r="Q239" i="38"/>
  <c r="Q238" i="38"/>
  <c r="Q237" i="38"/>
  <c r="P236" i="38"/>
  <c r="O236" i="38"/>
  <c r="N236" i="38"/>
  <c r="M236" i="38"/>
  <c r="L236" i="38"/>
  <c r="K236" i="38"/>
  <c r="J236" i="38"/>
  <c r="I236" i="38"/>
  <c r="I235" i="38" s="1"/>
  <c r="H236" i="38"/>
  <c r="G236" i="38"/>
  <c r="F236" i="38"/>
  <c r="E236" i="38"/>
  <c r="J235" i="38"/>
  <c r="F235" i="38"/>
  <c r="Q234" i="38"/>
  <c r="P233" i="38"/>
  <c r="O233" i="38"/>
  <c r="N233" i="38"/>
  <c r="M233" i="38"/>
  <c r="L233" i="38"/>
  <c r="K233" i="38"/>
  <c r="J233" i="38"/>
  <c r="I233" i="38"/>
  <c r="H233" i="38"/>
  <c r="G233" i="38"/>
  <c r="F233" i="38"/>
  <c r="E233" i="38"/>
  <c r="Q232" i="38"/>
  <c r="P231" i="38"/>
  <c r="O231" i="38"/>
  <c r="N231" i="38"/>
  <c r="M231" i="38"/>
  <c r="L231" i="38"/>
  <c r="K231" i="38"/>
  <c r="J231" i="38"/>
  <c r="I231" i="38"/>
  <c r="H231" i="38"/>
  <c r="G231" i="38"/>
  <c r="G226" i="38" s="1"/>
  <c r="F231" i="38"/>
  <c r="E231" i="38"/>
  <c r="Q230" i="38"/>
  <c r="P229" i="38"/>
  <c r="O229" i="38"/>
  <c r="N229" i="38"/>
  <c r="M229" i="38"/>
  <c r="L229" i="38"/>
  <c r="K229" i="38"/>
  <c r="J229" i="38"/>
  <c r="I229" i="38"/>
  <c r="H229" i="38"/>
  <c r="G229" i="38"/>
  <c r="F229" i="38"/>
  <c r="E229" i="38"/>
  <c r="F228" i="38"/>
  <c r="F227" i="38" s="1"/>
  <c r="F226" i="38" s="1"/>
  <c r="P227" i="38"/>
  <c r="O227" i="38"/>
  <c r="N227" i="38"/>
  <c r="M227" i="38"/>
  <c r="L227" i="38"/>
  <c r="K227" i="38"/>
  <c r="J227" i="38"/>
  <c r="I227" i="38"/>
  <c r="I226" i="38" s="1"/>
  <c r="H227" i="38"/>
  <c r="G227" i="38"/>
  <c r="E227" i="38"/>
  <c r="P226" i="38"/>
  <c r="Q225" i="38"/>
  <c r="P224" i="38"/>
  <c r="O224" i="38"/>
  <c r="N224" i="38"/>
  <c r="N223" i="38" s="1"/>
  <c r="M224" i="38"/>
  <c r="M223" i="38" s="1"/>
  <c r="L224" i="38"/>
  <c r="L223" i="38" s="1"/>
  <c r="K224" i="38"/>
  <c r="J224" i="38"/>
  <c r="I224" i="38"/>
  <c r="H224" i="38"/>
  <c r="H223" i="38" s="1"/>
  <c r="G224" i="38"/>
  <c r="F224" i="38"/>
  <c r="F223" i="38" s="1"/>
  <c r="E224" i="38"/>
  <c r="P223" i="38"/>
  <c r="O223" i="38"/>
  <c r="K223" i="38"/>
  <c r="J223" i="38"/>
  <c r="I223" i="38"/>
  <c r="G223" i="38"/>
  <c r="Q222" i="38"/>
  <c r="Q221" i="38"/>
  <c r="Q220" i="38"/>
  <c r="F220" i="38"/>
  <c r="F219" i="38" s="1"/>
  <c r="P219" i="38"/>
  <c r="O219" i="38"/>
  <c r="N219" i="38"/>
  <c r="M219" i="38"/>
  <c r="L219" i="38"/>
  <c r="K219" i="38"/>
  <c r="J219" i="38"/>
  <c r="I219" i="38"/>
  <c r="H219" i="38"/>
  <c r="G219" i="38"/>
  <c r="E219" i="38"/>
  <c r="Q218" i="38"/>
  <c r="P217" i="38"/>
  <c r="O217" i="38"/>
  <c r="O210" i="38" s="1"/>
  <c r="N217" i="38"/>
  <c r="M217" i="38"/>
  <c r="L217" i="38"/>
  <c r="K217" i="38"/>
  <c r="J217" i="38"/>
  <c r="I217" i="38"/>
  <c r="H217" i="38"/>
  <c r="G217" i="38"/>
  <c r="F217" i="38"/>
  <c r="E217" i="38"/>
  <c r="Q216" i="38"/>
  <c r="P215" i="38"/>
  <c r="P210" i="38" s="1"/>
  <c r="O215" i="38"/>
  <c r="N215" i="38"/>
  <c r="M215" i="38"/>
  <c r="L215" i="38"/>
  <c r="K215" i="38"/>
  <c r="J215" i="38"/>
  <c r="I215" i="38"/>
  <c r="H215" i="38"/>
  <c r="G215" i="38"/>
  <c r="F215" i="38"/>
  <c r="E215" i="38"/>
  <c r="Q214" i="38"/>
  <c r="P213" i="38"/>
  <c r="O213" i="38"/>
  <c r="N213" i="38"/>
  <c r="M213" i="38"/>
  <c r="M210" i="38" s="1"/>
  <c r="L213" i="38"/>
  <c r="K213" i="38"/>
  <c r="J213" i="38"/>
  <c r="I213" i="38"/>
  <c r="H213" i="38"/>
  <c r="G213" i="38"/>
  <c r="F213" i="38"/>
  <c r="E213" i="38"/>
  <c r="Q212" i="38"/>
  <c r="P211" i="38"/>
  <c r="O211" i="38"/>
  <c r="N211" i="38"/>
  <c r="M211" i="38"/>
  <c r="L211" i="38"/>
  <c r="K211" i="38"/>
  <c r="J211" i="38"/>
  <c r="I211" i="38"/>
  <c r="H211" i="38"/>
  <c r="G211" i="38"/>
  <c r="F211" i="38"/>
  <c r="E211" i="38"/>
  <c r="G210" i="38"/>
  <c r="Q209" i="38"/>
  <c r="P208" i="38"/>
  <c r="O208" i="38"/>
  <c r="N208" i="38"/>
  <c r="N201" i="38" s="1"/>
  <c r="M208" i="38"/>
  <c r="L208" i="38"/>
  <c r="K208" i="38"/>
  <c r="J208" i="38"/>
  <c r="I208" i="38"/>
  <c r="H208" i="38"/>
  <c r="G208" i="38"/>
  <c r="F208" i="38"/>
  <c r="F201" i="38" s="1"/>
  <c r="E208" i="38"/>
  <c r="Q207" i="38"/>
  <c r="P206" i="38"/>
  <c r="O206" i="38"/>
  <c r="N206" i="38"/>
  <c r="M206" i="38"/>
  <c r="L206" i="38"/>
  <c r="K206" i="38"/>
  <c r="J206" i="38"/>
  <c r="I206" i="38"/>
  <c r="H206" i="38"/>
  <c r="G206" i="38"/>
  <c r="F206" i="38"/>
  <c r="E206" i="38"/>
  <c r="Q205" i="38"/>
  <c r="P204" i="38"/>
  <c r="O204" i="38"/>
  <c r="N204" i="38"/>
  <c r="M204" i="38"/>
  <c r="L204" i="38"/>
  <c r="K204" i="38"/>
  <c r="J204" i="38"/>
  <c r="I204" i="38"/>
  <c r="H204" i="38"/>
  <c r="G204" i="38"/>
  <c r="F204" i="38"/>
  <c r="E204" i="38"/>
  <c r="Q203" i="38"/>
  <c r="P202" i="38"/>
  <c r="O202" i="38"/>
  <c r="N202" i="38"/>
  <c r="M202" i="38"/>
  <c r="M201" i="38" s="1"/>
  <c r="L202" i="38"/>
  <c r="K202" i="38"/>
  <c r="J202" i="38"/>
  <c r="I202" i="38"/>
  <c r="H202" i="38"/>
  <c r="G202" i="38"/>
  <c r="F202" i="38"/>
  <c r="E202" i="38"/>
  <c r="E201" i="38" s="1"/>
  <c r="Q200" i="38"/>
  <c r="P199" i="38"/>
  <c r="O199" i="38"/>
  <c r="N199" i="38"/>
  <c r="M199" i="38"/>
  <c r="L199" i="38"/>
  <c r="K199" i="38"/>
  <c r="J199" i="38"/>
  <c r="I199" i="38"/>
  <c r="H199" i="38"/>
  <c r="G199" i="38"/>
  <c r="F199" i="38"/>
  <c r="E199" i="38"/>
  <c r="Q198" i="38"/>
  <c r="Q197" i="38"/>
  <c r="Q196" i="38"/>
  <c r="P195" i="38"/>
  <c r="O195" i="38"/>
  <c r="N195" i="38"/>
  <c r="M195" i="38"/>
  <c r="L195" i="38"/>
  <c r="K195" i="38"/>
  <c r="K192" i="38" s="1"/>
  <c r="J195" i="38"/>
  <c r="I195" i="38"/>
  <c r="H195" i="38"/>
  <c r="G195" i="38"/>
  <c r="G192" i="38" s="1"/>
  <c r="F195" i="38"/>
  <c r="E195" i="38"/>
  <c r="Q194" i="38"/>
  <c r="P193" i="38"/>
  <c r="P192" i="38" s="1"/>
  <c r="O193" i="38"/>
  <c r="N193" i="38"/>
  <c r="M193" i="38"/>
  <c r="L193" i="38"/>
  <c r="K193" i="38"/>
  <c r="J193" i="38"/>
  <c r="I193" i="38"/>
  <c r="I192" i="38" s="1"/>
  <c r="H193" i="38"/>
  <c r="H192" i="38" s="1"/>
  <c r="G193" i="38"/>
  <c r="F193" i="38"/>
  <c r="E193" i="38"/>
  <c r="O192" i="38"/>
  <c r="N192" i="38"/>
  <c r="M192" i="38"/>
  <c r="F192" i="38"/>
  <c r="E192" i="38"/>
  <c r="Q190" i="38"/>
  <c r="Q189" i="38"/>
  <c r="P188" i="38"/>
  <c r="O188" i="38"/>
  <c r="N188" i="38"/>
  <c r="M188" i="38"/>
  <c r="L188" i="38"/>
  <c r="L185" i="38" s="1"/>
  <c r="K188" i="38"/>
  <c r="K185" i="38" s="1"/>
  <c r="J188" i="38"/>
  <c r="J185" i="38" s="1"/>
  <c r="I188" i="38"/>
  <c r="H188" i="38"/>
  <c r="G188" i="38"/>
  <c r="F188" i="38"/>
  <c r="E188" i="38"/>
  <c r="Q187" i="38"/>
  <c r="P186" i="38"/>
  <c r="O186" i="38"/>
  <c r="O185" i="38" s="1"/>
  <c r="N186" i="38"/>
  <c r="M186" i="38"/>
  <c r="M185" i="38" s="1"/>
  <c r="L186" i="38"/>
  <c r="K186" i="38"/>
  <c r="J186" i="38"/>
  <c r="I186" i="38"/>
  <c r="H186" i="38"/>
  <c r="G186" i="38"/>
  <c r="G185" i="38" s="1"/>
  <c r="F186" i="38"/>
  <c r="E186" i="38"/>
  <c r="E185" i="38" s="1"/>
  <c r="N185" i="38"/>
  <c r="F185" i="38"/>
  <c r="Q184" i="38"/>
  <c r="Q183" i="38"/>
  <c r="P182" i="38"/>
  <c r="O182" i="38"/>
  <c r="N182" i="38"/>
  <c r="M182" i="38"/>
  <c r="L182" i="38"/>
  <c r="K182" i="38"/>
  <c r="J182" i="38"/>
  <c r="I182" i="38"/>
  <c r="H182" i="38"/>
  <c r="G182" i="38"/>
  <c r="F182" i="38"/>
  <c r="E182" i="38"/>
  <c r="Q181" i="38"/>
  <c r="Q180" i="38"/>
  <c r="Q179" i="38"/>
  <c r="P178" i="38"/>
  <c r="O178" i="38"/>
  <c r="N178" i="38"/>
  <c r="M178" i="38"/>
  <c r="L178" i="38"/>
  <c r="K178" i="38"/>
  <c r="J178" i="38"/>
  <c r="I178" i="38"/>
  <c r="H178" i="38"/>
  <c r="G178" i="38"/>
  <c r="F178" i="38"/>
  <c r="E178" i="38"/>
  <c r="Q177" i="38"/>
  <c r="Q176" i="38"/>
  <c r="Q175" i="38"/>
  <c r="Q174" i="38"/>
  <c r="Q173" i="38"/>
  <c r="Q172" i="38"/>
  <c r="P171" i="38"/>
  <c r="O171" i="38"/>
  <c r="N171" i="38"/>
  <c r="M171" i="38"/>
  <c r="L171" i="38"/>
  <c r="K171" i="38"/>
  <c r="J171" i="38"/>
  <c r="I171" i="38"/>
  <c r="H171" i="38"/>
  <c r="G171" i="38"/>
  <c r="F171" i="38"/>
  <c r="E171" i="38"/>
  <c r="Q170" i="38"/>
  <c r="Q169" i="38"/>
  <c r="Q168" i="38"/>
  <c r="Q167" i="38"/>
  <c r="P166" i="38"/>
  <c r="O166" i="38"/>
  <c r="N166" i="38"/>
  <c r="M166" i="38"/>
  <c r="L166" i="38"/>
  <c r="K166" i="38"/>
  <c r="J166" i="38"/>
  <c r="I166" i="38"/>
  <c r="H166" i="38"/>
  <c r="G166" i="38"/>
  <c r="F166" i="38"/>
  <c r="E166" i="38"/>
  <c r="Q165" i="38"/>
  <c r="Q164" i="38"/>
  <c r="Q163" i="38"/>
  <c r="P162" i="38"/>
  <c r="O162" i="38"/>
  <c r="N162" i="38"/>
  <c r="M162" i="38"/>
  <c r="L162" i="38"/>
  <c r="K162" i="38"/>
  <c r="J162" i="38"/>
  <c r="I162" i="38"/>
  <c r="H162" i="38"/>
  <c r="G162" i="38"/>
  <c r="F162" i="38"/>
  <c r="E162" i="38"/>
  <c r="Q162" i="38" s="1"/>
  <c r="Q161" i="38"/>
  <c r="P160" i="38"/>
  <c r="O160" i="38"/>
  <c r="N160" i="38"/>
  <c r="M160" i="38"/>
  <c r="L160" i="38"/>
  <c r="K160" i="38"/>
  <c r="J160" i="38"/>
  <c r="I160" i="38"/>
  <c r="H160" i="38"/>
  <c r="G160" i="38"/>
  <c r="F160" i="38"/>
  <c r="E160" i="38"/>
  <c r="Q159" i="38"/>
  <c r="P158" i="38"/>
  <c r="O158" i="38"/>
  <c r="N158" i="38"/>
  <c r="M158" i="38"/>
  <c r="L158" i="38"/>
  <c r="K158" i="38"/>
  <c r="J158" i="38"/>
  <c r="I158" i="38"/>
  <c r="H158" i="38"/>
  <c r="G158" i="38"/>
  <c r="F158" i="38"/>
  <c r="E158" i="38"/>
  <c r="Q157" i="38"/>
  <c r="P156" i="38"/>
  <c r="O156" i="38"/>
  <c r="N156" i="38"/>
  <c r="M156" i="38"/>
  <c r="M153" i="38" s="1"/>
  <c r="L156" i="38"/>
  <c r="K156" i="38"/>
  <c r="J156" i="38"/>
  <c r="I156" i="38"/>
  <c r="H156" i="38"/>
  <c r="G156" i="38"/>
  <c r="F156" i="38"/>
  <c r="E156" i="38"/>
  <c r="E153" i="38" s="1"/>
  <c r="Q155" i="38"/>
  <c r="P154" i="38"/>
  <c r="O154" i="38"/>
  <c r="N154" i="38"/>
  <c r="M154" i="38"/>
  <c r="L154" i="38"/>
  <c r="K154" i="38"/>
  <c r="J154" i="38"/>
  <c r="I154" i="38"/>
  <c r="H154" i="38"/>
  <c r="G154" i="38"/>
  <c r="F154" i="38"/>
  <c r="E154" i="38"/>
  <c r="Q152" i="38"/>
  <c r="P151" i="38"/>
  <c r="O151" i="38"/>
  <c r="N151" i="38"/>
  <c r="M151" i="38"/>
  <c r="L151" i="38"/>
  <c r="K151" i="38"/>
  <c r="J151" i="38"/>
  <c r="I151" i="38"/>
  <c r="H151" i="38"/>
  <c r="G151" i="38"/>
  <c r="F151" i="38"/>
  <c r="E151" i="38"/>
  <c r="Q150" i="38"/>
  <c r="Q149" i="38"/>
  <c r="Q148" i="38"/>
  <c r="Q147" i="38"/>
  <c r="Q146" i="38"/>
  <c r="Q145" i="38"/>
  <c r="Q144" i="38"/>
  <c r="Q143" i="38"/>
  <c r="P142" i="38"/>
  <c r="O142" i="38"/>
  <c r="N142" i="38"/>
  <c r="M142" i="38"/>
  <c r="M134" i="38" s="1"/>
  <c r="L142" i="38"/>
  <c r="K142" i="38"/>
  <c r="J142" i="38"/>
  <c r="I142" i="38"/>
  <c r="I134" i="38" s="1"/>
  <c r="H142" i="38"/>
  <c r="H134" i="38" s="1"/>
  <c r="G142" i="38"/>
  <c r="F142" i="38"/>
  <c r="E142" i="38"/>
  <c r="E134" i="38" s="1"/>
  <c r="Q141" i="38"/>
  <c r="Q140" i="38"/>
  <c r="Q139" i="38"/>
  <c r="Q138" i="38"/>
  <c r="Q137" i="38"/>
  <c r="Q136" i="38"/>
  <c r="P135" i="38"/>
  <c r="O135" i="38"/>
  <c r="N135" i="38"/>
  <c r="M135" i="38"/>
  <c r="L135" i="38"/>
  <c r="L134" i="38" s="1"/>
  <c r="K135" i="38"/>
  <c r="K134" i="38" s="1"/>
  <c r="J135" i="38"/>
  <c r="J134" i="38" s="1"/>
  <c r="I135" i="38"/>
  <c r="H135" i="38"/>
  <c r="G135" i="38"/>
  <c r="F135" i="38"/>
  <c r="E135" i="38"/>
  <c r="P134" i="38"/>
  <c r="N134" i="38"/>
  <c r="F134" i="38"/>
  <c r="Q133" i="38"/>
  <c r="N132" i="38"/>
  <c r="M132" i="38"/>
  <c r="L132" i="38"/>
  <c r="K132" i="38"/>
  <c r="J132" i="38"/>
  <c r="I132" i="38"/>
  <c r="H132" i="38"/>
  <c r="G132" i="38"/>
  <c r="F132" i="38"/>
  <c r="E132" i="38"/>
  <c r="Q131" i="38"/>
  <c r="P130" i="38"/>
  <c r="O130" i="38"/>
  <c r="N130" i="38"/>
  <c r="M130" i="38"/>
  <c r="L130" i="38"/>
  <c r="K130" i="38"/>
  <c r="J130" i="38"/>
  <c r="I130" i="38"/>
  <c r="H130" i="38"/>
  <c r="G130" i="38"/>
  <c r="F130" i="38"/>
  <c r="E130" i="38"/>
  <c r="Q129" i="38"/>
  <c r="P128" i="38"/>
  <c r="O128" i="38"/>
  <c r="O125" i="38" s="1"/>
  <c r="N128" i="38"/>
  <c r="M128" i="38"/>
  <c r="L128" i="38"/>
  <c r="K128" i="38"/>
  <c r="J128" i="38"/>
  <c r="I128" i="38"/>
  <c r="H128" i="38"/>
  <c r="G128" i="38"/>
  <c r="F128" i="38"/>
  <c r="E128" i="38"/>
  <c r="Q127" i="38"/>
  <c r="O126" i="38"/>
  <c r="N126" i="38"/>
  <c r="N125" i="38" s="1"/>
  <c r="M126" i="38"/>
  <c r="M125" i="38" s="1"/>
  <c r="L126" i="38"/>
  <c r="K126" i="38"/>
  <c r="J126" i="38"/>
  <c r="I126" i="38"/>
  <c r="H126" i="38"/>
  <c r="G126" i="38"/>
  <c r="F126" i="38"/>
  <c r="F125" i="38" s="1"/>
  <c r="E126" i="38"/>
  <c r="J125" i="38"/>
  <c r="Q124" i="38"/>
  <c r="P123" i="38"/>
  <c r="O123" i="38"/>
  <c r="N123" i="38"/>
  <c r="M123" i="38"/>
  <c r="L123" i="38"/>
  <c r="K123" i="38"/>
  <c r="J123" i="38"/>
  <c r="I123" i="38"/>
  <c r="H123" i="38"/>
  <c r="G123" i="38"/>
  <c r="Q123" i="38" s="1"/>
  <c r="F123" i="38"/>
  <c r="E123" i="38"/>
  <c r="Q122" i="38"/>
  <c r="Q121" i="38" s="1"/>
  <c r="P121" i="38"/>
  <c r="O121" i="38"/>
  <c r="N121" i="38"/>
  <c r="M121" i="38"/>
  <c r="L121" i="38"/>
  <c r="K121" i="38"/>
  <c r="J121" i="38"/>
  <c r="I121" i="38"/>
  <c r="H121" i="38"/>
  <c r="G121" i="38"/>
  <c r="F121" i="38"/>
  <c r="E121" i="38"/>
  <c r="Q120" i="38"/>
  <c r="P119" i="38"/>
  <c r="O119" i="38"/>
  <c r="N119" i="38"/>
  <c r="M119" i="38"/>
  <c r="L119" i="38"/>
  <c r="K119" i="38"/>
  <c r="J119" i="38"/>
  <c r="I119" i="38"/>
  <c r="H119" i="38"/>
  <c r="G119" i="38"/>
  <c r="F119" i="38"/>
  <c r="E119" i="38"/>
  <c r="Q119" i="38" s="1"/>
  <c r="Q118" i="38"/>
  <c r="Q117" i="38"/>
  <c r="Q116" i="38"/>
  <c r="Q115" i="38"/>
  <c r="P114" i="38"/>
  <c r="O114" i="38"/>
  <c r="N114" i="38"/>
  <c r="M114" i="38"/>
  <c r="L114" i="38"/>
  <c r="K114" i="38"/>
  <c r="J114" i="38"/>
  <c r="I114" i="38"/>
  <c r="H114" i="38"/>
  <c r="G114" i="38"/>
  <c r="F114" i="38"/>
  <c r="E114" i="38"/>
  <c r="Q114" i="38" s="1"/>
  <c r="Q113" i="38"/>
  <c r="O112" i="38"/>
  <c r="N112" i="38"/>
  <c r="M112" i="38"/>
  <c r="L112" i="38"/>
  <c r="K112" i="38"/>
  <c r="J112" i="38"/>
  <c r="I112" i="38"/>
  <c r="H112" i="38"/>
  <c r="G112" i="38"/>
  <c r="F112" i="38"/>
  <c r="E112" i="38"/>
  <c r="Q112" i="38" s="1"/>
  <c r="Q111" i="38"/>
  <c r="Q110" i="38"/>
  <c r="P109" i="38"/>
  <c r="O109" i="38"/>
  <c r="O108" i="38" s="1"/>
  <c r="N109" i="38"/>
  <c r="M109" i="38"/>
  <c r="L109" i="38"/>
  <c r="K109" i="38"/>
  <c r="J109" i="38"/>
  <c r="J108" i="38" s="1"/>
  <c r="I109" i="38"/>
  <c r="H109" i="38"/>
  <c r="G109" i="38"/>
  <c r="F109" i="38"/>
  <c r="E109" i="38"/>
  <c r="N108" i="38"/>
  <c r="F108" i="38"/>
  <c r="Q107" i="38"/>
  <c r="P106" i="38"/>
  <c r="O106" i="38"/>
  <c r="N106" i="38"/>
  <c r="M106" i="38"/>
  <c r="L106" i="38"/>
  <c r="K106" i="38"/>
  <c r="K99" i="38" s="1"/>
  <c r="J106" i="38"/>
  <c r="I106" i="38"/>
  <c r="H106" i="38"/>
  <c r="G106" i="38"/>
  <c r="F106" i="38"/>
  <c r="E106" i="38"/>
  <c r="Q105" i="38"/>
  <c r="P104" i="38"/>
  <c r="O104" i="38"/>
  <c r="N104" i="38"/>
  <c r="M104" i="38"/>
  <c r="L104" i="38"/>
  <c r="L99" i="38" s="1"/>
  <c r="K104" i="38"/>
  <c r="J104" i="38"/>
  <c r="I104" i="38"/>
  <c r="H104" i="38"/>
  <c r="G104" i="38"/>
  <c r="F104" i="38"/>
  <c r="E104" i="38"/>
  <c r="Q103" i="38"/>
  <c r="Q102" i="38" s="1"/>
  <c r="P102" i="38"/>
  <c r="O102" i="38"/>
  <c r="N102" i="38"/>
  <c r="M102" i="38"/>
  <c r="L102" i="38"/>
  <c r="K102" i="38"/>
  <c r="J102" i="38"/>
  <c r="J99" i="38" s="1"/>
  <c r="I102" i="38"/>
  <c r="H102" i="38"/>
  <c r="G102" i="38"/>
  <c r="F102" i="38"/>
  <c r="E102" i="38"/>
  <c r="Q101" i="38"/>
  <c r="P100" i="38"/>
  <c r="O100" i="38"/>
  <c r="N100" i="38"/>
  <c r="M100" i="38"/>
  <c r="M99" i="38" s="1"/>
  <c r="L100" i="38"/>
  <c r="K100" i="38"/>
  <c r="J100" i="38"/>
  <c r="I100" i="38"/>
  <c r="H100" i="38"/>
  <c r="G100" i="38"/>
  <c r="F100" i="38"/>
  <c r="E100" i="38"/>
  <c r="Q98" i="38"/>
  <c r="P97" i="38"/>
  <c r="O97" i="38"/>
  <c r="N97" i="38"/>
  <c r="M97" i="38"/>
  <c r="L97" i="38"/>
  <c r="K97" i="38"/>
  <c r="K92" i="38" s="1"/>
  <c r="J97" i="38"/>
  <c r="J92" i="38" s="1"/>
  <c r="I97" i="38"/>
  <c r="H97" i="38"/>
  <c r="G97" i="38"/>
  <c r="Q97" i="38" s="1"/>
  <c r="F97" i="38"/>
  <c r="E97" i="38"/>
  <c r="Q96" i="38"/>
  <c r="P95" i="38"/>
  <c r="P92" i="38" s="1"/>
  <c r="O95" i="38"/>
  <c r="N95" i="38"/>
  <c r="M95" i="38"/>
  <c r="L95" i="38"/>
  <c r="K95" i="38"/>
  <c r="J95" i="38"/>
  <c r="I95" i="38"/>
  <c r="H95" i="38"/>
  <c r="H92" i="38" s="1"/>
  <c r="G95" i="38"/>
  <c r="F95" i="38"/>
  <c r="E95" i="38"/>
  <c r="Q94" i="38"/>
  <c r="P93" i="38"/>
  <c r="O93" i="38"/>
  <c r="N93" i="38"/>
  <c r="M93" i="38"/>
  <c r="M92" i="38" s="1"/>
  <c r="L93" i="38"/>
  <c r="K93" i="38"/>
  <c r="J93" i="38"/>
  <c r="I93" i="38"/>
  <c r="H93" i="38"/>
  <c r="G93" i="38"/>
  <c r="F93" i="38"/>
  <c r="E93" i="38"/>
  <c r="Q91" i="38"/>
  <c r="P90" i="38"/>
  <c r="O90" i="38"/>
  <c r="N90" i="38"/>
  <c r="M90" i="38"/>
  <c r="L90" i="38"/>
  <c r="K90" i="38"/>
  <c r="K85" i="38" s="1"/>
  <c r="J90" i="38"/>
  <c r="I90" i="38"/>
  <c r="H90" i="38"/>
  <c r="G90" i="38"/>
  <c r="F90" i="38"/>
  <c r="E90" i="38"/>
  <c r="Q89" i="38"/>
  <c r="Q88" i="38"/>
  <c r="Q87" i="38"/>
  <c r="P86" i="38"/>
  <c r="P85" i="38" s="1"/>
  <c r="O86" i="38"/>
  <c r="N86" i="38"/>
  <c r="N85" i="38" s="1"/>
  <c r="M86" i="38"/>
  <c r="L86" i="38"/>
  <c r="K86" i="38"/>
  <c r="J86" i="38"/>
  <c r="J85" i="38" s="1"/>
  <c r="I86" i="38"/>
  <c r="I85" i="38" s="1"/>
  <c r="H86" i="38"/>
  <c r="H85" i="38" s="1"/>
  <c r="G86" i="38"/>
  <c r="F86" i="38"/>
  <c r="F85" i="38" s="1"/>
  <c r="E86" i="38"/>
  <c r="M85" i="38"/>
  <c r="L85" i="38"/>
  <c r="E85" i="38"/>
  <c r="Q84" i="38"/>
  <c r="P83" i="38"/>
  <c r="O83" i="38"/>
  <c r="N83" i="38"/>
  <c r="M83" i="38"/>
  <c r="L83" i="38"/>
  <c r="K83" i="38"/>
  <c r="J83" i="38"/>
  <c r="I83" i="38"/>
  <c r="H83" i="38"/>
  <c r="G83" i="38"/>
  <c r="F83" i="38"/>
  <c r="E83" i="38"/>
  <c r="Q82" i="38"/>
  <c r="P81" i="38"/>
  <c r="O81" i="38"/>
  <c r="N81" i="38"/>
  <c r="M81" i="38"/>
  <c r="L81" i="38"/>
  <c r="K81" i="38"/>
  <c r="J81" i="38"/>
  <c r="I81" i="38"/>
  <c r="H81" i="38"/>
  <c r="G81" i="38"/>
  <c r="F81" i="38"/>
  <c r="E81" i="38"/>
  <c r="Q80" i="38"/>
  <c r="P79" i="38"/>
  <c r="O79" i="38"/>
  <c r="N79" i="38"/>
  <c r="M79" i="38"/>
  <c r="L79" i="38"/>
  <c r="K79" i="38"/>
  <c r="J79" i="38"/>
  <c r="I79" i="38"/>
  <c r="H79" i="38"/>
  <c r="G79" i="38"/>
  <c r="F79" i="38"/>
  <c r="E79" i="38"/>
  <c r="Q78" i="38"/>
  <c r="P77" i="38"/>
  <c r="O77" i="38"/>
  <c r="N77" i="38"/>
  <c r="M77" i="38"/>
  <c r="L77" i="38"/>
  <c r="K77" i="38"/>
  <c r="J77" i="38"/>
  <c r="I77" i="38"/>
  <c r="H77" i="38"/>
  <c r="G77" i="38"/>
  <c r="F77" i="38"/>
  <c r="E77" i="38"/>
  <c r="Q77" i="38" s="1"/>
  <c r="Q76" i="38"/>
  <c r="P75" i="38"/>
  <c r="O75" i="38"/>
  <c r="N75" i="38"/>
  <c r="M75" i="38"/>
  <c r="L75" i="38"/>
  <c r="K75" i="38"/>
  <c r="J75" i="38"/>
  <c r="I75" i="38"/>
  <c r="H75" i="38"/>
  <c r="G75" i="38"/>
  <c r="F75" i="38"/>
  <c r="Q75" i="38" s="1"/>
  <c r="E75" i="38"/>
  <c r="Q74" i="38"/>
  <c r="P73" i="38"/>
  <c r="O73" i="38"/>
  <c r="N73" i="38"/>
  <c r="M73" i="38"/>
  <c r="L73" i="38"/>
  <c r="K73" i="38"/>
  <c r="J73" i="38"/>
  <c r="I73" i="38"/>
  <c r="H73" i="38"/>
  <c r="G73" i="38"/>
  <c r="F73" i="38"/>
  <c r="E73" i="38"/>
  <c r="Q72" i="38"/>
  <c r="P71" i="38"/>
  <c r="O71" i="38"/>
  <c r="N71" i="38"/>
  <c r="M71" i="38"/>
  <c r="L71" i="38"/>
  <c r="K71" i="38"/>
  <c r="J71" i="38"/>
  <c r="I71" i="38"/>
  <c r="H71" i="38"/>
  <c r="G71" i="38"/>
  <c r="F71" i="38"/>
  <c r="E71" i="38"/>
  <c r="Q70" i="38"/>
  <c r="P69" i="38"/>
  <c r="O69" i="38"/>
  <c r="N69" i="38"/>
  <c r="M69" i="38"/>
  <c r="L69" i="38"/>
  <c r="K69" i="38"/>
  <c r="J69" i="38"/>
  <c r="I69" i="38"/>
  <c r="H69" i="38"/>
  <c r="G69" i="38"/>
  <c r="F69" i="38"/>
  <c r="E69" i="38"/>
  <c r="Q66" i="38"/>
  <c r="P65" i="38"/>
  <c r="O65" i="38"/>
  <c r="N65" i="38"/>
  <c r="N60" i="38" s="1"/>
  <c r="M65" i="38"/>
  <c r="L65" i="38"/>
  <c r="K65" i="38"/>
  <c r="J65" i="38"/>
  <c r="I65" i="38"/>
  <c r="H65" i="38"/>
  <c r="G65" i="38"/>
  <c r="F65" i="38"/>
  <c r="F60" i="38" s="1"/>
  <c r="E65" i="38"/>
  <c r="Q64" i="38"/>
  <c r="P63" i="38"/>
  <c r="O63" i="38"/>
  <c r="N63" i="38"/>
  <c r="M63" i="38"/>
  <c r="L63" i="38"/>
  <c r="K63" i="38"/>
  <c r="K60" i="38" s="1"/>
  <c r="J63" i="38"/>
  <c r="I63" i="38"/>
  <c r="H63" i="38"/>
  <c r="G63" i="38"/>
  <c r="G60" i="38" s="1"/>
  <c r="F63" i="38"/>
  <c r="E63" i="38"/>
  <c r="Q62" i="38"/>
  <c r="P61" i="38"/>
  <c r="P60" i="38" s="1"/>
  <c r="O61" i="38"/>
  <c r="N61" i="38"/>
  <c r="M61" i="38"/>
  <c r="L61" i="38"/>
  <c r="K61" i="38"/>
  <c r="J61" i="38"/>
  <c r="I61" i="38"/>
  <c r="I60" i="38" s="1"/>
  <c r="H61" i="38"/>
  <c r="H60" i="38" s="1"/>
  <c r="G61" i="38"/>
  <c r="F61" i="38"/>
  <c r="E61" i="38"/>
  <c r="O60" i="38"/>
  <c r="Q59" i="38"/>
  <c r="Q58" i="38"/>
  <c r="Q57" i="38"/>
  <c r="Q56" i="38"/>
  <c r="P55" i="38"/>
  <c r="P52" i="38" s="1"/>
  <c r="O55" i="38"/>
  <c r="O52" i="38" s="1"/>
  <c r="N55" i="38"/>
  <c r="M55" i="38"/>
  <c r="L55" i="38"/>
  <c r="K55" i="38"/>
  <c r="J55" i="38"/>
  <c r="I55" i="38"/>
  <c r="H55" i="38"/>
  <c r="H52" i="38" s="1"/>
  <c r="G55" i="38"/>
  <c r="G52" i="38" s="1"/>
  <c r="F55" i="38"/>
  <c r="E55" i="38"/>
  <c r="Q54" i="38"/>
  <c r="P53" i="38"/>
  <c r="O53" i="38"/>
  <c r="N53" i="38"/>
  <c r="M53" i="38"/>
  <c r="M52" i="38" s="1"/>
  <c r="L53" i="38"/>
  <c r="K53" i="38"/>
  <c r="J53" i="38"/>
  <c r="I53" i="38"/>
  <c r="I52" i="38" s="1"/>
  <c r="H53" i="38"/>
  <c r="G53" i="38"/>
  <c r="F53" i="38"/>
  <c r="E53" i="38"/>
  <c r="K52" i="38"/>
  <c r="J52" i="38"/>
  <c r="Q51" i="38"/>
  <c r="Q50" i="38"/>
  <c r="P49" i="38"/>
  <c r="O49" i="38"/>
  <c r="N49" i="38"/>
  <c r="M49" i="38"/>
  <c r="M45" i="38" s="1"/>
  <c r="L49" i="38"/>
  <c r="K49" i="38"/>
  <c r="J49" i="38"/>
  <c r="J45" i="38" s="1"/>
  <c r="I49" i="38"/>
  <c r="I45" i="38" s="1"/>
  <c r="H49" i="38"/>
  <c r="G49" i="38"/>
  <c r="F49" i="38"/>
  <c r="F45" i="38" s="1"/>
  <c r="E49" i="38"/>
  <c r="E45" i="38" s="1"/>
  <c r="Q48" i="38"/>
  <c r="Q47" i="38"/>
  <c r="P46" i="38"/>
  <c r="O46" i="38"/>
  <c r="O45" i="38" s="1"/>
  <c r="N46" i="38"/>
  <c r="M46" i="38"/>
  <c r="L46" i="38"/>
  <c r="L45" i="38" s="1"/>
  <c r="K46" i="38"/>
  <c r="J46" i="38"/>
  <c r="I46" i="38"/>
  <c r="H46" i="38"/>
  <c r="G46" i="38"/>
  <c r="G45" i="38" s="1"/>
  <c r="G9" i="38" s="1"/>
  <c r="F46" i="38"/>
  <c r="E46" i="38"/>
  <c r="N45" i="38"/>
  <c r="K45" i="38"/>
  <c r="Q44" i="38"/>
  <c r="Q43" i="38"/>
  <c r="Q42" i="38"/>
  <c r="Q41" i="38"/>
  <c r="Q40" i="38"/>
  <c r="Q39" i="38"/>
  <c r="Q38" i="38"/>
  <c r="Q37" i="38"/>
  <c r="P36" i="38"/>
  <c r="O36" i="38"/>
  <c r="N36" i="38"/>
  <c r="M36" i="38"/>
  <c r="L36" i="38"/>
  <c r="K36" i="38"/>
  <c r="K33" i="38" s="1"/>
  <c r="J36" i="38"/>
  <c r="I36" i="38"/>
  <c r="H36" i="38"/>
  <c r="G36" i="38"/>
  <c r="F36" i="38"/>
  <c r="E36" i="38"/>
  <c r="Q35" i="38"/>
  <c r="P34" i="38"/>
  <c r="O34" i="38"/>
  <c r="O33" i="38" s="1"/>
  <c r="N34" i="38"/>
  <c r="N33" i="38" s="1"/>
  <c r="M34" i="38"/>
  <c r="M33" i="38" s="1"/>
  <c r="L34" i="38"/>
  <c r="K34" i="38"/>
  <c r="J34" i="38"/>
  <c r="I34" i="38"/>
  <c r="I33" i="38" s="1"/>
  <c r="I9" i="38" s="1"/>
  <c r="H34" i="38"/>
  <c r="G34" i="38"/>
  <c r="G33" i="38" s="1"/>
  <c r="F34" i="38"/>
  <c r="E34" i="38"/>
  <c r="E33" i="38" s="1"/>
  <c r="L33" i="38"/>
  <c r="F33" i="38"/>
  <c r="Q32" i="38"/>
  <c r="P31" i="38"/>
  <c r="O31" i="38"/>
  <c r="N31" i="38"/>
  <c r="M31" i="38"/>
  <c r="L31" i="38"/>
  <c r="K31" i="38"/>
  <c r="J31" i="38"/>
  <c r="I31" i="38"/>
  <c r="H31" i="38"/>
  <c r="G31" i="38"/>
  <c r="F31" i="38"/>
  <c r="E31" i="38"/>
  <c r="Q30" i="38"/>
  <c r="Q29" i="38"/>
  <c r="Q28" i="38"/>
  <c r="Q27" i="38"/>
  <c r="P26" i="38"/>
  <c r="O26" i="38"/>
  <c r="N26" i="38"/>
  <c r="M26" i="38"/>
  <c r="L26" i="38"/>
  <c r="K26" i="38"/>
  <c r="J26" i="38"/>
  <c r="I26" i="38"/>
  <c r="H26" i="38"/>
  <c r="G26" i="38"/>
  <c r="F26" i="38"/>
  <c r="E26" i="38"/>
  <c r="Q25" i="38"/>
  <c r="P24" i="38"/>
  <c r="O24" i="38"/>
  <c r="N24" i="38"/>
  <c r="M24" i="38"/>
  <c r="L24" i="38"/>
  <c r="K24" i="38"/>
  <c r="J24" i="38"/>
  <c r="I24" i="38"/>
  <c r="H24" i="38"/>
  <c r="G24" i="38"/>
  <c r="F24" i="38"/>
  <c r="E24" i="38"/>
  <c r="Q23" i="38"/>
  <c r="P22" i="38"/>
  <c r="O22" i="38"/>
  <c r="N22" i="38"/>
  <c r="M22" i="38"/>
  <c r="L22" i="38"/>
  <c r="K22" i="38"/>
  <c r="J22" i="38"/>
  <c r="I22" i="38"/>
  <c r="H22" i="38"/>
  <c r="G22" i="38"/>
  <c r="F22" i="38"/>
  <c r="E22" i="38"/>
  <c r="Q22" i="38" s="1"/>
  <c r="Q21" i="38"/>
  <c r="Q20" i="38"/>
  <c r="Q19" i="38"/>
  <c r="Q18" i="38"/>
  <c r="Q17" i="38"/>
  <c r="Q16" i="38"/>
  <c r="Q15" i="38"/>
  <c r="P14" i="38"/>
  <c r="O14" i="38"/>
  <c r="N14" i="38"/>
  <c r="M14" i="38"/>
  <c r="L14" i="38"/>
  <c r="K14" i="38"/>
  <c r="J14" i="38"/>
  <c r="I14" i="38"/>
  <c r="H14" i="38"/>
  <c r="G14" i="38"/>
  <c r="F14" i="38"/>
  <c r="E14" i="38"/>
  <c r="Q13" i="38"/>
  <c r="Q12" i="38"/>
  <c r="P11" i="38"/>
  <c r="O11" i="38"/>
  <c r="N11" i="38"/>
  <c r="M11" i="38"/>
  <c r="L11" i="38"/>
  <c r="K11" i="38"/>
  <c r="J11" i="38"/>
  <c r="I11" i="38"/>
  <c r="H11" i="38"/>
  <c r="G11" i="38"/>
  <c r="F11" i="38"/>
  <c r="E11" i="38"/>
  <c r="Q382" i="39" l="1"/>
  <c r="E397" i="39"/>
  <c r="J68" i="38"/>
  <c r="Q14" i="38"/>
  <c r="L60" i="38"/>
  <c r="Q151" i="38"/>
  <c r="Q298" i="38"/>
  <c r="E287" i="38"/>
  <c r="M286" i="38"/>
  <c r="Q36" i="38"/>
  <c r="L52" i="38"/>
  <c r="L9" i="38" s="1"/>
  <c r="F286" i="38"/>
  <c r="Q31" i="38"/>
  <c r="O9" i="38"/>
  <c r="Q49" i="38"/>
  <c r="M108" i="38"/>
  <c r="I125" i="38"/>
  <c r="Q156" i="38"/>
  <c r="F153" i="38"/>
  <c r="N153" i="38"/>
  <c r="Q166" i="38"/>
  <c r="F263" i="38"/>
  <c r="K302" i="38"/>
  <c r="K307" i="38"/>
  <c r="Q71" i="38"/>
  <c r="Q81" i="38"/>
  <c r="O85" i="38"/>
  <c r="G153" i="38"/>
  <c r="Q153" i="38" s="1"/>
  <c r="O153" i="38"/>
  <c r="J153" i="38"/>
  <c r="Q188" i="38"/>
  <c r="Q199" i="38"/>
  <c r="L201" i="38"/>
  <c r="L191" i="38" s="1"/>
  <c r="F210" i="38"/>
  <c r="Q215" i="38"/>
  <c r="O226" i="38"/>
  <c r="O191" i="38" s="1"/>
  <c r="J250" i="38"/>
  <c r="Q250" i="38" s="1"/>
  <c r="Q270" i="38"/>
  <c r="Q278" i="38"/>
  <c r="H287" i="38"/>
  <c r="M314" i="38"/>
  <c r="M313" i="38" s="1"/>
  <c r="P314" i="38"/>
  <c r="L325" i="38"/>
  <c r="I334" i="38"/>
  <c r="N344" i="38"/>
  <c r="G366" i="38"/>
  <c r="Q389" i="38"/>
  <c r="P10" i="38"/>
  <c r="Q26" i="38"/>
  <c r="J33" i="38"/>
  <c r="I68" i="38"/>
  <c r="Q90" i="38"/>
  <c r="I92" i="38"/>
  <c r="H99" i="38"/>
  <c r="P99" i="38"/>
  <c r="G125" i="38"/>
  <c r="Q132" i="38"/>
  <c r="Q135" i="38"/>
  <c r="G134" i="38"/>
  <c r="O134" i="38"/>
  <c r="Q134" i="38" s="1"/>
  <c r="Q195" i="38"/>
  <c r="G201" i="38"/>
  <c r="O201" i="38"/>
  <c r="J201" i="38"/>
  <c r="L210" i="38"/>
  <c r="I210" i="38"/>
  <c r="M226" i="38"/>
  <c r="H226" i="38"/>
  <c r="Q267" i="38"/>
  <c r="Q276" i="38"/>
  <c r="I287" i="38"/>
  <c r="F314" i="38"/>
  <c r="F313" i="38" s="1"/>
  <c r="N314" i="38"/>
  <c r="N313" i="38" s="1"/>
  <c r="J325" i="38"/>
  <c r="L334" i="38"/>
  <c r="Q351" i="38"/>
  <c r="M371" i="38"/>
  <c r="F68" i="38"/>
  <c r="N68" i="38"/>
  <c r="Q73" i="38"/>
  <c r="Q79" i="38"/>
  <c r="K68" i="38"/>
  <c r="G85" i="38"/>
  <c r="Q104" i="38"/>
  <c r="Q130" i="38"/>
  <c r="L153" i="38"/>
  <c r="L192" i="38"/>
  <c r="Q204" i="38"/>
  <c r="K210" i="38"/>
  <c r="N210" i="38"/>
  <c r="Q217" i="38"/>
  <c r="Q248" i="38"/>
  <c r="L263" i="38"/>
  <c r="P287" i="38"/>
  <c r="H314" i="38"/>
  <c r="Q323" i="38"/>
  <c r="K344" i="38"/>
  <c r="K313" i="38" s="1"/>
  <c r="F344" i="38"/>
  <c r="O366" i="38"/>
  <c r="Q11" i="38"/>
  <c r="Q24" i="38"/>
  <c r="H33" i="38"/>
  <c r="P33" i="38"/>
  <c r="K9" i="38"/>
  <c r="Q65" i="38"/>
  <c r="M60" i="38"/>
  <c r="L92" i="38"/>
  <c r="G92" i="38"/>
  <c r="O92" i="38"/>
  <c r="F99" i="38"/>
  <c r="N99" i="38"/>
  <c r="L108" i="38"/>
  <c r="G108" i="38"/>
  <c r="L125" i="38"/>
  <c r="H125" i="38"/>
  <c r="P125" i="38"/>
  <c r="K125" i="38"/>
  <c r="H185" i="38"/>
  <c r="P185" i="38"/>
  <c r="H201" i="38"/>
  <c r="Q201" i="38" s="1"/>
  <c r="P201" i="38"/>
  <c r="N226" i="38"/>
  <c r="Q233" i="38"/>
  <c r="Q258" i="38"/>
  <c r="M250" i="38"/>
  <c r="M263" i="38"/>
  <c r="Q281" i="38"/>
  <c r="Q290" i="38"/>
  <c r="N287" i="38"/>
  <c r="N286" i="38" s="1"/>
  <c r="I314" i="38"/>
  <c r="K325" i="38"/>
  <c r="Q330" i="38"/>
  <c r="Q332" i="38"/>
  <c r="P325" i="38"/>
  <c r="M334" i="38"/>
  <c r="H334" i="38"/>
  <c r="P334" i="38"/>
  <c r="Q345" i="38"/>
  <c r="G344" i="38"/>
  <c r="G313" i="38" s="1"/>
  <c r="O344" i="38"/>
  <c r="O313" i="38" s="1"/>
  <c r="Q358" i="38"/>
  <c r="F366" i="38"/>
  <c r="N366" i="38"/>
  <c r="Q373" i="38"/>
  <c r="P313" i="38"/>
  <c r="J67" i="38"/>
  <c r="Q10" i="38"/>
  <c r="M9" i="38"/>
  <c r="Q128" i="38"/>
  <c r="Q315" i="38"/>
  <c r="E314" i="38"/>
  <c r="J344" i="38"/>
  <c r="Q53" i="38"/>
  <c r="E52" i="38"/>
  <c r="J60" i="38"/>
  <c r="J9" i="38" s="1"/>
  <c r="Q93" i="38"/>
  <c r="E92" i="38"/>
  <c r="I153" i="38"/>
  <c r="Q154" i="38"/>
  <c r="K153" i="38"/>
  <c r="Q158" i="38"/>
  <c r="F191" i="38"/>
  <c r="I201" i="38"/>
  <c r="I191" i="38" s="1"/>
  <c r="Q202" i="38"/>
  <c r="K201" i="38"/>
  <c r="Q206" i="38"/>
  <c r="Q219" i="38"/>
  <c r="Q274" i="38"/>
  <c r="Q303" i="38"/>
  <c r="E302" i="38"/>
  <c r="Q326" i="38"/>
  <c r="Q337" i="38"/>
  <c r="Q369" i="38"/>
  <c r="Q372" i="38"/>
  <c r="H45" i="38"/>
  <c r="Q45" i="38" s="1"/>
  <c r="P45" i="38"/>
  <c r="F52" i="38"/>
  <c r="F9" i="38" s="1"/>
  <c r="N52" i="38"/>
  <c r="N9" i="38" s="1"/>
  <c r="F92" i="38"/>
  <c r="F67" i="38" s="1"/>
  <c r="N92" i="38"/>
  <c r="E108" i="38"/>
  <c r="Q142" i="38"/>
  <c r="Q193" i="38"/>
  <c r="Q229" i="38"/>
  <c r="G263" i="38"/>
  <c r="G191" i="38" s="1"/>
  <c r="O263" i="38"/>
  <c r="H302" i="38"/>
  <c r="H307" i="38"/>
  <c r="H286" i="38" s="1"/>
  <c r="P302" i="38"/>
  <c r="P286" i="38" s="1"/>
  <c r="P307" i="38"/>
  <c r="E325" i="38"/>
  <c r="Q328" i="38"/>
  <c r="Q339" i="38"/>
  <c r="Q342" i="38"/>
  <c r="L344" i="38"/>
  <c r="Q362" i="38"/>
  <c r="Q34" i="38"/>
  <c r="Q61" i="38"/>
  <c r="H153" i="38"/>
  <c r="Q288" i="38"/>
  <c r="Q33" i="38"/>
  <c r="Q46" i="38"/>
  <c r="Q63" i="38"/>
  <c r="Q86" i="38"/>
  <c r="Q85" i="38" s="1"/>
  <c r="H108" i="38"/>
  <c r="P108" i="38"/>
  <c r="J192" i="38"/>
  <c r="Q227" i="38"/>
  <c r="E226" i="38"/>
  <c r="Q231" i="38"/>
  <c r="P263" i="38"/>
  <c r="I302" i="38"/>
  <c r="I307" i="38"/>
  <c r="Q308" i="38"/>
  <c r="Q192" i="38"/>
  <c r="Q83" i="38"/>
  <c r="Q100" i="38"/>
  <c r="E99" i="38"/>
  <c r="I108" i="38"/>
  <c r="Q109" i="38"/>
  <c r="Q108" i="38" s="1"/>
  <c r="Q171" i="38"/>
  <c r="I185" i="38"/>
  <c r="Q185" i="38" s="1"/>
  <c r="Q186" i="38"/>
  <c r="N191" i="38"/>
  <c r="H210" i="38"/>
  <c r="H191" i="38" s="1"/>
  <c r="J226" i="38"/>
  <c r="K235" i="38"/>
  <c r="Q244" i="38"/>
  <c r="I263" i="38"/>
  <c r="Q264" i="38"/>
  <c r="J263" i="38"/>
  <c r="K263" i="38"/>
  <c r="Q272" i="38"/>
  <c r="Q311" i="38"/>
  <c r="E310" i="38"/>
  <c r="Q310" i="38" s="1"/>
  <c r="Q317" i="38"/>
  <c r="Q335" i="38"/>
  <c r="E334" i="38"/>
  <c r="Q353" i="38"/>
  <c r="Q367" i="38"/>
  <c r="E366" i="38"/>
  <c r="Q366" i="38" s="1"/>
  <c r="K371" i="38"/>
  <c r="Q126" i="38"/>
  <c r="E125" i="38"/>
  <c r="P153" i="38"/>
  <c r="K287" i="38"/>
  <c r="L68" i="38"/>
  <c r="L67" i="38" s="1"/>
  <c r="G68" i="38"/>
  <c r="O68" i="38"/>
  <c r="I99" i="38"/>
  <c r="Q106" i="38"/>
  <c r="K108" i="38"/>
  <c r="K67" i="38" s="1"/>
  <c r="Q182" i="38"/>
  <c r="Q211" i="38"/>
  <c r="Q224" i="38"/>
  <c r="Q223" i="38" s="1"/>
  <c r="E223" i="38"/>
  <c r="K226" i="38"/>
  <c r="Q228" i="38"/>
  <c r="L226" i="38"/>
  <c r="L235" i="38"/>
  <c r="Q240" i="38"/>
  <c r="Q293" i="38"/>
  <c r="J313" i="38"/>
  <c r="Q319" i="38"/>
  <c r="Q349" i="38"/>
  <c r="Q355" i="38"/>
  <c r="E357" i="38"/>
  <c r="Q357" i="38" s="1"/>
  <c r="Q360" i="38"/>
  <c r="L371" i="38"/>
  <c r="Q376" i="38"/>
  <c r="E375" i="38"/>
  <c r="Q375" i="38" s="1"/>
  <c r="E344" i="38"/>
  <c r="Q347" i="38"/>
  <c r="Q55" i="38"/>
  <c r="E60" i="38"/>
  <c r="Q69" i="38"/>
  <c r="E68" i="38"/>
  <c r="M68" i="38"/>
  <c r="H68" i="38"/>
  <c r="P68" i="38"/>
  <c r="Q95" i="38"/>
  <c r="G99" i="38"/>
  <c r="O99" i="38"/>
  <c r="Q160" i="38"/>
  <c r="Q178" i="38"/>
  <c r="Q208" i="38"/>
  <c r="J210" i="38"/>
  <c r="E210" i="38"/>
  <c r="Q213" i="38"/>
  <c r="Q236" i="38"/>
  <c r="E235" i="38"/>
  <c r="M235" i="38"/>
  <c r="O286" i="38"/>
  <c r="Q295" i="38"/>
  <c r="L313" i="38"/>
  <c r="Q363" i="38"/>
  <c r="G307" i="38"/>
  <c r="G286" i="38" s="1"/>
  <c r="O307" i="38"/>
  <c r="I325" i="38"/>
  <c r="E341" i="38"/>
  <c r="Q341" i="38" s="1"/>
  <c r="I357" i="38"/>
  <c r="Q397" i="39" l="1"/>
  <c r="M191" i="38"/>
  <c r="Q125" i="38"/>
  <c r="Q263" i="38"/>
  <c r="Q52" i="38"/>
  <c r="Q307" i="38"/>
  <c r="I67" i="38"/>
  <c r="I378" i="38" s="1"/>
  <c r="I391" i="38" s="1"/>
  <c r="K286" i="38"/>
  <c r="P191" i="38"/>
  <c r="K191" i="38"/>
  <c r="K378" i="38" s="1"/>
  <c r="K391" i="38" s="1"/>
  <c r="E9" i="38"/>
  <c r="Q9" i="38" s="1"/>
  <c r="H313" i="38"/>
  <c r="Q344" i="38"/>
  <c r="L378" i="38"/>
  <c r="L391" i="38" s="1"/>
  <c r="I286" i="38"/>
  <c r="I313" i="38"/>
  <c r="M67" i="38"/>
  <c r="O67" i="38"/>
  <c r="O378" i="38" s="1"/>
  <c r="O391" i="38" s="1"/>
  <c r="Q334" i="38"/>
  <c r="N67" i="38"/>
  <c r="P9" i="38"/>
  <c r="J378" i="38"/>
  <c r="J391" i="38" s="1"/>
  <c r="Q210" i="38"/>
  <c r="P67" i="38"/>
  <c r="P378" i="38" s="1"/>
  <c r="P391" i="38" s="1"/>
  <c r="E371" i="38"/>
  <c r="Q371" i="38" s="1"/>
  <c r="H67" i="38"/>
  <c r="E191" i="38"/>
  <c r="Q226" i="38"/>
  <c r="M378" i="38"/>
  <c r="M391" i="38" s="1"/>
  <c r="Q314" i="38"/>
  <c r="E313" i="38"/>
  <c r="Q313" i="38" s="1"/>
  <c r="H9" i="38"/>
  <c r="F378" i="38"/>
  <c r="F391" i="38" s="1"/>
  <c r="E67" i="38"/>
  <c r="Q67" i="38" s="1"/>
  <c r="Q68" i="38"/>
  <c r="J191" i="38"/>
  <c r="N378" i="38"/>
  <c r="N391" i="38" s="1"/>
  <c r="Q92" i="38"/>
  <c r="E286" i="38"/>
  <c r="Q235" i="38"/>
  <c r="Q60" i="38"/>
  <c r="G67" i="38"/>
  <c r="G378" i="38" s="1"/>
  <c r="G391" i="38" s="1"/>
  <c r="Q99" i="38"/>
  <c r="Q325" i="38"/>
  <c r="Q302" i="38"/>
  <c r="Q287" i="38"/>
  <c r="Q286" i="38" l="1"/>
  <c r="Q191" i="38"/>
  <c r="Q378" i="38" s="1"/>
  <c r="Q391" i="38" s="1"/>
  <c r="H378" i="38"/>
  <c r="H391" i="38" s="1"/>
  <c r="E378" i="38"/>
  <c r="E391" i="38" s="1"/>
  <c r="P402" i="35" l="1"/>
  <c r="O402" i="35"/>
  <c r="N402" i="35"/>
  <c r="M402" i="35"/>
  <c r="L402" i="35"/>
  <c r="K402" i="35"/>
  <c r="J402" i="35"/>
  <c r="I402" i="35"/>
  <c r="H402" i="35"/>
  <c r="G402" i="35"/>
  <c r="F402" i="35"/>
  <c r="E402" i="35"/>
  <c r="Q402" i="35" s="1"/>
  <c r="Q401" i="35"/>
  <c r="Q400" i="35"/>
  <c r="Q399" i="35"/>
  <c r="Q398" i="35"/>
  <c r="Q397" i="35"/>
  <c r="Q396" i="35"/>
  <c r="Q395" i="35"/>
  <c r="Q394" i="35"/>
  <c r="Q393" i="35"/>
  <c r="Q392" i="35"/>
  <c r="Q391" i="35"/>
  <c r="Q390" i="35"/>
  <c r="Q389" i="35"/>
  <c r="Q388" i="35"/>
  <c r="D385" i="35"/>
  <c r="D404" i="35" s="1"/>
  <c r="C385" i="35"/>
  <c r="C404" i="35" s="1"/>
  <c r="Q384" i="35"/>
  <c r="Q383" i="35"/>
  <c r="Q382" i="35"/>
  <c r="Q381" i="35"/>
  <c r="Q380" i="35"/>
  <c r="Q379" i="35"/>
  <c r="Q378" i="35"/>
  <c r="Q377" i="35"/>
  <c r="Q376" i="35"/>
  <c r="Q375" i="35"/>
  <c r="Q374" i="35"/>
  <c r="Q373" i="35"/>
  <c r="Q372" i="35"/>
  <c r="Q371" i="35"/>
  <c r="Q370" i="35"/>
  <c r="Q369" i="35"/>
  <c r="Q368" i="35"/>
  <c r="Q367" i="35"/>
  <c r="Q366" i="35"/>
  <c r="Q365" i="35"/>
  <c r="Q364" i="35"/>
  <c r="Q363" i="35"/>
  <c r="Q362" i="35"/>
  <c r="Q361" i="35"/>
  <c r="Q360" i="35"/>
  <c r="Q359" i="35"/>
  <c r="Q358" i="35"/>
  <c r="Q357" i="35"/>
  <c r="Q356" i="35"/>
  <c r="Q355" i="35"/>
  <c r="Q354" i="35"/>
  <c r="Q353" i="35"/>
  <c r="Q352" i="35"/>
  <c r="Q351" i="35"/>
  <c r="Q350" i="35"/>
  <c r="Q349" i="35"/>
  <c r="Q348" i="35"/>
  <c r="Q347" i="35"/>
  <c r="Q346" i="35"/>
  <c r="Q345" i="35"/>
  <c r="Q344" i="35"/>
  <c r="Q343" i="35"/>
  <c r="Q342" i="35"/>
  <c r="Q341" i="35"/>
  <c r="Q340" i="35"/>
  <c r="Q339" i="35"/>
  <c r="Q338" i="35"/>
  <c r="Q337" i="35"/>
  <c r="Q336" i="35"/>
  <c r="Q335" i="35"/>
  <c r="Q334" i="35"/>
  <c r="Q333" i="35"/>
  <c r="Q332" i="35"/>
  <c r="Q331" i="35"/>
  <c r="Q330" i="35"/>
  <c r="Q329" i="35"/>
  <c r="Q328" i="35"/>
  <c r="Q326" i="35"/>
  <c r="Q325" i="35"/>
  <c r="Q324" i="35"/>
  <c r="Q323" i="35"/>
  <c r="Q322" i="35"/>
  <c r="Q321" i="35"/>
  <c r="Q320" i="35"/>
  <c r="Q319" i="35"/>
  <c r="Q318" i="35"/>
  <c r="Q317" i="35"/>
  <c r="Q316" i="35"/>
  <c r="P315" i="35"/>
  <c r="O315" i="35"/>
  <c r="N315" i="35"/>
  <c r="M315" i="35"/>
  <c r="L315" i="35"/>
  <c r="K315" i="35"/>
  <c r="J315" i="35"/>
  <c r="I315" i="35"/>
  <c r="H315" i="35"/>
  <c r="G315" i="35"/>
  <c r="F315" i="35"/>
  <c r="E315" i="35"/>
  <c r="Q315" i="35" s="1"/>
  <c r="Q314" i="35"/>
  <c r="Q313" i="35"/>
  <c r="Q312" i="35"/>
  <c r="Q311" i="35"/>
  <c r="Q310" i="35"/>
  <c r="Q309" i="35"/>
  <c r="Q308" i="35"/>
  <c r="Q307" i="35"/>
  <c r="Q306" i="35"/>
  <c r="Q305" i="35"/>
  <c r="Q304" i="35"/>
  <c r="Q303" i="35"/>
  <c r="Q302" i="35"/>
  <c r="Q301" i="35"/>
  <c r="Q300" i="35"/>
  <c r="Q299" i="35"/>
  <c r="Q298" i="35"/>
  <c r="Q297" i="35"/>
  <c r="Q296" i="35"/>
  <c r="Q295" i="35"/>
  <c r="Q294" i="35"/>
  <c r="Q293" i="35"/>
  <c r="Q292" i="35"/>
  <c r="Q291" i="35"/>
  <c r="Q290" i="35"/>
  <c r="Q289" i="35"/>
  <c r="Q288" i="35"/>
  <c r="Q287" i="35"/>
  <c r="Q286" i="35"/>
  <c r="Q285" i="35"/>
  <c r="Q284" i="35"/>
  <c r="Q283" i="35"/>
  <c r="Q282" i="35"/>
  <c r="Q281" i="35"/>
  <c r="Q280" i="35"/>
  <c r="Q279" i="35"/>
  <c r="Q278" i="35"/>
  <c r="Q277" i="35"/>
  <c r="Q276" i="35"/>
  <c r="Q275" i="35"/>
  <c r="Q274" i="35"/>
  <c r="Q273" i="35"/>
  <c r="Q272" i="35"/>
  <c r="Q271" i="35"/>
  <c r="Q270" i="35"/>
  <c r="Q269" i="35"/>
  <c r="Q268" i="35"/>
  <c r="Q267" i="35"/>
  <c r="Q266" i="35"/>
  <c r="Q265" i="35"/>
  <c r="Q264" i="35"/>
  <c r="Q263" i="35"/>
  <c r="Q262" i="35"/>
  <c r="Q261" i="35"/>
  <c r="Q260" i="35"/>
  <c r="Q259" i="35"/>
  <c r="Q258" i="35"/>
  <c r="Q257" i="35"/>
  <c r="Q256" i="35"/>
  <c r="Q255" i="35"/>
  <c r="Q254" i="35"/>
  <c r="Q253" i="35"/>
  <c r="Q252" i="35"/>
  <c r="Q251" i="35"/>
  <c r="Q250" i="35"/>
  <c r="Q249" i="35"/>
  <c r="Q248" i="35"/>
  <c r="Q247" i="35"/>
  <c r="Q246" i="35"/>
  <c r="Q245" i="35"/>
  <c r="Q244" i="35"/>
  <c r="Q243" i="35"/>
  <c r="Q242" i="35"/>
  <c r="Q241" i="35"/>
  <c r="Q240" i="35"/>
  <c r="Q239" i="35"/>
  <c r="Q238" i="35"/>
  <c r="Q237" i="35"/>
  <c r="Q236" i="35"/>
  <c r="Q235" i="35"/>
  <c r="Q234" i="35"/>
  <c r="Q233" i="35"/>
  <c r="Q232" i="35"/>
  <c r="Q231" i="35"/>
  <c r="Q230" i="35"/>
  <c r="Q229" i="35"/>
  <c r="Q228" i="35"/>
  <c r="Q227" i="35"/>
  <c r="Q226" i="35"/>
  <c r="Q225" i="35"/>
  <c r="Q224" i="35"/>
  <c r="Q223" i="35"/>
  <c r="Q222" i="35"/>
  <c r="Q221" i="35"/>
  <c r="Q220" i="35"/>
  <c r="Q219" i="35"/>
  <c r="Q218" i="35"/>
  <c r="Q217" i="35"/>
  <c r="Q216" i="35"/>
  <c r="Q215" i="35"/>
  <c r="Q214" i="35"/>
  <c r="Q213" i="35"/>
  <c r="Q212" i="35"/>
  <c r="Q211" i="35"/>
  <c r="Q210" i="35"/>
  <c r="Q209" i="35"/>
  <c r="Q208" i="35"/>
  <c r="Q207" i="35"/>
  <c r="Q206" i="35"/>
  <c r="Q205" i="35"/>
  <c r="Q204" i="35"/>
  <c r="Q203" i="35"/>
  <c r="Q202" i="35"/>
  <c r="Q201" i="35"/>
  <c r="Q200" i="35"/>
  <c r="Q199" i="35"/>
  <c r="Q198" i="35"/>
  <c r="Q197" i="35"/>
  <c r="Q196" i="35"/>
  <c r="Q195" i="35"/>
  <c r="Q194" i="35"/>
  <c r="Q193" i="35"/>
  <c r="Q192" i="35"/>
  <c r="Q191" i="35"/>
  <c r="Q190" i="35"/>
  <c r="Q189" i="35"/>
  <c r="Q188" i="35"/>
  <c r="Q187" i="35"/>
  <c r="Q186" i="35"/>
  <c r="Q185" i="35" s="1"/>
  <c r="P185" i="35"/>
  <c r="O185" i="35"/>
  <c r="N185" i="35"/>
  <c r="M185" i="35"/>
  <c r="L185" i="35"/>
  <c r="K185" i="35"/>
  <c r="J185" i="35"/>
  <c r="I185" i="35"/>
  <c r="H185" i="35"/>
  <c r="G185" i="35"/>
  <c r="F185" i="35"/>
  <c r="E185" i="35"/>
  <c r="Q184" i="35"/>
  <c r="Q183" i="35"/>
  <c r="Q182" i="35"/>
  <c r="Q181" i="35"/>
  <c r="Q180" i="35"/>
  <c r="Q179" i="35"/>
  <c r="Q178" i="35"/>
  <c r="Q177" i="35"/>
  <c r="Q176" i="35"/>
  <c r="Q175" i="35"/>
  <c r="Q174" i="35"/>
  <c r="Q173" i="35"/>
  <c r="Q172" i="35"/>
  <c r="Q171" i="35"/>
  <c r="Q170" i="35"/>
  <c r="Q169" i="35"/>
  <c r="Q168" i="35"/>
  <c r="Q167" i="35"/>
  <c r="Q166" i="35"/>
  <c r="Q165" i="35"/>
  <c r="Q164" i="35"/>
  <c r="Q163" i="35"/>
  <c r="Q162" i="35"/>
  <c r="Q161" i="35"/>
  <c r="Q160" i="35"/>
  <c r="Q159" i="35"/>
  <c r="Q158" i="35"/>
  <c r="Q157" i="35"/>
  <c r="Q156" i="35"/>
  <c r="Q155" i="35"/>
  <c r="Q154" i="35"/>
  <c r="Q153" i="35"/>
  <c r="Q152" i="35"/>
  <c r="Q151" i="35"/>
  <c r="Q150" i="35"/>
  <c r="Q149" i="35"/>
  <c r="Q148" i="35"/>
  <c r="Q147" i="35"/>
  <c r="Q146" i="35"/>
  <c r="Q145" i="35"/>
  <c r="Q144" i="35"/>
  <c r="Q143" i="35"/>
  <c r="Q142" i="35"/>
  <c r="Q141" i="35"/>
  <c r="Q140" i="35"/>
  <c r="Q139" i="35"/>
  <c r="Q138" i="35"/>
  <c r="Q137" i="35"/>
  <c r="Q136" i="35"/>
  <c r="Q135" i="35"/>
  <c r="Q134" i="35"/>
  <c r="Q133" i="35"/>
  <c r="Q132" i="35"/>
  <c r="Q131" i="35"/>
  <c r="Q130" i="35"/>
  <c r="Q129" i="35"/>
  <c r="Q128" i="35"/>
  <c r="Q127" i="35"/>
  <c r="Q126" i="35"/>
  <c r="Q125" i="35"/>
  <c r="Q124" i="35"/>
  <c r="Q123" i="35"/>
  <c r="Q122" i="35"/>
  <c r="Q121" i="35"/>
  <c r="Q120" i="35"/>
  <c r="Q119" i="35"/>
  <c r="Q118" i="35"/>
  <c r="Q117" i="35"/>
  <c r="Q116" i="35"/>
  <c r="Q115" i="35"/>
  <c r="Q114" i="35"/>
  <c r="Q113" i="35"/>
  <c r="Q112" i="35"/>
  <c r="Q111" i="35"/>
  <c r="Q110" i="35"/>
  <c r="Q109" i="35"/>
  <c r="Q108" i="35"/>
  <c r="Q107" i="35"/>
  <c r="Q106" i="35"/>
  <c r="Q105" i="35"/>
  <c r="Q104" i="35"/>
  <c r="Q103" i="35"/>
  <c r="Q102" i="35"/>
  <c r="Q101" i="35"/>
  <c r="Q100" i="35"/>
  <c r="Q99" i="35" s="1"/>
  <c r="Q98" i="35"/>
  <c r="Q97" i="35" s="1"/>
  <c r="P97" i="35"/>
  <c r="O97" i="35"/>
  <c r="Q96" i="35"/>
  <c r="Q95" i="35" s="1"/>
  <c r="P95" i="35"/>
  <c r="O95" i="35"/>
  <c r="Q94" i="35"/>
  <c r="Q93" i="35" s="1"/>
  <c r="Q91" i="35"/>
  <c r="Q90" i="35"/>
  <c r="Q89" i="35"/>
  <c r="Q88" i="35" s="1"/>
  <c r="Q87" i="35" s="1"/>
  <c r="Q86" i="35"/>
  <c r="Q85" i="35" s="1"/>
  <c r="Q84" i="35"/>
  <c r="Q83" i="35" s="1"/>
  <c r="Q82" i="35"/>
  <c r="Q81" i="35" s="1"/>
  <c r="Q80" i="35"/>
  <c r="Q79" i="35" s="1"/>
  <c r="Q78" i="35"/>
  <c r="Q77" i="35" s="1"/>
  <c r="Q76" i="35"/>
  <c r="Q75" i="35" s="1"/>
  <c r="Q74" i="35"/>
  <c r="Q73" i="35" s="1"/>
  <c r="Q70" i="35" s="1"/>
  <c r="Q72" i="35"/>
  <c r="Q71" i="35"/>
  <c r="P69" i="35"/>
  <c r="O69" i="35"/>
  <c r="N69" i="35"/>
  <c r="M69" i="35"/>
  <c r="L69" i="35"/>
  <c r="K69" i="35"/>
  <c r="J69" i="35"/>
  <c r="I69" i="35"/>
  <c r="H69" i="35"/>
  <c r="G69" i="35"/>
  <c r="F69" i="35"/>
  <c r="E69" i="35"/>
  <c r="Q68" i="35"/>
  <c r="Q67" i="35" s="1"/>
  <c r="Q66" i="35"/>
  <c r="Q65" i="35" s="1"/>
  <c r="Q64" i="35"/>
  <c r="Q63" i="35" s="1"/>
  <c r="Q61" i="35"/>
  <c r="Q60" i="35"/>
  <c r="Q59" i="35"/>
  <c r="Q58" i="35"/>
  <c r="Q57" i="35" s="1"/>
  <c r="P57" i="35"/>
  <c r="O57" i="35"/>
  <c r="Q56" i="35"/>
  <c r="Q55" i="35" s="1"/>
  <c r="Q54" i="35" s="1"/>
  <c r="P55" i="35"/>
  <c r="O55" i="35"/>
  <c r="N55" i="35"/>
  <c r="N54" i="35" s="1"/>
  <c r="N9" i="35" s="1"/>
  <c r="N385" i="35" s="1"/>
  <c r="N404" i="35" s="1"/>
  <c r="M55" i="35"/>
  <c r="L55" i="35"/>
  <c r="J55" i="35"/>
  <c r="I55" i="35"/>
  <c r="H55" i="35"/>
  <c r="F55" i="35"/>
  <c r="E55" i="35"/>
  <c r="P54" i="35"/>
  <c r="O54" i="35"/>
  <c r="M54" i="35"/>
  <c r="L54" i="35"/>
  <c r="K54" i="35"/>
  <c r="J54" i="35"/>
  <c r="I54" i="35"/>
  <c r="H54" i="35"/>
  <c r="F54" i="35"/>
  <c r="E54" i="35"/>
  <c r="Q53" i="35"/>
  <c r="Q51" i="35" s="1"/>
  <c r="Q52" i="35"/>
  <c r="Q50" i="35"/>
  <c r="Q49" i="35"/>
  <c r="Q48" i="35" s="1"/>
  <c r="Q47" i="35" s="1"/>
  <c r="Q46" i="35"/>
  <c r="Q45" i="35"/>
  <c r="Q44" i="35"/>
  <c r="Q43" i="35"/>
  <c r="Q42" i="35"/>
  <c r="Q41" i="35"/>
  <c r="Q40" i="35"/>
  <c r="Q39" i="35"/>
  <c r="Q38" i="35"/>
  <c r="Q37" i="35"/>
  <c r="Q36" i="35"/>
  <c r="Q35" i="35"/>
  <c r="Q34" i="35" s="1"/>
  <c r="P34" i="35"/>
  <c r="P9" i="35" s="1"/>
  <c r="O34" i="35"/>
  <c r="N34" i="35"/>
  <c r="M34" i="35"/>
  <c r="L34" i="35"/>
  <c r="L9" i="35" s="1"/>
  <c r="L385" i="35" s="1"/>
  <c r="L404" i="35" s="1"/>
  <c r="K34" i="35"/>
  <c r="J34" i="35"/>
  <c r="I34" i="35"/>
  <c r="H34" i="35"/>
  <c r="H9" i="35" s="1"/>
  <c r="H385" i="35" s="1"/>
  <c r="H404" i="35" s="1"/>
  <c r="G34" i="35"/>
  <c r="F34" i="35"/>
  <c r="E34" i="35"/>
  <c r="Q33" i="35"/>
  <c r="Q32" i="35" s="1"/>
  <c r="P32" i="35"/>
  <c r="Q31" i="35"/>
  <c r="Q30" i="35"/>
  <c r="Q29" i="35"/>
  <c r="Q28" i="35"/>
  <c r="Q27" i="35" s="1"/>
  <c r="Q26" i="35"/>
  <c r="Q25" i="35" s="1"/>
  <c r="Q24" i="35"/>
  <c r="Q23" i="35" s="1"/>
  <c r="Q22" i="35"/>
  <c r="Q21" i="35"/>
  <c r="Q20" i="35"/>
  <c r="Q19" i="35"/>
  <c r="Q18" i="35"/>
  <c r="Q17" i="35"/>
  <c r="Q16" i="35"/>
  <c r="Q15" i="35"/>
  <c r="Q14" i="35"/>
  <c r="Q13" i="35"/>
  <c r="Q12" i="35"/>
  <c r="Q11" i="35" s="1"/>
  <c r="P10" i="35"/>
  <c r="O10" i="35"/>
  <c r="O9" i="35" s="1"/>
  <c r="O385" i="35" s="1"/>
  <c r="O404" i="35" s="1"/>
  <c r="N10" i="35"/>
  <c r="M10" i="35"/>
  <c r="M9" i="35" s="1"/>
  <c r="M385" i="35" s="1"/>
  <c r="M404" i="35" s="1"/>
  <c r="L10" i="35"/>
  <c r="K10" i="35"/>
  <c r="K9" i="35" s="1"/>
  <c r="J10" i="35"/>
  <c r="I10" i="35"/>
  <c r="I9" i="35" s="1"/>
  <c r="I385" i="35" s="1"/>
  <c r="I404" i="35" s="1"/>
  <c r="H10" i="35"/>
  <c r="G10" i="35"/>
  <c r="G9" i="35" s="1"/>
  <c r="F10" i="35"/>
  <c r="E10" i="35"/>
  <c r="E9" i="35" s="1"/>
  <c r="J9" i="35"/>
  <c r="J385" i="35" s="1"/>
  <c r="J404" i="35" s="1"/>
  <c r="F9" i="35"/>
  <c r="F385" i="35" s="1"/>
  <c r="F404" i="35" s="1"/>
  <c r="G385" i="35" l="1"/>
  <c r="G404" i="35" s="1"/>
  <c r="P385" i="35"/>
  <c r="P404" i="35" s="1"/>
  <c r="K385" i="35"/>
  <c r="K404" i="35" s="1"/>
  <c r="Q9" i="35"/>
  <c r="E385" i="35"/>
  <c r="E404" i="35" s="1"/>
  <c r="Q10" i="35"/>
  <c r="Q92" i="35"/>
  <c r="Q69" i="35" s="1"/>
  <c r="Q62" i="35"/>
  <c r="Q385" i="35" l="1"/>
  <c r="Q404" i="35" l="1"/>
  <c r="D9" i="33"/>
  <c r="E9" i="33"/>
  <c r="F9" i="33"/>
  <c r="G9" i="33"/>
  <c r="Q9" i="33" s="1"/>
  <c r="H9" i="33"/>
  <c r="I9" i="33"/>
  <c r="J9" i="33"/>
  <c r="K9" i="33"/>
  <c r="K55" i="33" s="1"/>
  <c r="K66" i="33" s="1"/>
  <c r="L9" i="33"/>
  <c r="M9" i="33"/>
  <c r="N9" i="33"/>
  <c r="O9" i="33"/>
  <c r="O55" i="33" s="1"/>
  <c r="O66" i="33" s="1"/>
  <c r="P9" i="33"/>
  <c r="Q10" i="33"/>
  <c r="Q11" i="33"/>
  <c r="Q12" i="33"/>
  <c r="Q13" i="33"/>
  <c r="Q14" i="33"/>
  <c r="D15" i="33"/>
  <c r="E15" i="33"/>
  <c r="F15" i="33"/>
  <c r="Q15" i="33" s="1"/>
  <c r="G15" i="33"/>
  <c r="H15" i="33"/>
  <c r="I15" i="33"/>
  <c r="J15" i="33"/>
  <c r="K15" i="33"/>
  <c r="L15" i="33"/>
  <c r="M15" i="33"/>
  <c r="N15" i="33"/>
  <c r="O15" i="33"/>
  <c r="P15" i="33"/>
  <c r="Q16" i="33"/>
  <c r="Q17" i="33"/>
  <c r="Q18" i="33"/>
  <c r="Q19" i="33"/>
  <c r="Q20" i="33"/>
  <c r="Q21" i="33"/>
  <c r="Q22" i="33"/>
  <c r="Q23" i="33"/>
  <c r="Q24" i="33"/>
  <c r="D25" i="33"/>
  <c r="E25" i="33"/>
  <c r="E55" i="33" s="1"/>
  <c r="F25" i="33"/>
  <c r="G25" i="33"/>
  <c r="H25" i="33"/>
  <c r="I25" i="33"/>
  <c r="I55" i="33" s="1"/>
  <c r="I66" i="33" s="1"/>
  <c r="J25" i="33"/>
  <c r="K25" i="33"/>
  <c r="L25" i="33"/>
  <c r="M25" i="33"/>
  <c r="M55" i="33" s="1"/>
  <c r="M66" i="33" s="1"/>
  <c r="N25" i="33"/>
  <c r="O25" i="33"/>
  <c r="P25" i="33"/>
  <c r="Q26" i="33"/>
  <c r="Q27" i="33"/>
  <c r="Q28" i="33"/>
  <c r="Q29" i="33"/>
  <c r="Q30" i="33"/>
  <c r="Q31" i="33"/>
  <c r="Q32" i="33"/>
  <c r="Q33" i="33"/>
  <c r="D34" i="33"/>
  <c r="E34" i="33"/>
  <c r="F34" i="33"/>
  <c r="G34" i="33"/>
  <c r="Q34" i="33" s="1"/>
  <c r="H34" i="33"/>
  <c r="I34" i="33"/>
  <c r="J34" i="33"/>
  <c r="K34" i="33"/>
  <c r="L34" i="33"/>
  <c r="M34" i="33"/>
  <c r="N34" i="33"/>
  <c r="O34" i="33"/>
  <c r="P34" i="33"/>
  <c r="Q35" i="33"/>
  <c r="Q36" i="33"/>
  <c r="Q37" i="33"/>
  <c r="Q38" i="33"/>
  <c r="D39" i="33"/>
  <c r="E39" i="33"/>
  <c r="F39" i="33"/>
  <c r="G39" i="33"/>
  <c r="H39" i="33"/>
  <c r="I39" i="33"/>
  <c r="J39" i="33"/>
  <c r="K39" i="33"/>
  <c r="L39" i="33"/>
  <c r="M39" i="33"/>
  <c r="N39" i="33"/>
  <c r="O39" i="33"/>
  <c r="P39" i="33"/>
  <c r="Q39" i="33"/>
  <c r="Q40" i="33"/>
  <c r="D41" i="33"/>
  <c r="E41" i="33"/>
  <c r="F41" i="33"/>
  <c r="F55" i="33" s="1"/>
  <c r="F66" i="33" s="1"/>
  <c r="G41" i="33"/>
  <c r="H41" i="33"/>
  <c r="I41" i="33"/>
  <c r="J41" i="33"/>
  <c r="J55" i="33" s="1"/>
  <c r="J66" i="33" s="1"/>
  <c r="K41" i="33"/>
  <c r="L41" i="33"/>
  <c r="M41" i="33"/>
  <c r="N41" i="33"/>
  <c r="N55" i="33" s="1"/>
  <c r="N66" i="33" s="1"/>
  <c r="O41" i="33"/>
  <c r="P41" i="33"/>
  <c r="Q42" i="33"/>
  <c r="Q43" i="33"/>
  <c r="Q44" i="33"/>
  <c r="Q45" i="33"/>
  <c r="Q46" i="33"/>
  <c r="Q47" i="33"/>
  <c r="Q48" i="33"/>
  <c r="Q49" i="33"/>
  <c r="D50" i="33"/>
  <c r="E50" i="33"/>
  <c r="F50" i="33"/>
  <c r="Q50" i="33" s="1"/>
  <c r="G50" i="33"/>
  <c r="H50" i="33"/>
  <c r="I50" i="33"/>
  <c r="J50" i="33"/>
  <c r="K50" i="33"/>
  <c r="L50" i="33"/>
  <c r="M50" i="33"/>
  <c r="N50" i="33"/>
  <c r="O50" i="33"/>
  <c r="P50" i="33"/>
  <c r="Q51" i="33"/>
  <c r="D52" i="33"/>
  <c r="E52" i="33"/>
  <c r="F52" i="33"/>
  <c r="G52" i="33"/>
  <c r="H52" i="33"/>
  <c r="I52" i="33"/>
  <c r="J52" i="33"/>
  <c r="K52" i="33"/>
  <c r="L52" i="33"/>
  <c r="M52" i="33"/>
  <c r="N52" i="33"/>
  <c r="O52" i="33"/>
  <c r="P52" i="33"/>
  <c r="Q52" i="33"/>
  <c r="Q53" i="33"/>
  <c r="Q54" i="33"/>
  <c r="C55" i="33"/>
  <c r="D55" i="33"/>
  <c r="H55" i="33"/>
  <c r="H66" i="33" s="1"/>
  <c r="L55" i="33"/>
  <c r="L66" i="33" s="1"/>
  <c r="P55" i="33"/>
  <c r="P66" i="33" s="1"/>
  <c r="Q56" i="33"/>
  <c r="Q57" i="33"/>
  <c r="D58" i="33"/>
  <c r="D64" i="33" s="1"/>
  <c r="Q58" i="33"/>
  <c r="Q59" i="33"/>
  <c r="D60" i="33"/>
  <c r="Q60" i="33"/>
  <c r="Q61" i="33"/>
  <c r="D62" i="33"/>
  <c r="Q62" i="33"/>
  <c r="Q63" i="33"/>
  <c r="C64" i="33"/>
  <c r="E64" i="33"/>
  <c r="F64" i="33"/>
  <c r="Q64" i="33" s="1"/>
  <c r="G64" i="33"/>
  <c r="H64" i="33"/>
  <c r="I64" i="33"/>
  <c r="J64" i="33"/>
  <c r="K64" i="33"/>
  <c r="L64" i="33"/>
  <c r="M64" i="33"/>
  <c r="N64" i="33"/>
  <c r="O64" i="33"/>
  <c r="P64" i="33"/>
  <c r="Q65" i="33"/>
  <c r="C66" i="33"/>
  <c r="D66" i="33" l="1"/>
  <c r="E66" i="33"/>
  <c r="Q25" i="33"/>
  <c r="G55" i="33"/>
  <c r="G66" i="33" s="1"/>
  <c r="Q41" i="33"/>
  <c r="Q66" i="33" l="1"/>
  <c r="Q55" i="33"/>
  <c r="C55" i="29" l="1"/>
  <c r="D55" i="29"/>
  <c r="E55" i="29"/>
  <c r="F55" i="29"/>
  <c r="Q55" i="14" l="1"/>
  <c r="Q56" i="14"/>
  <c r="Q57" i="14"/>
  <c r="Q58" i="14"/>
  <c r="Q54"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9" i="14"/>
  <c r="E51" i="14"/>
  <c r="E61" i="14" s="1"/>
  <c r="E59" i="14"/>
  <c r="C51" i="14"/>
  <c r="C59" i="14"/>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9" i="26"/>
  <c r="D51" i="26"/>
  <c r="E51" i="26"/>
  <c r="F51" i="26"/>
  <c r="F58" i="26" s="1"/>
  <c r="G51" i="26"/>
  <c r="H51" i="26"/>
  <c r="I51" i="26"/>
  <c r="J51" i="26"/>
  <c r="K51" i="26"/>
  <c r="K58" i="26" s="1"/>
  <c r="L51" i="26"/>
  <c r="M51" i="26"/>
  <c r="M58" i="26" s="1"/>
  <c r="N51" i="26"/>
  <c r="N58" i="26" s="1"/>
  <c r="O51" i="26"/>
  <c r="P51" i="26"/>
  <c r="C51" i="26"/>
  <c r="D56" i="26"/>
  <c r="C56" i="26"/>
  <c r="F56" i="26"/>
  <c r="G56" i="26"/>
  <c r="H56" i="26"/>
  <c r="I56" i="26"/>
  <c r="J56" i="26"/>
  <c r="K56" i="26"/>
  <c r="L56" i="26"/>
  <c r="M56" i="26"/>
  <c r="N56" i="26"/>
  <c r="O56" i="26"/>
  <c r="O58" i="26" s="1"/>
  <c r="P56" i="26"/>
  <c r="Q56" i="26"/>
  <c r="E56" i="26"/>
  <c r="Q55" i="26"/>
  <c r="Q54" i="26"/>
  <c r="Q58" i="27"/>
  <c r="Q57" i="27"/>
  <c r="Q9"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D54" i="27"/>
  <c r="E54" i="27"/>
  <c r="F54" i="27"/>
  <c r="G54" i="27"/>
  <c r="H54" i="27"/>
  <c r="I54" i="27"/>
  <c r="J54" i="27"/>
  <c r="K54" i="27"/>
  <c r="L54" i="27"/>
  <c r="M54" i="27"/>
  <c r="N54" i="27"/>
  <c r="O54" i="27"/>
  <c r="P54" i="27"/>
  <c r="C54" i="27"/>
  <c r="C59" i="27"/>
  <c r="D59" i="27"/>
  <c r="E59" i="27"/>
  <c r="F59" i="27"/>
  <c r="G59" i="27"/>
  <c r="H59" i="27"/>
  <c r="I59" i="27"/>
  <c r="J59" i="27"/>
  <c r="K59" i="27"/>
  <c r="L59" i="27"/>
  <c r="M59" i="27"/>
  <c r="N59" i="27"/>
  <c r="O59" i="27"/>
  <c r="P59" i="27"/>
  <c r="D60" i="28"/>
  <c r="E60" i="28"/>
  <c r="F60" i="28"/>
  <c r="G60" i="28"/>
  <c r="H60" i="28"/>
  <c r="I60" i="28"/>
  <c r="J60" i="28"/>
  <c r="K60" i="28"/>
  <c r="L60" i="28"/>
  <c r="M60" i="28"/>
  <c r="N60" i="28"/>
  <c r="O60" i="28"/>
  <c r="P60" i="28"/>
  <c r="C60" i="28"/>
  <c r="Q59" i="28"/>
  <c r="Q58" i="28"/>
  <c r="Q60" i="28" s="1"/>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9" i="28"/>
  <c r="D55" i="28"/>
  <c r="D62" i="28" s="1"/>
  <c r="E55" i="28"/>
  <c r="F55" i="28"/>
  <c r="F62" i="28" s="1"/>
  <c r="G55" i="28"/>
  <c r="H55" i="28"/>
  <c r="H62" i="28" s="1"/>
  <c r="I55" i="28"/>
  <c r="J55" i="28"/>
  <c r="K55" i="28"/>
  <c r="L55" i="28"/>
  <c r="L62" i="28" s="1"/>
  <c r="M55" i="28"/>
  <c r="N55" i="28"/>
  <c r="N62" i="28" s="1"/>
  <c r="O55" i="28"/>
  <c r="P55" i="28"/>
  <c r="C55" i="28"/>
  <c r="E62" i="29"/>
  <c r="E64" i="29" s="1"/>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40" i="29"/>
  <c r="Q41" i="29"/>
  <c r="Q42" i="29"/>
  <c r="Q43" i="29"/>
  <c r="Q44" i="29"/>
  <c r="Q45" i="29"/>
  <c r="Q46" i="29"/>
  <c r="Q47" i="29"/>
  <c r="Q48" i="29"/>
  <c r="Q49" i="29"/>
  <c r="Q50" i="29"/>
  <c r="Q51" i="29"/>
  <c r="Q52" i="29"/>
  <c r="Q53" i="29"/>
  <c r="Q54" i="29"/>
  <c r="G55" i="29"/>
  <c r="H55" i="29"/>
  <c r="I55" i="29"/>
  <c r="J55" i="29"/>
  <c r="K55" i="29"/>
  <c r="L55" i="29"/>
  <c r="M55" i="29"/>
  <c r="N55" i="29"/>
  <c r="O55" i="29"/>
  <c r="P55" i="29"/>
  <c r="C62" i="29"/>
  <c r="D62" i="29"/>
  <c r="F62" i="29"/>
  <c r="F64" i="29" s="1"/>
  <c r="G62" i="29"/>
  <c r="H62" i="29"/>
  <c r="I62" i="29"/>
  <c r="J62" i="29"/>
  <c r="K62" i="29"/>
  <c r="L62" i="29"/>
  <c r="M62" i="29"/>
  <c r="N62" i="29"/>
  <c r="O62" i="29"/>
  <c r="P62" i="29"/>
  <c r="Q59" i="29"/>
  <c r="Q60" i="29"/>
  <c r="Q61" i="29"/>
  <c r="Q58" i="29"/>
  <c r="Q57" i="30"/>
  <c r="Q58" i="30"/>
  <c r="Q59" i="30"/>
  <c r="Q60" i="30"/>
  <c r="Q61" i="30"/>
  <c r="Q62" i="30"/>
  <c r="E63" i="30"/>
  <c r="F63" i="30"/>
  <c r="G63" i="30"/>
  <c r="H63" i="30"/>
  <c r="I63" i="30"/>
  <c r="J63" i="30"/>
  <c r="K63" i="30"/>
  <c r="L63" i="30"/>
  <c r="M63" i="30"/>
  <c r="N63" i="30"/>
  <c r="O63" i="30"/>
  <c r="P63" i="30"/>
  <c r="D63" i="30"/>
  <c r="C63" i="30"/>
  <c r="D54" i="30"/>
  <c r="E54" i="30"/>
  <c r="F54" i="30"/>
  <c r="F65" i="30" s="1"/>
  <c r="G54" i="30"/>
  <c r="H54" i="30"/>
  <c r="I54" i="30"/>
  <c r="J54" i="30"/>
  <c r="K54" i="30"/>
  <c r="L54" i="30"/>
  <c r="M54" i="30"/>
  <c r="N54" i="30"/>
  <c r="N65" i="30" s="1"/>
  <c r="O54" i="30"/>
  <c r="P54" i="30"/>
  <c r="C54" i="30"/>
  <c r="Q10" i="30"/>
  <c r="Q11" i="30"/>
  <c r="Q12" i="30"/>
  <c r="Q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9" i="30"/>
  <c r="D59" i="14"/>
  <c r="F59" i="14"/>
  <c r="G59" i="14"/>
  <c r="H59" i="14"/>
  <c r="I59" i="14"/>
  <c r="J59" i="14"/>
  <c r="K59" i="14"/>
  <c r="L59" i="14"/>
  <c r="M59" i="14"/>
  <c r="N59" i="14"/>
  <c r="O59" i="14"/>
  <c r="P59" i="14"/>
  <c r="D51" i="14"/>
  <c r="F51" i="14"/>
  <c r="G51" i="14"/>
  <c r="H51" i="14"/>
  <c r="I51" i="14"/>
  <c r="J51" i="14"/>
  <c r="J61" i="14" s="1"/>
  <c r="K51" i="14"/>
  <c r="L51" i="14"/>
  <c r="M51" i="14"/>
  <c r="N51" i="14"/>
  <c r="O51" i="14"/>
  <c r="P51" i="14"/>
  <c r="P58" i="26" l="1"/>
  <c r="J58" i="26"/>
  <c r="E58" i="26"/>
  <c r="D58" i="26"/>
  <c r="C58" i="26"/>
  <c r="D61" i="27"/>
  <c r="P62" i="28"/>
  <c r="C62" i="28"/>
  <c r="K62" i="28"/>
  <c r="C65" i="30"/>
  <c r="Q54" i="30"/>
  <c r="Q51" i="26"/>
  <c r="Q58" i="26" s="1"/>
  <c r="J65" i="30"/>
  <c r="M62" i="28"/>
  <c r="E62" i="28"/>
  <c r="L58" i="26"/>
  <c r="H65" i="30"/>
  <c r="J62" i="28"/>
  <c r="I58" i="26"/>
  <c r="N61" i="14"/>
  <c r="F61" i="14"/>
  <c r="I62" i="28"/>
  <c r="H58" i="26"/>
  <c r="D61" i="14"/>
  <c r="G58" i="26"/>
  <c r="G65" i="30"/>
  <c r="D65" i="30"/>
  <c r="M65" i="30"/>
  <c r="I65" i="30"/>
  <c r="E65" i="30"/>
  <c r="L64" i="29"/>
  <c r="P64" i="29"/>
  <c r="H64" i="29"/>
  <c r="O62" i="28"/>
  <c r="G62" i="28"/>
  <c r="J61" i="27"/>
  <c r="C61" i="27"/>
  <c r="I61" i="27"/>
  <c r="P61" i="27"/>
  <c r="Q51" i="14"/>
  <c r="C61" i="14"/>
  <c r="M61" i="14"/>
  <c r="I61" i="14"/>
  <c r="Q59" i="14"/>
  <c r="Q63" i="30"/>
  <c r="P65" i="30"/>
  <c r="L65" i="30"/>
  <c r="O65" i="30"/>
  <c r="K65" i="30"/>
  <c r="J64" i="29"/>
  <c r="Q59" i="27"/>
  <c r="M61" i="27"/>
  <c r="E61" i="27"/>
  <c r="L61" i="27"/>
  <c r="H61" i="27"/>
  <c r="N61" i="27"/>
  <c r="Q54" i="27"/>
  <c r="Q62" i="29"/>
  <c r="I64" i="29"/>
  <c r="N64" i="29"/>
  <c r="P61" i="14"/>
  <c r="H61" i="14"/>
  <c r="L61" i="14"/>
  <c r="O61" i="14"/>
  <c r="K61" i="14"/>
  <c r="G61" i="14"/>
  <c r="F61" i="27"/>
  <c r="K61" i="27"/>
  <c r="O61" i="27"/>
  <c r="G61" i="27"/>
  <c r="Q55" i="28"/>
  <c r="Q62" i="28" s="1"/>
  <c r="O64" i="29"/>
  <c r="K64" i="29"/>
  <c r="G64" i="29"/>
  <c r="M64" i="29"/>
  <c r="C64" i="29"/>
  <c r="Q55" i="29"/>
  <c r="D64" i="29"/>
  <c r="Q65" i="30" l="1"/>
  <c r="Q61" i="27"/>
  <c r="Q61" i="14"/>
  <c r="Q64" i="29"/>
</calcChain>
</file>

<file path=xl/sharedStrings.xml><?xml version="1.0" encoding="utf-8"?>
<sst xmlns="http://schemas.openxmlformats.org/spreadsheetml/2006/main" count="3103" uniqueCount="548">
  <si>
    <t>MINISTERIO DE HACIENDA</t>
  </si>
  <si>
    <t>DIRECCIÓN GENERAL DE PRESUPUESTO</t>
  </si>
  <si>
    <t>EJECUCIÓN PRESUPUESTARIA DE INSTITUCIONES DE LA SEGURIDAD SOCIAL</t>
  </si>
  <si>
    <t>CLASIFICACIÓN OBJETAL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</si>
  <si>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</si>
  <si>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</si>
  <si>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</si>
  <si>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</si>
  <si>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</si>
  <si>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</si>
  <si>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</si>
  <si>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</si>
  <si>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</si>
  <si>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</si>
  <si>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</si>
  <si>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</si>
  <si>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</si>
  <si>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</si>
  <si>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</si>
  <si>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</si>
  <si>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</si>
  <si>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</si>
  <si>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</si>
  <si>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</si>
  <si>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</si>
  <si>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</si>
  <si>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</si>
  <si>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</si>
  <si>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</si>
  <si>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</si>
  <si>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</si>
  <si>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</si>
  <si>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</si>
  <si>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</si>
  <si>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</si>
  <si>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</si>
  <si>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</si>
  <si>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</si>
  <si>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</si>
  <si>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</si>
  <si>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</si>
  <si>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</si>
  <si>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</si>
  <si>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</si>
  <si>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</si>
  <si>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</si>
  <si>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</si>
  <si>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</si>
  <si>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</si>
  <si>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</si>
  <si>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2.4.7 - TRANSFERENCIAS CORRIENTES AL SECTOR EXTERNO</t>
  </si>
  <si>
    <t>2.4.9 - TRANSFERENCIAS CORRIENTES A OTRAS INSTITUCIONES PÚBLICAS</t>
  </si>
  <si>
    <t>2.5 - TRANSFERENCIAS DE CAPITAL</t>
  </si>
  <si>
    <t>2.5.1 - TRANSFERENCIAS DE CAPITAL AL SECTOR PRIVADO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</si>
  <si>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</si>
  <si>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</si>
  <si>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</si>
  <si>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</si>
  <si>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</si>
  <si>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</si>
  <si>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</si>
  <si>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</si>
  <si>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2.6.9 - EDIFICIOS, ESTRUCTURAS, TIERRAS, TERRENOS Y OBJETOS DE VALOR</t>
  </si>
  <si>
    <t>2.7 - OBRAS</t>
  </si>
  <si>
    <t>2.7.1 - OBRAS EN EDIFICACIONES</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</si>
  <si>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</si>
  <si>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</si>
  <si>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</si>
  <si>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</si>
  <si>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</si>
  <si>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</si>
  <si>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</si>
  <si>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</si>
  <si>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</si>
  <si>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</si>
  <si>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</si>
  <si>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</si>
  <si>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REFORMULADO</t>
  </si>
  <si>
    <t>2.7.2 - INFRAESTRUCTURA</t>
  </si>
  <si>
    <t>2.8 - ADQUISICION DE ACTIVOS FINANCIEROS CON FINES DE POLÍTICA</t>
  </si>
  <si>
    <t>2.8.2 - ADQUISICIÓN DE TÍTULOS VALORES REPRESENTATIVOS DE DEUDA</t>
  </si>
  <si>
    <t>Fuente: Sistema de Información de la Gestión Financiera
Fecha de Imputación: 31 de Diciembre del 2015</t>
  </si>
  <si>
    <t>ENERO - DICIEMBRE 2016</t>
  </si>
  <si>
    <t>2.5.2 - TRANSFERENCIAS DE CAPITAL AL GOBIERNO GENERAL  NACIONAL</t>
  </si>
  <si>
    <t>Fecha de Registro: 8 de febrero del 2017.</t>
  </si>
  <si>
    <t>Fuente: Sistema de Información de la Gestión Financiera (SIGEF).</t>
  </si>
  <si>
    <t>ENERO - DICIEMBRE 2017</t>
  </si>
  <si>
    <t>2.5.6 - TRANSFERENCIAS DE CAPITAL AL SECTOR EXTERNO</t>
  </si>
  <si>
    <t>2.6.2 - MOBILIARIO Y EQUIPO DE AUDIO, AUDIOVISUAL, RECREATIVO Y EDUCACIONAL</t>
  </si>
  <si>
    <t>2.8.1 - CONCESIÓN DE PRESTAMOS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</si>
  <si>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</si>
  <si>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</si>
  <si>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</si>
  <si>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</si>
  <si>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2.7.3 - CONSTRUCCIONES EN BIENES CONCESIONADOS</t>
  </si>
  <si>
    <t>Fecha de Registro: 7 de febrero del 2025.</t>
  </si>
  <si>
    <t>ENERO - DICIEMBRE 2019</t>
  </si>
  <si>
    <t>2.2.9 - OTRAS CONTRATACIONES DE SERVICIOS</t>
  </si>
  <si>
    <t>4.3 - Disminución de fondos de terceros</t>
  </si>
  <si>
    <t>4.3.5 - Disminución depósitos fondos de terceros</t>
  </si>
  <si>
    <t>Fecha de Registro: 10 de febrero del 2020.</t>
  </si>
  <si>
    <t>ENERO-DICIEMBRE 2020</t>
  </si>
  <si>
    <t>PRESUPUESTO INICIAL*</t>
  </si>
  <si>
    <t>PRESUPUESTO VIGENTE**</t>
  </si>
  <si>
    <t>SEPTIEMBRE</t>
  </si>
  <si>
    <t>2.8.4 - OBLIGACIONES NEGOCIALES</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</si>
  <si>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</si>
  <si>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</si>
  <si>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</si>
  <si>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</si>
  <si>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</si>
  <si>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ENERO-NOVIEMBRE 2021*</t>
  </si>
  <si>
    <t>Presupuesto Inicial</t>
  </si>
  <si>
    <t>Presupuesto</t>
  </si>
  <si>
    <t>Ley No. 237-20</t>
  </si>
  <si>
    <t>Vigente</t>
  </si>
  <si>
    <t>2.1.1.1 - Remuneraciones al personal fijo</t>
  </si>
  <si>
    <t>2.1.1.1.01 - Sueldos empleados fijos</t>
  </si>
  <si>
    <t>2.1.1.1.05 - Incentivos y escalafón</t>
  </si>
  <si>
    <t>2.1.1.2 - Remuneraciones al personal de carácter temporal</t>
  </si>
  <si>
    <t>2.1.1.2.01 - Personal igualado</t>
  </si>
  <si>
    <t>2.1.1.2.03 - Suplencias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</si>
  <si>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</si>
  <si>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</si>
  <si>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</si>
  <si>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</si>
  <si>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</si>
  <si>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</si>
  <si>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</si>
  <si>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</si>
  <si>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</si>
  <si>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</si>
  <si>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</si>
  <si>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</si>
  <si>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</si>
  <si>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</si>
  <si>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</si>
  <si>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</si>
  <si>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</si>
  <si>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</si>
  <si>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</si>
  <si>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</si>
  <si>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</si>
  <si>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</si>
  <si>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</si>
  <si>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</si>
  <si>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</si>
  <si>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2.1.2.2.08 - Compensaciones especiales</t>
  </si>
  <si>
    <t>2.1.2.2.09 - Bono por desempeño a servidores de carrera</t>
  </si>
  <si>
    <t>2.1.2.2.10 - Compensación por cumplimiento de indicadores del MAP</t>
  </si>
  <si>
    <t>2.1.2.2.15 - Compensación extraordinaria anual</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</si>
  <si>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</si>
  <si>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</si>
  <si>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</si>
  <si>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</si>
  <si>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</si>
  <si>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</si>
  <si>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</si>
  <si>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</si>
  <si>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</si>
  <si>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</si>
  <si>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</si>
  <si>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</si>
  <si>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</si>
  <si>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</si>
  <si>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</si>
  <si>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</si>
  <si>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</si>
  <si>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</si>
  <si>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</si>
  <si>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</si>
  <si>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</si>
  <si>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</si>
  <si>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</si>
  <si>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</si>
  <si>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</si>
  <si>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</si>
  <si>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</si>
  <si>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</si>
  <si>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</si>
  <si>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</si>
  <si>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</si>
  <si>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</si>
  <si>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</si>
  <si>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</si>
  <si>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</si>
  <si>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</si>
  <si>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</si>
  <si>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</si>
  <si>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</si>
  <si>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</si>
  <si>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</si>
  <si>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</si>
  <si>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</si>
  <si>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2.2.3.3 - Otros viáticos</t>
  </si>
  <si>
    <t>2.2.3.3.01 - Otros viáticos</t>
  </si>
  <si>
    <t>2.2.4.1 - Pasajes y gastos de transporte</t>
  </si>
  <si>
    <t>2.2.4.1.01 - Pasajes y gastos de transporte</t>
  </si>
  <si>
    <t>2.2.4.2 - Fletes</t>
  </si>
  <si>
    <t>2.2.4.2.01 - Fletes</t>
  </si>
  <si>
    <t>2.2.4.3 - Almacenaje</t>
  </si>
  <si>
    <t>2.2.4.3.01 - Almacenaje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</si>
  <si>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</si>
  <si>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</si>
  <si>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</si>
  <si>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</si>
  <si>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</si>
  <si>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</si>
  <si>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2.2.5.3 - Alquileres de  equipos</t>
  </si>
  <si>
    <t>2.2.5.3.02 - Alquiler de equipo de tecnología y almacenamiento de datos</t>
  </si>
  <si>
    <t>2.2.5.3.03 - Alquiler de equipo de comunicación</t>
  </si>
  <si>
    <t>2.2.5.3.04 - Alquiler de equipo de oficina y muebles</t>
  </si>
  <si>
    <t>2.2.5.4 - Alquileres de equipos de transporte, tracción y elevación</t>
  </si>
  <si>
    <t>2.2.5.4.01 - Alquileres de equipos de transporte, tracción y elevación</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</si>
  <si>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</si>
  <si>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</si>
  <si>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</si>
  <si>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</si>
  <si>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</si>
  <si>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</si>
  <si>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</si>
  <si>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</si>
  <si>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</si>
  <si>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</si>
  <si>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</si>
  <si>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</si>
  <si>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</si>
  <si>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</si>
  <si>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</si>
  <si>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</si>
  <si>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</si>
  <si>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2.2.7.1.06 - Mantenimiento y reparación de instalaciones eléctricas</t>
  </si>
  <si>
    <t>2.2.7.1.07 - Mantenimiento, reparación, servicios de pintura y sus derivados</t>
  </si>
  <si>
    <t>2.2.7.2 - Mantenimiento y reparación  de maquinarias y equipos</t>
  </si>
  <si>
    <t>2.2.7.2.01 - Mantenimiento y reparación de mobiliarios y equipos de oficina</t>
  </si>
  <si>
    <t>2.2.7.2.02 - Mantenimiento y reparación de equipos tecnología e información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</si>
  <si>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</si>
  <si>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</si>
  <si>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</si>
  <si>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</si>
  <si>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</si>
  <si>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2.2.8.1 - Gastos y representación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</si>
  <si>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</si>
  <si>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</si>
  <si>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</si>
  <si>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</si>
  <si>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</si>
  <si>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</si>
  <si>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</si>
  <si>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</si>
  <si>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</si>
  <si>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</si>
  <si>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</si>
  <si>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</si>
  <si>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</si>
  <si>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</si>
  <si>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</si>
  <si>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</si>
  <si>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</si>
  <si>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</si>
  <si>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</si>
  <si>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</si>
  <si>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</si>
  <si>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</si>
  <si>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</si>
  <si>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</si>
  <si>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</si>
  <si>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</si>
  <si>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</si>
  <si>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</si>
  <si>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2.2.8.9.04 - Otros gastos por indemnizaciones y compensaciones</t>
  </si>
  <si>
    <t>2.2.8.9.05 - Otros gastos operativos de instituciones empresariales</t>
  </si>
  <si>
    <t>2.2.9.1 - Otras contrataciones de servicios</t>
  </si>
  <si>
    <t>2.2.9.1.01 - Otras contrataciones de servicios</t>
  </si>
  <si>
    <t>2.2.9.2 - Servicios de alimentación</t>
  </si>
  <si>
    <t>2.2.9.2.01 - Servicios de alimentación</t>
  </si>
  <si>
    <t>2.3.1.1 - Alimentos y bebidas para personas</t>
  </si>
  <si>
    <t>2.3.1.1.01 - Alimentos y bebidas para personas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</si>
  <si>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</si>
  <si>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</si>
  <si>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</si>
  <si>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</si>
  <si>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</si>
  <si>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</si>
  <si>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</si>
  <si>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</si>
  <si>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</si>
  <si>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</si>
  <si>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</si>
  <si>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</si>
  <si>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</si>
  <si>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</si>
  <si>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</si>
  <si>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</si>
  <si>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</si>
  <si>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</si>
  <si>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</si>
  <si>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</si>
  <si>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</si>
  <si>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</si>
  <si>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</si>
  <si>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</si>
  <si>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</si>
  <si>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2.3.4.1 - Productos medicinales para uso humano</t>
  </si>
  <si>
    <t>2.3.4.1.01 - Productos medicinales para uso humano</t>
  </si>
  <si>
    <t>2.3.5 - CUERO, CAUCHO Y PLÁSTICO</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</si>
  <si>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</si>
  <si>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</si>
  <si>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</si>
  <si>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</si>
  <si>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</si>
  <si>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</si>
  <si>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</si>
  <si>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</si>
  <si>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</si>
  <si>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</si>
  <si>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2.3.6.1.03 - Productos de asbestos</t>
  </si>
  <si>
    <t>2.3.6.1.04 - Productos de yeso</t>
  </si>
  <si>
    <t>2.3.6.1.05 - Productos de arcilla y derivados</t>
  </si>
  <si>
    <t>2.3.6.2 - Productos de vidrio, loza y porcelana</t>
  </si>
  <si>
    <t>2.3.6.2.01 - Productos de vidrio</t>
  </si>
  <si>
    <t>2.3.6.2.03 - Productos de porcelana</t>
  </si>
  <si>
    <t>2.3.6.3 - Productos metálicos y sus derivados</t>
  </si>
  <si>
    <t>2.3.6.3.01 - Productos ferrosos</t>
  </si>
  <si>
    <t>2.3.6.3.03 - Estructuras metálicas acabadas</t>
  </si>
  <si>
    <t>2.3.6.3.04 - Herramientas menores</t>
  </si>
  <si>
    <t>2.3.6.3.05 - Productos de hojalata</t>
  </si>
  <si>
    <t>2.3.6.3.06 - Productos metálicos</t>
  </si>
  <si>
    <t>2.3.6.4 - Minerales</t>
  </si>
  <si>
    <t>2.3.6.4.04 - Piedra, arcilla y arena</t>
  </si>
  <si>
    <t>2.3.7.1 - Combustibles y lubricantes</t>
  </si>
  <si>
    <t>2.3.7.1.01 - Gasolina</t>
  </si>
  <si>
    <t>2.3.7.1.02 - Gasoil</t>
  </si>
  <si>
    <t>2.3.7.1.04 - Gas GLP</t>
  </si>
  <si>
    <t>2.3.7.1.05 - Aceites y grasas</t>
  </si>
  <si>
    <t>2.3.7.1.06 - Lubricantes</t>
  </si>
  <si>
    <t>2.3.7.2 - Productos químicos y conexos</t>
  </si>
  <si>
    <t>2.3.7.2.01 - Productos explosivos y pirotecnia</t>
  </si>
  <si>
    <t>2.3.7.2.03 - Productos químicos de uso personal y de laboratorios</t>
  </si>
  <si>
    <t>2.3.7.2.05 - Insecticidas, fumigantes y otros</t>
  </si>
  <si>
    <t>2.3.7.2.06 - Pinturas, lacas, barnices, diluyentes y absorbentes para pinturas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</si>
  <si>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</si>
  <si>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</si>
  <si>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</si>
  <si>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</si>
  <si>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</si>
  <si>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</si>
  <si>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</si>
  <si>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</si>
  <si>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</si>
  <si>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</si>
  <si>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</si>
  <si>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</si>
  <si>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</si>
  <si>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</si>
  <si>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</si>
  <si>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</si>
  <si>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</si>
  <si>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</si>
  <si>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</si>
  <si>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</si>
  <si>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2.3.9.9.04 - Productos y útiles de defensa y seguridad</t>
  </si>
  <si>
    <t>2.3.9.9.05 - Productos y útiles diversos</t>
  </si>
  <si>
    <t>2.4.1.1 - Prestaciones a la seguridad social</t>
  </si>
  <si>
    <t>2.4.1.1.01 - Pensiones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</si>
  <si>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</si>
  <si>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</si>
  <si>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</si>
  <si>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</si>
  <si>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</si>
  <si>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</si>
  <si>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</si>
  <si>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</si>
  <si>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</si>
  <si>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</si>
  <si>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</si>
  <si>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</si>
  <si>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</si>
  <si>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2.4.1.6.05 - Transferencias corrientes ocasionales a asociaciones sin fines de lucro</t>
  </si>
  <si>
    <t>2.4.2.2 - Transferencias corrientes a instituciones descentralizadas y autónomas no financieras</t>
  </si>
  <si>
    <t>2.4.2.2.01 - Transferencias corrientes a instituciones descentralizadas y autónomas no financieras para servicios personales</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</si>
  <si>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</si>
  <si>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</si>
  <si>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</si>
  <si>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2.4.2.3.04 - Transferencias corrientes a instituciones públicas para el seguro familiar de salud de los pensionados</t>
  </si>
  <si>
    <t>2.4.2.3.05 - Transferencias corrientes a instituciones públicas para el régimen contributivo subsidiado</t>
  </si>
  <si>
    <t>2.4.7.2 - Transferencias corrientes a organismos internacionales</t>
  </si>
  <si>
    <t>2.4.7.2.01 - Transferencias corrientes a Organismos Internacionales</t>
  </si>
  <si>
    <t>2.4.9.1 - Transferencias corrientes destinadas a otras instituciones públicas[1]</t>
  </si>
  <si>
    <t>2.4.9.1.01 - Transferencias corrientes destinadas a otras instituciones públicas</t>
  </si>
  <si>
    <t>2.5.6.2 - Transferencias de capital a organismos internacionales</t>
  </si>
  <si>
    <t>2.5.6.2.01 - Transferencias  de capital a Organismos Internacionales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</si>
  <si>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</si>
  <si>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</si>
  <si>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</si>
  <si>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</si>
  <si>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</si>
  <si>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</si>
  <si>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</si>
  <si>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</si>
  <si>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</si>
  <si>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</si>
  <si>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</si>
  <si>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</si>
  <si>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</si>
  <si>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</si>
  <si>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</si>
  <si>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</si>
  <si>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</si>
  <si>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</si>
  <si>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</si>
  <si>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</si>
  <si>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</si>
  <si>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</si>
  <si>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2.6.4.1 - Automóviles y camiones</t>
  </si>
  <si>
    <t>2.6.4.1.01 - Automóviles y camiones</t>
  </si>
  <si>
    <t>2.6.4.2 - Carrocerías y remolques</t>
  </si>
  <si>
    <t>2.6.4.2.01 - Carrocerías y remolques</t>
  </si>
  <si>
    <t>2.6.4.7 - Equipo de elevación</t>
  </si>
  <si>
    <t>2.6.4.7.01 - Equipo de elevación</t>
  </si>
  <si>
    <t>2.6.5.2 - Maquinaria y equipo industrial</t>
  </si>
  <si>
    <t>2.6.5.2.01 - Maquinaria y equipo industrial</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</si>
  <si>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</si>
  <si>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</si>
  <si>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</si>
  <si>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</si>
  <si>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</si>
  <si>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</si>
  <si>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</si>
  <si>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</si>
  <si>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</si>
  <si>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</si>
  <si>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2.6.6.2 - Equipos de seguridad</t>
  </si>
  <si>
    <t>2.6.6.2.01 - Equipos de seguridad</t>
  </si>
  <si>
    <t>2.6.8.3 - Programas de informática y base de datos</t>
  </si>
  <si>
    <t>2.6.8.3.01 - Programas de informática</t>
  </si>
  <si>
    <t>2.6.8.3.02 - Base de datos</t>
  </si>
  <si>
    <t>2.6.8.8 - Licencias informáticas e intelectuales, industriales y comerciales</t>
  </si>
  <si>
    <t>2.6.8.8.01 - Licencias Informáticas</t>
  </si>
  <si>
    <t>2.6.9.2 - Edificios no residenciales</t>
  </si>
  <si>
    <t>2.6.9.2.01 - Edificios no residenciales</t>
  </si>
  <si>
    <t>2.6.9.3 - Terrenos urbanos</t>
  </si>
  <si>
    <t>2.6.9.3.02 - Terrenos urbanos con mejoras</t>
  </si>
  <si>
    <t>2.6.9.5 - Objetos de valor</t>
  </si>
  <si>
    <t>2.6.9.5.02 - Antigüedades, bienes artísticos y otros objetos de arte</t>
  </si>
  <si>
    <t>2.6.9.6 - Accesorios para edificaciones residenciales y no residenciales</t>
  </si>
  <si>
    <t>2.6.9.6.01 - Accesorios para edificaciones residenciales y no residenciales</t>
  </si>
  <si>
    <t>2.7.1.2 - Obras para edificación no residencial</t>
  </si>
  <si>
    <t>2.7.1.2.01 - Obras para edificación no residencial</t>
  </si>
  <si>
    <t>2.7.1.3 - Obras para edificación de otras estructuras</t>
  </si>
  <si>
    <t>2.7.1.3.01 - Obras para edificación de otras estructuras</t>
  </si>
  <si>
    <t>4.1.1.2 - Incremento de inversiones financieras de corto plazo</t>
  </si>
  <si>
    <t>4.1.1.2.01 - Incremento de inversiones financieras internas de corto plazo</t>
  </si>
  <si>
    <t>4.2.1.1 - Disminución de cuentas por pagar de corto plazo</t>
  </si>
  <si>
    <t>4.2.1.1.01 - Disminución de cuentas por pagar internas de corto plazo</t>
  </si>
  <si>
    <t>4.2.1.2 - Disminución de documentos por pagar de corto plazo</t>
  </si>
  <si>
    <t>4.2.1.2.01 - Disminución de documentos por pagar internas de corto plazo</t>
  </si>
  <si>
    <t>4.3.5.1 - Disminución depósitos fondos de terceros</t>
  </si>
  <si>
    <t>4.3.5.1.01 - Disminución depósitos de empleadores</t>
  </si>
  <si>
    <t>Notas:</t>
  </si>
  <si>
    <t>Fecha de registro: 08 de febrero del 2022.</t>
  </si>
  <si>
    <t>Diciembre 2022*</t>
  </si>
  <si>
    <t>Presuesto Vigente</t>
  </si>
  <si>
    <t>Ley No. 345-21</t>
  </si>
  <si>
    <t>2.2.2.1.02 - Promoción y patrocinio</t>
  </si>
  <si>
    <t>2.2.2.1.03 - Publicaciones de avisos oficiales</t>
  </si>
  <si>
    <t>2.2.5.1.02 - Hospedaje</t>
  </si>
  <si>
    <t>2.2.5.2.02 - Alquileres de equipos eléctricos</t>
  </si>
  <si>
    <t>2.2.5.3.05 - Alquiler de equipos médicos, sanitarios y de laboratorios</t>
  </si>
  <si>
    <t>2.2.7.2.05 - Mantenimiento y reparación de equipo de comunicación y audiovisuales</t>
  </si>
  <si>
    <t>2.2.7.2.99 - Otros servicios de mantenimiento, reparación, desmonte e instalación</t>
  </si>
  <si>
    <t xml:space="preserve">2.2.7.3 - Instalaciones temporales </t>
  </si>
  <si>
    <t>2.2.7.3.01 - Instalaciones temporales</t>
  </si>
  <si>
    <t>2.2.8.1 - Gastos judiciales</t>
  </si>
  <si>
    <t>2.2.9.2.03 - Servicios de Catering</t>
  </si>
  <si>
    <t>2.3.3.6 - Especies timbradas y valoradas</t>
  </si>
  <si>
    <t>2.3.3.6.01 - Especies timbrados y valoradas</t>
  </si>
  <si>
    <t>2.3.6.2.02 - Productos de loza</t>
  </si>
  <si>
    <t>2.3.9.1.02 - Materiales de limpieza e higiene personal</t>
  </si>
  <si>
    <t>2.4.2.3.06 - Transferencias corrientes a instituciones públicas para el régimen subsidiado</t>
  </si>
  <si>
    <t>2.4.6 - SUBVENCIONES</t>
  </si>
  <si>
    <t>2.4.6.3 - Subvenciones a instituciones públicas financieras no monetarias</t>
  </si>
  <si>
    <t>2.4.6.3.01 - Subvenciones a Instituciones Públicas Financieras no Monetarias</t>
  </si>
  <si>
    <t>2.6.3.4 -Equipo e instrumentos de medición científica</t>
  </si>
  <si>
    <t>2.6.3.4.01 - Equipos e instrumentos de medición científica</t>
  </si>
  <si>
    <t>2.6.6.1 - Equipos de defensa</t>
  </si>
  <si>
    <t>2.6.6.1.01 - Equipos de defensa</t>
  </si>
  <si>
    <t>2.7.2.4 - Infraestructura terrestre y obras anexas</t>
  </si>
  <si>
    <t>2.7.2.4.01 - Infraestructura terrestre y obras anexas</t>
  </si>
  <si>
    <t>Fecha de registro: 20 de febrero del 2023.</t>
  </si>
  <si>
    <t>Diciembre 2023*</t>
  </si>
  <si>
    <t>PRESUPUESTO VIGENTE</t>
  </si>
  <si>
    <t>Ley No. 366-22</t>
  </si>
  <si>
    <t>2.1.2.2.07 - Compensación por distancia</t>
  </si>
  <si>
    <t>2.1.2.2.08-Compensaciones especiales</t>
  </si>
  <si>
    <t>2.2.7.1.99 - Otros mantenimientos, reparaciones y sus derivados, no identificados precedentemente.</t>
  </si>
  <si>
    <t>2.2.7.3 - Instalaciones temporales</t>
  </si>
  <si>
    <t>2.2.9.2.02 - Servicios de alimentación escolar</t>
  </si>
  <si>
    <t>2.3.5.1 - Cuero y pieles</t>
  </si>
  <si>
    <t>2.3.5.1.01 - Cuero y pieles</t>
  </si>
  <si>
    <t>2.3.6.1.02 - Productos de cal</t>
  </si>
  <si>
    <t>2.3.6.4.06 - Productos abrasivos</t>
  </si>
  <si>
    <t>2.3.7.1.99 - Otros combustibles</t>
  </si>
  <si>
    <t>2.4.9.1 - Transferencias corrientes destinadas a otras instituciones públicas</t>
  </si>
  <si>
    <t>2.6.4.7-Equipo de elevación</t>
  </si>
  <si>
    <t>2.6.4.7.01-Equipo de elevación</t>
  </si>
  <si>
    <t>2.6.4.8-Otros equipos de transporte</t>
  </si>
  <si>
    <t>2.6.4.8.01-Otros equipos de transporte</t>
  </si>
  <si>
    <t>2.6.5.4.02 - Equipos de climatización</t>
  </si>
  <si>
    <t>2.6.8.8-Licencias informáticas e intelectuales, industriales y comerciales</t>
  </si>
  <si>
    <t>2.6.8.8.04-Licencias Comerciales</t>
  </si>
  <si>
    <t>2.6.9.9-Otras estructuras y objetos de valor</t>
  </si>
  <si>
    <t>2.6.9.9.01-Otras estructuras y objetos de valor</t>
  </si>
  <si>
    <t>2.7.1.3-Obras para edificación de otras estructuras</t>
  </si>
  <si>
    <t>2.7.1.3.01-Obras para edificación de otras estructuras</t>
  </si>
  <si>
    <t>2.7.2.2 - Obras de energía</t>
  </si>
  <si>
    <t>2.7.2.2.01 - Obras de energía</t>
  </si>
  <si>
    <t>4.2.1.2-Disminución de documentos por pagar de corto plazo</t>
  </si>
  <si>
    <t>4.2.1.2.01-Disminución de documentos por pagar internas de corto plazo</t>
  </si>
  <si>
    <t>Fecha de registro: 06/02/2024.</t>
  </si>
  <si>
    <t>Diciembre 2024</t>
  </si>
  <si>
    <t>PRESUPUESTO</t>
  </si>
  <si>
    <t>Ley No. 80-23</t>
  </si>
  <si>
    <t>VIGENTE</t>
  </si>
  <si>
    <t>2.3.2.1 - Hilados, fibras, telas y útiles de costura</t>
  </si>
  <si>
    <t>2.3.2.1.01 - Hilados, fibras, telas y útiles de costura</t>
  </si>
  <si>
    <t>2.6.3.4 - EQUIPO E INSTRUMENTOS DE MEDICIÓN CIENTÍFICA</t>
  </si>
  <si>
    <t>2.6.4.6 - Equipo de tracción</t>
  </si>
  <si>
    <t>2.6.4.6.01 - Equipo de tracción</t>
  </si>
  <si>
    <t>2.6.8.8.04 - Licencias Comerciales</t>
  </si>
  <si>
    <t>2.6.9.9 - Otras estructuras y objetos de valor</t>
  </si>
  <si>
    <t>2.6.9.9.01 - Otras estructuras y objetos de valor</t>
  </si>
  <si>
    <t>Fecha de registro: 07/02/2025.</t>
  </si>
  <si>
    <t>Diciembre 2025</t>
  </si>
  <si>
    <t>Ley No. 80-24</t>
  </si>
  <si>
    <t>2.3.7.1.03 - Keroseno</t>
  </si>
  <si>
    <t>2.3.9.7 - Productos y útiles veterinarios</t>
  </si>
  <si>
    <t>2.3.9.7.01 - Productos y útiles veterinarios</t>
  </si>
  <si>
    <t>2.3.9.9.03 - Bonos para asistencia social</t>
  </si>
  <si>
    <t>2.6.4.8 - Otros equipos de transporte</t>
  </si>
  <si>
    <t>2.6.4.8.01 - Otros equipos de transporte</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</si>
  <si>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</si>
  <si>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</si>
  <si>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</si>
  <si>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2.2.7.1.05 - Mantenimiento y reparación en obras  de dominio público</t>
  </si>
  <si>
    <t>*Cifras Preliminares.</t>
  </si>
  <si>
    <t>Febrero 2026*</t>
  </si>
  <si>
    <t>Fecha de registro: 15/03/2026.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</si>
</sst>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0.0,,_);_(* \(#,##0.000000\);_(* &quot;-&quot;??_);_(@_)"/>
    <numFmt numFmtId="170" formatCode="_-* #,##0_-;\-* #,##0_-;_-* &quot;-&quot;??_-;_-@_-"/>
    <numFmt numFmtId="171" formatCode="#,##0.0,,"/>
    <numFmt numFmtId="172" formatCode="#,##0.0_);\(#,##0.0\)"/>
    <numFmt numFmtId="173" formatCode="#,##0.000000_);\(#,##0.000000\)"/>
    <numFmt numFmtId="174" formatCode="#,##0.0"/>
    <numFmt numFmtId="175" formatCode="_(* #,##0.0_);_(* \(#,##0.0\);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rgb="FF000000"/>
      <name val="Calibri"/>
      <family val="2"/>
    </font>
    <font>
      <sz val="11"/>
      <color rgb="FF000000"/>
      <name val="Calibri"/>
      <family val="2"/>
    </font>
    <font>
      <b/>
      <sz val="11"/>
      <color rgb="FF000000"/>
      <name val="Aptos Narrow"/>
      <family val="2"/>
    </font>
    <font>
      <sz val="11"/>
      <color theme="1"/>
      <name val="Aptos Narrow"/>
      <family val="2"/>
    </font>
    <font>
      <b/>
      <sz val="11"/>
      <color theme="1"/>
      <name val="Aptos Narrow"/>
      <family val="2"/>
    </font>
    <font>
      <sz val="11"/>
      <color rgb="FF000000"/>
      <name val="Aptos Narrow"/>
      <family val="2"/>
    </font>
    <font>
      <b/>
      <sz val="11"/>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44546A"/>
        <bgColor theme="4" tint="0.79998168889431442"/>
      </patternFill>
    </fill>
    <fill>
      <patternFill patternType="solid">
        <fgColor rgb="FFFF0000"/>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indexed="65"/>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rgb="FF44B3E1"/>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9">
    <xf numFmtId="0" fontId="0" fillId="0" borderId="0" xfId="0"/>
    <xf numFmtId="49" fontId="5" fillId="0" borderId="3" xfId="0" applyNumberFormat="1" applyFont="1" applyBorder="1" applyAlignment="1">
      <alignment horizontal="left" wrapText="1" readingOrder="1"/>
    </xf>
    <xf numFmtId="164" fontId="0" fillId="0" borderId="0" xfId="1" applyFont="1"/>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0" fontId="8" fillId="5" borderId="6" xfId="0" applyFont="1" applyFill="1" applyBorder="1" applyAlignment="1">
      <alignment vertical="top"/>
    </xf>
    <xf numFmtId="165" fontId="2" fillId="4" borderId="2"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10" fillId="0" borderId="0" xfId="0" applyFont="1" applyAlignment="1">
      <alignment vertical="top" wrapText="1" readingOrder="1"/>
    </xf>
    <xf numFmtId="0" fontId="11" fillId="0" borderId="0" xfId="0" applyFont="1" applyAlignment="1">
      <alignment vertical="center" wrapText="1" readingOrder="1"/>
    </xf>
    <xf numFmtId="168" fontId="0" fillId="0" borderId="0" xfId="2" applyNumberFormat="1" applyFont="1"/>
    <xf numFmtId="0" fontId="0" fillId="0" borderId="0" xfId="0" applyAlignment="1">
      <alignment horizontal="left" indent="1"/>
    </xf>
    <xf numFmtId="168" fontId="3" fillId="0" borderId="5" xfId="2" applyNumberFormat="1" applyFont="1" applyBorder="1"/>
    <xf numFmtId="0" fontId="12"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3" fillId="0" borderId="0" xfId="0" applyFont="1" applyAlignment="1">
      <alignment vertical="top" wrapText="1" readingOrder="1"/>
    </xf>
    <xf numFmtId="0" fontId="14" fillId="0" borderId="0" xfId="0" applyFont="1" applyAlignment="1">
      <alignment vertical="center" wrapText="1" readingOrder="1"/>
    </xf>
    <xf numFmtId="0" fontId="15" fillId="0" borderId="0" xfId="0" applyFont="1" applyAlignment="1">
      <alignment vertical="top" wrapText="1"/>
    </xf>
    <xf numFmtId="0" fontId="0" fillId="0" borderId="0" xfId="0" applyAlignment="1">
      <alignment horizontal="left" indent="2"/>
    </xf>
    <xf numFmtId="167" fontId="9" fillId="0" borderId="0" xfId="1" applyNumberFormat="1" applyFont="1" applyAlignment="1">
      <alignment vertical="top" wrapText="1"/>
    </xf>
    <xf numFmtId="0" fontId="5" fillId="0" borderId="0" xfId="0" applyFont="1" applyAlignment="1">
      <alignment horizontal="center" vertical="top" wrapText="1" readingOrder="1"/>
    </xf>
    <xf numFmtId="0" fontId="9" fillId="0" borderId="0" xfId="0" applyFont="1" applyAlignment="1">
      <alignment vertical="top"/>
    </xf>
    <xf numFmtId="164" fontId="8" fillId="5" borderId="6" xfId="1" applyFont="1" applyFill="1" applyBorder="1" applyAlignment="1">
      <alignment vertical="top"/>
    </xf>
    <xf numFmtId="0" fontId="8" fillId="0" borderId="0" xfId="0" applyFont="1" applyAlignment="1">
      <alignment vertical="top"/>
    </xf>
    <xf numFmtId="164" fontId="0" fillId="0" borderId="0" xfId="1" applyFont="1" applyAlignment="1"/>
    <xf numFmtId="167" fontId="9" fillId="0" borderId="0" xfId="1" applyNumberFormat="1" applyFont="1" applyAlignment="1">
      <alignment vertical="top"/>
    </xf>
    <xf numFmtId="0" fontId="8" fillId="0" borderId="0" xfId="0" applyFont="1" applyAlignment="1">
      <alignment vertical="center"/>
    </xf>
    <xf numFmtId="164" fontId="9" fillId="0" borderId="0" xfId="1" applyFont="1" applyAlignment="1">
      <alignment vertical="top"/>
    </xf>
    <xf numFmtId="168" fontId="1" fillId="0" borderId="0" xfId="2" applyNumberFormat="1" applyFont="1" applyBorder="1"/>
    <xf numFmtId="0" fontId="3" fillId="0" borderId="0" xfId="0" applyFont="1"/>
    <xf numFmtId="0" fontId="16" fillId="0" borderId="0" xfId="0" applyFont="1" applyAlignment="1">
      <alignment vertical="center" readingOrder="1"/>
    </xf>
    <xf numFmtId="169" fontId="0" fillId="0" borderId="0" xfId="1" applyNumberFormat="1" applyFont="1" applyAlignment="1">
      <alignment horizontal="right" vertical="center"/>
    </xf>
    <xf numFmtId="169" fontId="3" fillId="0" borderId="5" xfId="2" applyNumberFormat="1" applyFont="1" applyBorder="1"/>
    <xf numFmtId="169" fontId="0" fillId="0" borderId="0" xfId="2" applyNumberFormat="1" applyFont="1"/>
    <xf numFmtId="169" fontId="1" fillId="0" borderId="0" xfId="2" applyNumberFormat="1" applyFont="1" applyBorder="1"/>
    <xf numFmtId="169" fontId="2" fillId="4" borderId="4" xfId="3" applyNumberFormat="1" applyFont="1" applyFill="1" applyBorder="1" applyAlignment="1">
      <alignment horizontal="center" vertical="center"/>
    </xf>
    <xf numFmtId="169" fontId="2" fillId="4" borderId="2" xfId="3" applyNumberFormat="1" applyFont="1" applyFill="1" applyBorder="1" applyAlignment="1">
      <alignment horizontal="center" vertical="center"/>
    </xf>
    <xf numFmtId="169" fontId="0" fillId="0" borderId="0" xfId="0" applyNumberFormat="1"/>
    <xf numFmtId="169" fontId="2" fillId="4" borderId="4" xfId="3" applyNumberFormat="1" applyFont="1" applyFill="1" applyBorder="1" applyAlignment="1">
      <alignment horizontal="right" vertical="center"/>
    </xf>
    <xf numFmtId="169" fontId="2" fillId="4" borderId="2" xfId="3" applyNumberFormat="1" applyFont="1" applyFill="1" applyBorder="1" applyAlignment="1">
      <alignment horizontal="right" vertical="center"/>
    </xf>
    <xf numFmtId="167" fontId="2" fillId="4" borderId="4" xfId="1" applyNumberFormat="1" applyFont="1" applyFill="1" applyBorder="1" applyAlignment="1">
      <alignment horizontal="center" vertical="center"/>
    </xf>
    <xf numFmtId="0" fontId="3" fillId="5" borderId="5" xfId="0" applyFont="1" applyFill="1" applyBorder="1" applyAlignment="1">
      <alignment horizontal="left"/>
    </xf>
    <xf numFmtId="168" fontId="3" fillId="5" borderId="5" xfId="2" applyNumberFormat="1" applyFont="1" applyFill="1" applyBorder="1"/>
    <xf numFmtId="169" fontId="3" fillId="5" borderId="5" xfId="2" applyNumberFormat="1" applyFont="1" applyFill="1" applyBorder="1"/>
    <xf numFmtId="169" fontId="2" fillId="3" borderId="4" xfId="3" applyNumberFormat="1" applyFont="1" applyFill="1" applyBorder="1" applyAlignment="1">
      <alignment horizontal="right" vertical="center"/>
    </xf>
    <xf numFmtId="0" fontId="0" fillId="0" borderId="9" xfId="0" applyBorder="1" applyAlignment="1">
      <alignment horizontal="left" indent="4"/>
    </xf>
    <xf numFmtId="0" fontId="0" fillId="0" borderId="9" xfId="0" applyBorder="1" applyAlignment="1">
      <alignment horizontal="left" indent="3"/>
    </xf>
    <xf numFmtId="0" fontId="0" fillId="0" borderId="9" xfId="0" applyBorder="1" applyAlignment="1">
      <alignment horizontal="left" indent="2"/>
    </xf>
    <xf numFmtId="0" fontId="8" fillId="5" borderId="0" xfId="0" applyFont="1" applyFill="1" applyAlignment="1">
      <alignment vertical="top" wrapText="1"/>
    </xf>
    <xf numFmtId="169" fontId="0" fillId="0" borderId="0" xfId="2" applyNumberFormat="1" applyFont="1" applyBorder="1"/>
    <xf numFmtId="164" fontId="8" fillId="5" borderId="0" xfId="1" applyFont="1" applyFill="1" applyBorder="1" applyAlignment="1">
      <alignment vertical="top"/>
    </xf>
    <xf numFmtId="164" fontId="0" fillId="0" borderId="0" xfId="1" applyFont="1" applyBorder="1" applyAlignment="1"/>
    <xf numFmtId="169" fontId="3" fillId="5" borderId="0" xfId="2" applyNumberFormat="1" applyFont="1" applyFill="1" applyBorder="1"/>
    <xf numFmtId="169" fontId="0" fillId="0" borderId="0" xfId="1" applyNumberFormat="1" applyFont="1" applyBorder="1" applyAlignment="1">
      <alignment horizontal="right" vertical="center"/>
    </xf>
    <xf numFmtId="0" fontId="0" fillId="5" borderId="0" xfId="0" applyFill="1"/>
    <xf numFmtId="169" fontId="0" fillId="5" borderId="0" xfId="0" applyNumberFormat="1" applyFill="1"/>
    <xf numFmtId="165" fontId="2" fillId="3" borderId="3" xfId="3" applyNumberFormat="1" applyFont="1" applyFill="1" applyBorder="1" applyAlignment="1">
      <alignment horizontal="center" vertical="center"/>
    </xf>
    <xf numFmtId="165" fontId="2" fillId="4" borderId="10" xfId="3" applyNumberFormat="1" applyFont="1" applyFill="1" applyBorder="1" applyAlignment="1">
      <alignment horizontal="center" vertical="center"/>
    </xf>
    <xf numFmtId="167" fontId="2" fillId="4" borderId="10" xfId="1" applyNumberFormat="1" applyFont="1" applyFill="1" applyBorder="1" applyAlignment="1">
      <alignment horizontal="center" vertical="center"/>
    </xf>
    <xf numFmtId="165" fontId="2" fillId="4" borderId="3" xfId="3" applyNumberFormat="1" applyFont="1" applyFill="1" applyBorder="1" applyAlignment="1">
      <alignment horizontal="center" vertical="center"/>
    </xf>
    <xf numFmtId="169" fontId="0" fillId="5" borderId="0" xfId="1" applyNumberFormat="1" applyFont="1" applyFill="1" applyBorder="1" applyAlignment="1">
      <alignment horizontal="right" vertical="center"/>
    </xf>
    <xf numFmtId="169" fontId="3" fillId="0" borderId="0" xfId="1" applyNumberFormat="1" applyFont="1" applyBorder="1" applyAlignment="1">
      <alignment horizontal="right" vertical="center"/>
    </xf>
    <xf numFmtId="169" fontId="3" fillId="0" borderId="0" xfId="1" applyNumberFormat="1" applyFont="1" applyAlignment="1">
      <alignment horizontal="right" vertical="center"/>
    </xf>
    <xf numFmtId="169" fontId="2" fillId="3" borderId="2" xfId="3" applyNumberFormat="1" applyFont="1" applyFill="1" applyBorder="1" applyAlignment="1">
      <alignment horizontal="right" vertical="center"/>
    </xf>
    <xf numFmtId="169" fontId="3" fillId="0" borderId="0" xfId="2" applyNumberFormat="1" applyFont="1" applyBorder="1"/>
    <xf numFmtId="169" fontId="3" fillId="0" borderId="0" xfId="2" applyNumberFormat="1" applyFont="1"/>
    <xf numFmtId="169" fontId="0" fillId="5" borderId="0" xfId="2" applyNumberFormat="1" applyFont="1" applyFill="1" applyBorder="1"/>
    <xf numFmtId="169" fontId="2" fillId="4" borderId="4" xfId="5" applyNumberFormat="1" applyFont="1" applyFill="1" applyBorder="1" applyAlignment="1">
      <alignment horizontal="right" vertical="center"/>
    </xf>
    <xf numFmtId="167" fontId="2" fillId="4" borderId="4" xfId="5" applyNumberFormat="1" applyFont="1" applyFill="1" applyBorder="1" applyAlignment="1">
      <alignment horizontal="center" vertical="center"/>
    </xf>
    <xf numFmtId="169" fontId="1" fillId="5" borderId="0" xfId="2" applyNumberFormat="1" applyFont="1" applyFill="1" applyBorder="1"/>
    <xf numFmtId="0" fontId="0" fillId="0" borderId="0" xfId="0" applyAlignment="1">
      <alignment horizontal="left" indent="3"/>
    </xf>
    <xf numFmtId="0" fontId="0" fillId="0" borderId="0" xfId="0" applyAlignment="1">
      <alignment horizontal="left" indent="4"/>
    </xf>
    <xf numFmtId="169" fontId="1" fillId="0" borderId="0" xfId="1" applyNumberFormat="1" applyFont="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70" fontId="2" fillId="6" borderId="3" xfId="1" applyNumberFormat="1" applyFont="1" applyFill="1" applyBorder="1" applyAlignment="1">
      <alignment vertical="center" wrapText="1"/>
    </xf>
    <xf numFmtId="170" fontId="2" fillId="6" borderId="11" xfId="1" applyNumberFormat="1" applyFont="1" applyFill="1" applyBorder="1" applyAlignment="1">
      <alignment horizontal="center" vertical="center" wrapText="1"/>
    </xf>
    <xf numFmtId="171" fontId="0" fillId="0" borderId="0" xfId="0" applyNumberFormat="1"/>
    <xf numFmtId="165" fontId="0" fillId="0" borderId="0" xfId="0" applyNumberFormat="1"/>
    <xf numFmtId="0" fontId="3" fillId="0" borderId="0" xfId="0" applyFont="1" applyAlignment="1">
      <alignment horizontal="left" indent="1"/>
    </xf>
    <xf numFmtId="169" fontId="1" fillId="0" borderId="0" xfId="1" applyNumberFormat="1" applyFont="1" applyBorder="1" applyAlignment="1">
      <alignment horizontal="right" vertical="center"/>
    </xf>
    <xf numFmtId="170" fontId="2" fillId="6" borderId="1" xfId="1" applyNumberFormat="1" applyFont="1" applyFill="1" applyBorder="1" applyAlignment="1">
      <alignment horizontal="center" vertical="center" wrapText="1"/>
    </xf>
    <xf numFmtId="0" fontId="3" fillId="0" borderId="0" xfId="0" applyFont="1" applyAlignment="1">
      <alignment horizontal="left" indent="2"/>
    </xf>
    <xf numFmtId="171" fontId="0" fillId="0" borderId="0" xfId="1" applyNumberFormat="1" applyFont="1" applyFill="1" applyAlignment="1">
      <alignment horizontal="right" vertical="center"/>
    </xf>
    <xf numFmtId="0" fontId="0" fillId="5" borderId="0" xfId="0" applyFill="1" applyAlignment="1">
      <alignment horizontal="left" indent="3"/>
    </xf>
    <xf numFmtId="0" fontId="0" fillId="5" borderId="0" xfId="0" applyFill="1" applyAlignment="1">
      <alignment horizontal="left" indent="4"/>
    </xf>
    <xf numFmtId="0" fontId="3" fillId="0" borderId="9" xfId="0" applyFont="1" applyBorder="1" applyAlignment="1">
      <alignment horizontal="left" indent="1"/>
    </xf>
    <xf numFmtId="169" fontId="0" fillId="0" borderId="0" xfId="1" applyNumberFormat="1" applyFont="1" applyFill="1" applyAlignment="1">
      <alignment horizontal="right" vertical="center"/>
    </xf>
    <xf numFmtId="170" fontId="2" fillId="6" borderId="3" xfId="1" applyNumberFormat="1" applyFont="1" applyFill="1" applyBorder="1" applyAlignment="1">
      <alignment horizontal="center" vertical="center" wrapText="1"/>
    </xf>
    <xf numFmtId="171" fontId="2" fillId="4" borderId="10" xfId="3" applyNumberFormat="1" applyFont="1" applyFill="1" applyBorder="1" applyAlignment="1">
      <alignment horizontal="center" vertical="center"/>
    </xf>
    <xf numFmtId="171" fontId="2" fillId="4" borderId="10" xfId="1" applyNumberFormat="1" applyFont="1" applyFill="1" applyBorder="1" applyAlignment="1">
      <alignment horizontal="center" vertical="center"/>
    </xf>
    <xf numFmtId="171" fontId="2" fillId="4" borderId="3" xfId="3" applyNumberFormat="1" applyFont="1" applyFill="1" applyBorder="1" applyAlignment="1">
      <alignment horizontal="center" vertical="center"/>
    </xf>
    <xf numFmtId="169" fontId="3" fillId="0" borderId="5" xfId="2" applyNumberFormat="1" applyFont="1" applyBorder="1" applyAlignment="1">
      <alignment horizontal="right"/>
    </xf>
    <xf numFmtId="169" fontId="3" fillId="0" borderId="0" xfId="2" applyNumberFormat="1" applyFont="1" applyBorder="1" applyAlignment="1">
      <alignment horizontal="right"/>
    </xf>
    <xf numFmtId="169" fontId="0" fillId="0" borderId="0" xfId="2" applyNumberFormat="1" applyFont="1" applyBorder="1" applyAlignment="1">
      <alignment horizontal="right"/>
    </xf>
    <xf numFmtId="169" fontId="1" fillId="0" borderId="0" xfId="2" applyNumberFormat="1" applyFont="1" applyBorder="1" applyAlignment="1">
      <alignment horizontal="right"/>
    </xf>
    <xf numFmtId="169" fontId="1" fillId="5" borderId="0" xfId="2" applyNumberFormat="1" applyFont="1" applyFill="1" applyBorder="1" applyAlignment="1">
      <alignment horizontal="right"/>
    </xf>
    <xf numFmtId="169" fontId="3" fillId="5" borderId="0" xfId="2" applyNumberFormat="1" applyFont="1" applyFill="1" applyBorder="1" applyAlignment="1">
      <alignment horizontal="right"/>
    </xf>
    <xf numFmtId="169" fontId="1" fillId="0" borderId="0" xfId="1" applyNumberFormat="1" applyFont="1" applyBorder="1" applyAlignment="1">
      <alignment horizontal="right"/>
    </xf>
    <xf numFmtId="169" fontId="0" fillId="0" borderId="0" xfId="1" applyNumberFormat="1" applyFont="1" applyBorder="1" applyAlignment="1">
      <alignment horizontal="right"/>
    </xf>
    <xf numFmtId="169" fontId="3" fillId="0" borderId="0" xfId="1" applyNumberFormat="1" applyFont="1" applyBorder="1" applyAlignment="1">
      <alignment horizontal="right"/>
    </xf>
    <xf numFmtId="169" fontId="0" fillId="0" borderId="0" xfId="1" applyNumberFormat="1" applyFont="1" applyAlignment="1">
      <alignment horizontal="right"/>
    </xf>
    <xf numFmtId="169" fontId="0" fillId="0" borderId="0" xfId="1" applyNumberFormat="1" applyFont="1" applyFill="1" applyAlignment="1">
      <alignment horizontal="right"/>
    </xf>
    <xf numFmtId="169" fontId="3" fillId="0" borderId="0" xfId="1" applyNumberFormat="1" applyFont="1" applyAlignment="1">
      <alignment horizontal="right"/>
    </xf>
    <xf numFmtId="169" fontId="1" fillId="0" borderId="0" xfId="1" applyNumberFormat="1" applyFont="1" applyAlignment="1">
      <alignment horizontal="right"/>
    </xf>
    <xf numFmtId="169" fontId="1" fillId="0" borderId="0" xfId="1" applyNumberFormat="1" applyFont="1" applyFill="1" applyAlignment="1">
      <alignment horizontal="right" vertical="center"/>
    </xf>
    <xf numFmtId="169" fontId="3" fillId="0" borderId="0" xfId="1" applyNumberFormat="1" applyFont="1" applyFill="1" applyAlignment="1">
      <alignment horizontal="right"/>
    </xf>
    <xf numFmtId="169" fontId="1" fillId="0" borderId="0" xfId="1" applyNumberFormat="1" applyFont="1" applyFill="1" applyAlignment="1">
      <alignment horizontal="right"/>
    </xf>
    <xf numFmtId="169" fontId="3" fillId="0" borderId="0" xfId="1" applyNumberFormat="1" applyFont="1" applyFill="1" applyAlignment="1">
      <alignment horizontal="right" vertical="center"/>
    </xf>
    <xf numFmtId="169" fontId="3" fillId="0" borderId="5" xfId="2" applyNumberFormat="1" applyFont="1" applyFill="1" applyBorder="1" applyAlignment="1">
      <alignment horizontal="right"/>
    </xf>
    <xf numFmtId="169" fontId="3" fillId="0" borderId="5" xfId="2" applyNumberFormat="1" applyFont="1" applyFill="1" applyBorder="1"/>
    <xf numFmtId="0" fontId="17" fillId="0" borderId="0" xfId="0" applyFont="1"/>
    <xf numFmtId="4" fontId="17" fillId="0" borderId="0" xfId="0" applyNumberFormat="1" applyFont="1"/>
    <xf numFmtId="165" fontId="3" fillId="0" borderId="0" xfId="0" applyNumberFormat="1" applyFont="1"/>
    <xf numFmtId="0" fontId="16" fillId="0" borderId="0" xfId="0" applyFont="1"/>
    <xf numFmtId="4" fontId="16" fillId="0" borderId="0" xfId="0" applyNumberFormat="1" applyFont="1"/>
    <xf numFmtId="0" fontId="3" fillId="0" borderId="5" xfId="0" applyFont="1" applyBorder="1" applyAlignment="1">
      <alignment horizontal="left" wrapText="1"/>
    </xf>
    <xf numFmtId="0" fontId="0" fillId="0" borderId="0" xfId="0" applyAlignment="1">
      <alignment horizontal="left" wrapText="1" indent="2"/>
    </xf>
    <xf numFmtId="0" fontId="3" fillId="0" borderId="0" xfId="0" applyFont="1" applyAlignment="1">
      <alignment horizontal="left" wrapText="1" indent="3"/>
    </xf>
    <xf numFmtId="0" fontId="0" fillId="0" borderId="0" xfId="0" applyAlignment="1">
      <alignment horizontal="left" wrapText="1" indent="4"/>
    </xf>
    <xf numFmtId="0" fontId="3" fillId="0" borderId="0" xfId="0" applyFont="1" applyAlignment="1">
      <alignment horizontal="left" wrapText="1" indent="2"/>
    </xf>
    <xf numFmtId="0" fontId="2" fillId="2" borderId="2" xfId="0" applyFont="1" applyFill="1" applyBorder="1" applyAlignment="1">
      <alignment horizontal="left" vertical="center" wrapText="1"/>
    </xf>
    <xf numFmtId="0" fontId="0" fillId="5" borderId="0" xfId="0" applyFill="1" applyAlignment="1">
      <alignment wrapText="1"/>
    </xf>
    <xf numFmtId="0" fontId="3" fillId="0" borderId="0" xfId="0" applyFont="1" applyAlignment="1">
      <alignment horizontal="left" wrapText="1" indent="1"/>
    </xf>
    <xf numFmtId="0" fontId="0" fillId="0" borderId="0" xfId="0" applyAlignment="1">
      <alignment wrapText="1"/>
    </xf>
    <xf numFmtId="0" fontId="8" fillId="0" borderId="0" xfId="0" applyFont="1" applyAlignment="1">
      <alignment vertical="center" wrapText="1"/>
    </xf>
    <xf numFmtId="0" fontId="16" fillId="0" borderId="0" xfId="0" applyFont="1" applyAlignment="1">
      <alignment wrapText="1"/>
    </xf>
    <xf numFmtId="169" fontId="0" fillId="5" borderId="0" xfId="2" applyNumberFormat="1" applyFont="1" applyFill="1" applyAlignment="1">
      <alignment horizontal="right"/>
    </xf>
    <xf numFmtId="164" fontId="3" fillId="0" borderId="0" xfId="1" applyFont="1"/>
    <xf numFmtId="172" fontId="0" fillId="0" borderId="0" xfId="0" applyNumberFormat="1"/>
    <xf numFmtId="164" fontId="0" fillId="0" borderId="0" xfId="1" applyFont="1" applyAlignment="1">
      <alignment horizontal="right"/>
    </xf>
    <xf numFmtId="164" fontId="16" fillId="0" borderId="0" xfId="1" applyFont="1"/>
    <xf numFmtId="39" fontId="0" fillId="0" borderId="0" xfId="0" applyNumberFormat="1"/>
    <xf numFmtId="39" fontId="3" fillId="0" borderId="0" xfId="0" applyNumberFormat="1" applyFont="1"/>
    <xf numFmtId="171" fontId="3" fillId="0" borderId="5" xfId="2" applyNumberFormat="1" applyFont="1" applyBorder="1" applyAlignment="1">
      <alignment horizontal="right"/>
    </xf>
    <xf numFmtId="171"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1" fontId="1" fillId="0" borderId="0" xfId="2" applyNumberFormat="1" applyFont="1" applyBorder="1" applyAlignment="1">
      <alignment horizontal="right"/>
    </xf>
    <xf numFmtId="168" fontId="3" fillId="0" borderId="0" xfId="2" applyNumberFormat="1" applyFont="1" applyBorder="1" applyAlignment="1">
      <alignment horizontal="right"/>
    </xf>
    <xf numFmtId="171" fontId="3" fillId="0" borderId="0" xfId="2" applyNumberFormat="1" applyFont="1" applyBorder="1" applyAlignment="1">
      <alignment horizontal="right"/>
    </xf>
    <xf numFmtId="171" fontId="2" fillId="3" borderId="2" xfId="3" applyNumberFormat="1" applyFont="1" applyFill="1" applyBorder="1" applyAlignment="1">
      <alignment horizontal="right" vertical="center"/>
    </xf>
    <xf numFmtId="171" fontId="2" fillId="3" borderId="4" xfId="3" applyNumberFormat="1" applyFont="1" applyFill="1" applyBorder="1" applyAlignment="1">
      <alignment horizontal="right" vertical="center"/>
    </xf>
    <xf numFmtId="171" fontId="2" fillId="4" borderId="4" xfId="3" applyNumberFormat="1" applyFont="1" applyFill="1" applyBorder="1" applyAlignment="1">
      <alignment horizontal="right" vertical="center"/>
    </xf>
    <xf numFmtId="171" fontId="2" fillId="4" borderId="8" xfId="3" applyNumberFormat="1" applyFont="1" applyFill="1" applyBorder="1" applyAlignment="1">
      <alignment horizontal="right" vertical="center"/>
    </xf>
    <xf numFmtId="171" fontId="2" fillId="4" borderId="7" xfId="3" applyNumberFormat="1" applyFont="1" applyFill="1" applyBorder="1" applyAlignment="1">
      <alignment horizontal="right" vertical="center"/>
    </xf>
    <xf numFmtId="171"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68" fontId="1" fillId="0" borderId="0" xfId="2" applyNumberFormat="1" applyFont="1" applyBorder="1" applyAlignment="1">
      <alignment horizontal="right"/>
    </xf>
    <xf numFmtId="171" fontId="1" fillId="0" borderId="0" xfId="2" applyNumberFormat="1" applyFont="1" applyAlignment="1">
      <alignment horizontal="right"/>
    </xf>
    <xf numFmtId="168" fontId="1" fillId="0" borderId="0" xfId="2" applyNumberFormat="1" applyFont="1" applyAlignment="1">
      <alignment horizontal="right"/>
    </xf>
    <xf numFmtId="169" fontId="0" fillId="0" borderId="0" xfId="1" quotePrefix="1" applyNumberFormat="1" applyFont="1" applyAlignment="1">
      <alignment horizontal="right"/>
    </xf>
    <xf numFmtId="167" fontId="8" fillId="0" borderId="0" xfId="0" applyNumberFormat="1" applyFont="1" applyAlignment="1">
      <alignment horizontal="left" vertical="top" wrapText="1"/>
    </xf>
    <xf numFmtId="0" fontId="0" fillId="0" borderId="0" xfId="0" applyAlignment="1">
      <alignment vertical="top"/>
    </xf>
    <xf numFmtId="173" fontId="3" fillId="0" borderId="0" xfId="0" applyNumberFormat="1" applyFont="1"/>
    <xf numFmtId="172" fontId="3" fillId="0" borderId="0" xfId="0" applyNumberFormat="1" applyFont="1"/>
    <xf numFmtId="0" fontId="18" fillId="0" borderId="13" xfId="0" applyFont="1" applyBorder="1" applyAlignment="1">
      <alignment horizontal="left"/>
    </xf>
    <xf numFmtId="171" fontId="18" fillId="0" borderId="13" xfId="0" applyNumberFormat="1" applyFont="1" applyBorder="1"/>
    <xf numFmtId="0" fontId="18" fillId="0" borderId="0" xfId="0" applyFont="1" applyAlignment="1">
      <alignment horizontal="left" indent="1"/>
    </xf>
    <xf numFmtId="171" fontId="18" fillId="0" borderId="0" xfId="0" applyNumberFormat="1" applyFont="1"/>
    <xf numFmtId="0" fontId="19" fillId="0" borderId="0" xfId="0" applyFont="1" applyAlignment="1">
      <alignment horizontal="left" indent="2"/>
    </xf>
    <xf numFmtId="171" fontId="19" fillId="0" borderId="0" xfId="0" applyNumberFormat="1" applyFont="1"/>
    <xf numFmtId="0" fontId="19" fillId="0" borderId="0" xfId="0" applyFont="1" applyAlignment="1">
      <alignment horizontal="left" indent="3"/>
    </xf>
    <xf numFmtId="0" fontId="19" fillId="0" borderId="0" xfId="0" applyFont="1" applyAlignment="1">
      <alignment horizontal="left" vertical="center" wrapText="1" indent="3"/>
    </xf>
    <xf numFmtId="169" fontId="2" fillId="7" borderId="2" xfId="3" applyNumberFormat="1" applyFont="1" applyFill="1" applyBorder="1" applyAlignment="1">
      <alignment horizontal="right" vertical="center"/>
    </xf>
    <xf numFmtId="164" fontId="3" fillId="0" borderId="0" xfId="1" applyFont="1" applyFill="1"/>
    <xf numFmtId="0" fontId="3" fillId="0" borderId="0" xfId="1" applyNumberFormat="1" applyFont="1" applyAlignment="1">
      <alignment horizontal="right"/>
    </xf>
    <xf numFmtId="4" fontId="19" fillId="0" borderId="0" xfId="0" applyNumberFormat="1" applyFont="1"/>
    <xf numFmtId="4" fontId="0" fillId="0" borderId="0" xfId="1" applyNumberFormat="1" applyFont="1" applyAlignment="1">
      <alignment horizontal="right"/>
    </xf>
    <xf numFmtId="4" fontId="3" fillId="0" borderId="0" xfId="1" applyNumberFormat="1" applyFont="1" applyAlignment="1">
      <alignment horizontal="right"/>
    </xf>
    <xf numFmtId="4" fontId="1" fillId="0" borderId="0" xfId="1" applyNumberFormat="1" applyFont="1" applyAlignment="1">
      <alignment horizontal="right"/>
    </xf>
    <xf numFmtId="171" fontId="20" fillId="0" borderId="0" xfId="0" applyNumberFormat="1" applyFont="1"/>
    <xf numFmtId="171" fontId="21" fillId="0" borderId="0" xfId="0" applyNumberFormat="1" applyFont="1"/>
    <xf numFmtId="174" fontId="0" fillId="0" borderId="0" xfId="0" applyNumberFormat="1"/>
    <xf numFmtId="0" fontId="8" fillId="0" borderId="0" xfId="6" applyFont="1" applyAlignment="1">
      <alignment vertical="top" wrapText="1"/>
    </xf>
    <xf numFmtId="0" fontId="22" fillId="0" borderId="0" xfId="0" applyFont="1" applyAlignment="1">
      <alignment wrapText="1"/>
    </xf>
    <xf numFmtId="175" fontId="0" fillId="0" borderId="0" xfId="0" applyNumberFormat="1"/>
    <xf numFmtId="0" fontId="23"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170" fontId="2" fillId="6" borderId="3" xfId="1" applyNumberFormat="1" applyFont="1" applyFill="1" applyBorder="1" applyAlignment="1">
      <alignment horizontal="center" vertical="center" wrapText="1"/>
    </xf>
    <xf numFmtId="170" fontId="2" fillId="6" borderId="12"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4" xr:uid="{00000000-0005-0000-0000-000003000000}"/>
    <cellStyle name="Millares 4" xfId="5" xr:uid="{99409841-FDC6-8A48-A592-2BBA842B4525}"/>
    <cellStyle name="Normal" xfId="0" builtinId="0"/>
    <cellStyle name="Normal 56" xfId="6" xr:uid="{5E564EFF-F3CD-40AA-8C1E-900AFAE93B1F}"/>
  </cellStyles>
  <dxfs count="3">
    <dxf>
      <font>
        <color rgb="FFFF0000"/>
      </font>
      <fill>
        <patternFill>
          <bgColor rgb="FFFFCCFF"/>
        </patternFill>
      </fill>
    </dxf>
    <dxf>
      <font>
        <color rgb="FFFF0000"/>
      </font>
      <fill>
        <patternFill>
          <bgColor rgb="FFFFCCFF"/>
        </patternFill>
      </fill>
    </dxf>
    <dxf>
      <font>
        <color rgb="FFFF0000"/>
      </font>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777151</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51589"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9B3F1A49-B307-49D9-A8CC-4B0917FED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133DB8C3-A386-4526-866B-AB867293E12D}"/>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1681571</xdr:colOff>
      <xdr:row>4</xdr:row>
      <xdr:rowOff>18415</xdr:rowOff>
    </xdr:to>
    <xdr:pic>
      <xdr:nvPicPr>
        <xdr:cNvPr id="4" name="Imagen 4">
          <a:extLst>
            <a:ext uri="{FF2B5EF4-FFF2-40B4-BE49-F238E27FC236}">
              <a16:creationId xmlns:a16="http://schemas.microsoft.com/office/drawing/2014/main" id="{42DA896F-BBAB-4883-B814-2258A3F16AF2}"/>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292252</xdr:colOff>
      <xdr:row>3</xdr:row>
      <xdr:rowOff>154212</xdr:rowOff>
    </xdr:to>
    <xdr:pic>
      <xdr:nvPicPr>
        <xdr:cNvPr id="5" name="Imagen 3">
          <a:extLst>
            <a:ext uri="{FF2B5EF4-FFF2-40B4-BE49-F238E27FC236}">
              <a16:creationId xmlns:a16="http://schemas.microsoft.com/office/drawing/2014/main" id="{C6CC827C-AC29-456E-9AB4-D8626974DB84}"/>
            </a:ext>
          </a:extLst>
        </xdr:cNvPr>
        <xdr:cNvPicPr>
          <a:picLocks noChangeAspect="1"/>
        </xdr:cNvPicPr>
      </xdr:nvPicPr>
      <xdr:blipFill>
        <a:blip xmlns:r="http://schemas.openxmlformats.org/officeDocument/2006/relationships" r:embed="rId4"/>
        <a:stretch>
          <a:fillRect/>
        </a:stretch>
      </xdr:blipFill>
      <xdr:spPr>
        <a:xfrm>
          <a:off x="17373812" y="0"/>
          <a:ext cx="1792909" cy="9733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E1725C0-F6AC-49A4-B26D-C342B878B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60D1F03-8FD1-44DD-B1F5-03CFBA6F6028}"/>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1693001</xdr:colOff>
      <xdr:row>4</xdr:row>
      <xdr:rowOff>22225</xdr:rowOff>
    </xdr:to>
    <xdr:pic>
      <xdr:nvPicPr>
        <xdr:cNvPr id="4" name="Imagen 4">
          <a:extLst>
            <a:ext uri="{FF2B5EF4-FFF2-40B4-BE49-F238E27FC236}">
              <a16:creationId xmlns:a16="http://schemas.microsoft.com/office/drawing/2014/main" id="{02EA47C2-7268-4DB2-B962-87A5D2AA742C}"/>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778072</xdr:colOff>
      <xdr:row>3</xdr:row>
      <xdr:rowOff>154212</xdr:rowOff>
    </xdr:to>
    <xdr:pic>
      <xdr:nvPicPr>
        <xdr:cNvPr id="5" name="Imagen 3">
          <a:extLst>
            <a:ext uri="{FF2B5EF4-FFF2-40B4-BE49-F238E27FC236}">
              <a16:creationId xmlns:a16="http://schemas.microsoft.com/office/drawing/2014/main" id="{AD5948F2-CD2E-441A-B144-6C546D2D2797}"/>
            </a:ext>
          </a:extLst>
        </xdr:cNvPr>
        <xdr:cNvPicPr>
          <a:picLocks noChangeAspect="1"/>
        </xdr:cNvPicPr>
      </xdr:nvPicPr>
      <xdr:blipFill>
        <a:blip xmlns:r="http://schemas.openxmlformats.org/officeDocument/2006/relationships" r:embed="rId4"/>
        <a:stretch>
          <a:fillRect/>
        </a:stretch>
      </xdr:blipFill>
      <xdr:spPr>
        <a:xfrm>
          <a:off x="16116512" y="0"/>
          <a:ext cx="1792908" cy="9733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3" name="Picture 10">
          <a:extLst>
            <a:ext uri="{FF2B5EF4-FFF2-40B4-BE49-F238E27FC236}">
              <a16:creationId xmlns:a16="http://schemas.microsoft.com/office/drawing/2014/main" id="{1C78E8F8-80C7-4B6E-AE26-77A19BDE2FE9}"/>
            </a:ext>
          </a:extLst>
        </xdr:cNvPr>
        <xdr:cNvPicPr/>
      </xdr:nvPicPr>
      <xdr:blipFill>
        <a:blip xmlns:r="http://schemas.openxmlformats.org/officeDocument/2006/relationships" r:embed="rId1" cstate="print"/>
        <a:stretch>
          <a:fillRect/>
        </a:stretch>
      </xdr:blipFill>
      <xdr:spPr>
        <a:xfrm>
          <a:off x="11906" y="0"/>
          <a:ext cx="266700" cy="2014538"/>
        </a:xfrm>
        <a:prstGeom prst="rect">
          <a:avLst/>
        </a:prstGeom>
      </xdr:spPr>
    </xdr:pic>
    <xdr:clientData/>
  </xdr:twoCellAnchor>
  <xdr:oneCellAnchor>
    <xdr:from>
      <xdr:col>1</xdr:col>
      <xdr:colOff>0</xdr:colOff>
      <xdr:row>0</xdr:row>
      <xdr:rowOff>187327</xdr:rowOff>
    </xdr:from>
    <xdr:ext cx="1626127" cy="890745"/>
    <xdr:pic>
      <xdr:nvPicPr>
        <xdr:cNvPr id="4" name="Imagen 4">
          <a:extLst>
            <a:ext uri="{FF2B5EF4-FFF2-40B4-BE49-F238E27FC236}">
              <a16:creationId xmlns:a16="http://schemas.microsoft.com/office/drawing/2014/main" id="{0431447E-62A4-4199-9EDB-C804EF5F77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8321"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5" name="Imagen 3">
          <a:extLst>
            <a:ext uri="{FF2B5EF4-FFF2-40B4-BE49-F238E27FC236}">
              <a16:creationId xmlns:a16="http://schemas.microsoft.com/office/drawing/2014/main" id="{2897830F-4AB3-40AB-875E-C96D3187EB54}"/>
            </a:ext>
          </a:extLst>
        </xdr:cNvPr>
        <xdr:cNvPicPr>
          <a:picLocks noChangeAspect="1"/>
        </xdr:cNvPicPr>
      </xdr:nvPicPr>
      <xdr:blipFill>
        <a:blip xmlns:r="http://schemas.openxmlformats.org/officeDocument/2006/relationships" r:embed="rId3"/>
        <a:stretch>
          <a:fillRect/>
        </a:stretch>
      </xdr:blipFill>
      <xdr:spPr>
        <a:xfrm>
          <a:off x="10630112" y="0"/>
          <a:ext cx="1819895" cy="96383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2" name="Picture 10">
          <a:extLst>
            <a:ext uri="{FF2B5EF4-FFF2-40B4-BE49-F238E27FC236}">
              <a16:creationId xmlns:a16="http://schemas.microsoft.com/office/drawing/2014/main" id="{E764D791-0BB9-461F-BC3F-246ABB3606A7}"/>
            </a:ext>
          </a:extLst>
        </xdr:cNvPr>
        <xdr:cNvPicPr/>
      </xdr:nvPicPr>
      <xdr:blipFill>
        <a:blip xmlns:r="http://schemas.openxmlformats.org/officeDocument/2006/relationships" r:embed="rId1" cstate="print"/>
        <a:stretch>
          <a:fillRect/>
        </a:stretch>
      </xdr:blipFill>
      <xdr:spPr>
        <a:xfrm>
          <a:off x="11906" y="0"/>
          <a:ext cx="266700" cy="2019300"/>
        </a:xfrm>
        <a:prstGeom prst="rect">
          <a:avLst/>
        </a:prstGeom>
      </xdr:spPr>
    </xdr:pic>
    <xdr:clientData/>
  </xdr:twoCellAnchor>
  <xdr:oneCellAnchor>
    <xdr:from>
      <xdr:col>1</xdr:col>
      <xdr:colOff>0</xdr:colOff>
      <xdr:row>0</xdr:row>
      <xdr:rowOff>187327</xdr:rowOff>
    </xdr:from>
    <xdr:ext cx="1626127" cy="890745"/>
    <xdr:pic>
      <xdr:nvPicPr>
        <xdr:cNvPr id="3" name="Imagen 4">
          <a:extLst>
            <a:ext uri="{FF2B5EF4-FFF2-40B4-BE49-F238E27FC236}">
              <a16:creationId xmlns:a16="http://schemas.microsoft.com/office/drawing/2014/main" id="{620DDDF8-4F6F-4451-AECA-57F66675BD5B}"/>
            </a:ext>
            <a:ext uri="{147F2762-F138-4A5C-976F-8EAC2B608ADB}">
              <a16:predDERef xmlns:a16="http://schemas.microsoft.com/office/drawing/2014/main" pred="{E764D791-0BB9-461F-BC3F-246ABB3606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47725"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4" name="Imagen 3">
          <a:extLst>
            <a:ext uri="{FF2B5EF4-FFF2-40B4-BE49-F238E27FC236}">
              <a16:creationId xmlns:a16="http://schemas.microsoft.com/office/drawing/2014/main" id="{D046642B-30BC-4181-B059-9D3DC176376A}"/>
            </a:ext>
            <a:ext uri="{147F2762-F138-4A5C-976F-8EAC2B608ADB}">
              <a16:predDERef xmlns:a16="http://schemas.microsoft.com/office/drawing/2014/main" pred="{620DDDF8-4F6F-4451-AECA-57F66675BD5B}"/>
            </a:ext>
          </a:extLst>
        </xdr:cNvPr>
        <xdr:cNvPicPr>
          <a:picLocks noChangeAspect="1"/>
        </xdr:cNvPicPr>
      </xdr:nvPicPr>
      <xdr:blipFill>
        <a:blip xmlns:r="http://schemas.openxmlformats.org/officeDocument/2006/relationships" r:embed="rId3"/>
        <a:stretch>
          <a:fillRect/>
        </a:stretch>
      </xdr:blipFill>
      <xdr:spPr>
        <a:xfrm>
          <a:off x="16211762" y="0"/>
          <a:ext cx="1819895" cy="9638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520296</xdr:colOff>
      <xdr:row>0</xdr:row>
      <xdr:rowOff>149831</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94734" y="149831"/>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648724</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23162"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31D4863-B2ED-4F56-B962-59E7F31AF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6" y="342901"/>
          <a:ext cx="1568" cy="571500"/>
        </a:xfrm>
        <a:prstGeom prst="rect">
          <a:avLst/>
        </a:prstGeom>
      </xdr:spPr>
    </xdr:pic>
    <xdr:clientData/>
  </xdr:oneCellAnchor>
  <xdr:twoCellAnchor>
    <xdr:from>
      <xdr:col>0</xdr:col>
      <xdr:colOff>0</xdr:colOff>
      <xdr:row>0</xdr:row>
      <xdr:rowOff>0</xdr:rowOff>
    </xdr:from>
    <xdr:to>
      <xdr:col>0</xdr:col>
      <xdr:colOff>275167</xdr:colOff>
      <xdr:row>6</xdr:row>
      <xdr:rowOff>127000</xdr:rowOff>
    </xdr:to>
    <xdr:pic>
      <xdr:nvPicPr>
        <xdr:cNvPr id="3" name="Picture 10">
          <a:extLst>
            <a:ext uri="{FF2B5EF4-FFF2-40B4-BE49-F238E27FC236}">
              <a16:creationId xmlns:a16="http://schemas.microsoft.com/office/drawing/2014/main" id="{1B97B0F8-61A9-4AF3-9068-4C39BB3A0967}"/>
            </a:ext>
          </a:extLst>
        </xdr:cNvPr>
        <xdr:cNvPicPr/>
      </xdr:nvPicPr>
      <xdr:blipFill>
        <a:blip xmlns:r="http://schemas.openxmlformats.org/officeDocument/2006/relationships" r:embed="rId2" cstate="print"/>
        <a:stretch>
          <a:fillRect/>
        </a:stretch>
      </xdr:blipFill>
      <xdr:spPr>
        <a:xfrm>
          <a:off x="0" y="0"/>
          <a:ext cx="275167" cy="1270000"/>
        </a:xfrm>
        <a:prstGeom prst="rect">
          <a:avLst/>
        </a:prstGeom>
      </xdr:spPr>
    </xdr:pic>
    <xdr:clientData/>
  </xdr:twoCellAnchor>
  <xdr:oneCellAnchor>
    <xdr:from>
      <xdr:col>0</xdr:col>
      <xdr:colOff>361167</xdr:colOff>
      <xdr:row>0</xdr:row>
      <xdr:rowOff>76199</xdr:rowOff>
    </xdr:from>
    <xdr:ext cx="2066650" cy="969992"/>
    <xdr:pic>
      <xdr:nvPicPr>
        <xdr:cNvPr id="4" name="Imagen 4">
          <a:extLst>
            <a:ext uri="{FF2B5EF4-FFF2-40B4-BE49-F238E27FC236}">
              <a16:creationId xmlns:a16="http://schemas.microsoft.com/office/drawing/2014/main" id="{8E7C0FE4-E1BF-44E5-B38D-D604898C7C45}"/>
            </a:ext>
          </a:extLst>
        </xdr:cNvPr>
        <xdr:cNvPicPr>
          <a:picLocks noChangeAspect="1"/>
        </xdr:cNvPicPr>
      </xdr:nvPicPr>
      <xdr:blipFill>
        <a:blip xmlns:r="http://schemas.openxmlformats.org/officeDocument/2006/relationships" r:embed="rId3"/>
        <a:stretch>
          <a:fillRect/>
        </a:stretch>
      </xdr:blipFill>
      <xdr:spPr>
        <a:xfrm>
          <a:off x="361167" y="76199"/>
          <a:ext cx="2066650" cy="969992"/>
        </a:xfrm>
        <a:prstGeom prst="rect">
          <a:avLst/>
        </a:prstGeom>
      </xdr:spPr>
    </xdr:pic>
    <xdr:clientData/>
  </xdr:oneCellAnchor>
  <xdr:oneCellAnchor>
    <xdr:from>
      <xdr:col>15</xdr:col>
      <xdr:colOff>237068</xdr:colOff>
      <xdr:row>0</xdr:row>
      <xdr:rowOff>19050</xdr:rowOff>
    </xdr:from>
    <xdr:ext cx="1845784" cy="954617"/>
    <xdr:pic>
      <xdr:nvPicPr>
        <xdr:cNvPr id="5" name="Imagen 3">
          <a:extLst>
            <a:ext uri="{FF2B5EF4-FFF2-40B4-BE49-F238E27FC236}">
              <a16:creationId xmlns:a16="http://schemas.microsoft.com/office/drawing/2014/main" id="{9027760B-5C84-4456-9AD9-B8CC8DE1CC47}"/>
            </a:ext>
          </a:extLst>
        </xdr:cNvPr>
        <xdr:cNvPicPr>
          <a:picLocks noChangeAspect="1"/>
        </xdr:cNvPicPr>
      </xdr:nvPicPr>
      <xdr:blipFill>
        <a:blip xmlns:r="http://schemas.openxmlformats.org/officeDocument/2006/relationships" r:embed="rId4"/>
        <a:stretch>
          <a:fillRect/>
        </a:stretch>
      </xdr:blipFill>
      <xdr:spPr>
        <a:xfrm>
          <a:off x="11667068" y="19050"/>
          <a:ext cx="1845784" cy="9546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D4741CA4-D5D8-4090-9100-03E276E0C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12458E0-FD0A-4100-BBCA-E395A4F6A3F7}"/>
            </a:ext>
          </a:extLst>
        </xdr:cNvPr>
        <xdr:cNvPicPr/>
      </xdr:nvPicPr>
      <xdr:blipFill>
        <a:blip xmlns:r="http://schemas.openxmlformats.org/officeDocument/2006/relationships" r:embed="rId2" cstate="print"/>
        <a:stretch>
          <a:fillRect/>
        </a:stretch>
      </xdr:blipFill>
      <xdr:spPr>
        <a:xfrm>
          <a:off x="0" y="0"/>
          <a:ext cx="266700" cy="2095500"/>
        </a:xfrm>
        <a:prstGeom prst="rect">
          <a:avLst/>
        </a:prstGeom>
      </xdr:spPr>
    </xdr:pic>
    <xdr:clientData/>
  </xdr:twoCellAnchor>
  <xdr:twoCellAnchor editAs="oneCell">
    <xdr:from>
      <xdr:col>1</xdr:col>
      <xdr:colOff>32859</xdr:colOff>
      <xdr:row>0</xdr:row>
      <xdr:rowOff>31751</xdr:rowOff>
    </xdr:from>
    <xdr:to>
      <xdr:col>1</xdr:col>
      <xdr:colOff>1876305</xdr:colOff>
      <xdr:row>3</xdr:row>
      <xdr:rowOff>133350</xdr:rowOff>
    </xdr:to>
    <xdr:pic>
      <xdr:nvPicPr>
        <xdr:cNvPr id="4" name="Imagen 4">
          <a:extLst>
            <a:ext uri="{FF2B5EF4-FFF2-40B4-BE49-F238E27FC236}">
              <a16:creationId xmlns:a16="http://schemas.microsoft.com/office/drawing/2014/main" id="{ADD67035-AF0C-4589-9FA9-70394613F8F1}"/>
            </a:ext>
          </a:extLst>
        </xdr:cNvPr>
        <xdr:cNvPicPr>
          <a:picLocks noChangeAspect="1"/>
        </xdr:cNvPicPr>
      </xdr:nvPicPr>
      <xdr:blipFill>
        <a:blip xmlns:r="http://schemas.openxmlformats.org/officeDocument/2006/relationships" r:embed="rId3"/>
        <a:stretch>
          <a:fillRect/>
        </a:stretch>
      </xdr:blipFill>
      <xdr:spPr>
        <a:xfrm>
          <a:off x="528159" y="31751"/>
          <a:ext cx="1843446" cy="920749"/>
        </a:xfrm>
        <a:prstGeom prst="rect">
          <a:avLst/>
        </a:prstGeom>
      </xdr:spPr>
    </xdr:pic>
    <xdr:clientData/>
  </xdr:twoCellAnchor>
  <xdr:twoCellAnchor editAs="oneCell">
    <xdr:from>
      <xdr:col>10</xdr:col>
      <xdr:colOff>778935</xdr:colOff>
      <xdr:row>0</xdr:row>
      <xdr:rowOff>95250</xdr:rowOff>
    </xdr:from>
    <xdr:to>
      <xdr:col>12</xdr:col>
      <xdr:colOff>828675</xdr:colOff>
      <xdr:row>4</xdr:row>
      <xdr:rowOff>40216</xdr:rowOff>
    </xdr:to>
    <xdr:pic>
      <xdr:nvPicPr>
        <xdr:cNvPr id="5" name="Imagen 3">
          <a:extLst>
            <a:ext uri="{FF2B5EF4-FFF2-40B4-BE49-F238E27FC236}">
              <a16:creationId xmlns:a16="http://schemas.microsoft.com/office/drawing/2014/main" id="{96CDBC79-72AB-453C-95EC-71B105A30D49}"/>
            </a:ext>
          </a:extLst>
        </xdr:cNvPr>
        <xdr:cNvPicPr>
          <a:picLocks noChangeAspect="1"/>
        </xdr:cNvPicPr>
      </xdr:nvPicPr>
      <xdr:blipFill>
        <a:blip xmlns:r="http://schemas.openxmlformats.org/officeDocument/2006/relationships" r:embed="rId4"/>
        <a:stretch>
          <a:fillRect/>
        </a:stretch>
      </xdr:blipFill>
      <xdr:spPr>
        <a:xfrm>
          <a:off x="13656735" y="95250"/>
          <a:ext cx="1821390" cy="96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EDBB8C8-619E-42E1-BD25-E03B7B821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28E436AF-2886-46D6-BFCE-7366C277ECE1}"/>
            </a:ext>
          </a:extLst>
        </xdr:cNvPr>
        <xdr:cNvPicPr/>
      </xdr:nvPicPr>
      <xdr:blipFill>
        <a:blip xmlns:r="http://schemas.openxmlformats.org/officeDocument/2006/relationships" r:embed="rId2" cstate="print"/>
        <a:stretch>
          <a:fillRect/>
        </a:stretch>
      </xdr:blipFill>
      <xdr:spPr>
        <a:xfrm>
          <a:off x="0" y="0"/>
          <a:ext cx="266700" cy="2295525"/>
        </a:xfrm>
        <a:prstGeom prst="rect">
          <a:avLst/>
        </a:prstGeom>
      </xdr:spPr>
    </xdr:pic>
    <xdr:clientData/>
  </xdr:twoCellAnchor>
  <xdr:twoCellAnchor editAs="oneCell">
    <xdr:from>
      <xdr:col>0</xdr:col>
      <xdr:colOff>1626709</xdr:colOff>
      <xdr:row>0</xdr:row>
      <xdr:rowOff>139701</xdr:rowOff>
    </xdr:from>
    <xdr:to>
      <xdr:col>1</xdr:col>
      <xdr:colOff>1698505</xdr:colOff>
      <xdr:row>4</xdr:row>
      <xdr:rowOff>18415</xdr:rowOff>
    </xdr:to>
    <xdr:pic>
      <xdr:nvPicPr>
        <xdr:cNvPr id="4" name="Imagen 4">
          <a:extLst>
            <a:ext uri="{FF2B5EF4-FFF2-40B4-BE49-F238E27FC236}">
              <a16:creationId xmlns:a16="http://schemas.microsoft.com/office/drawing/2014/main" id="{190A599E-B36C-4153-99EA-CD8E22581AB6}"/>
            </a:ext>
          </a:extLst>
        </xdr:cNvPr>
        <xdr:cNvPicPr>
          <a:picLocks noChangeAspect="1"/>
        </xdr:cNvPicPr>
      </xdr:nvPicPr>
      <xdr:blipFill>
        <a:blip xmlns:r="http://schemas.openxmlformats.org/officeDocument/2006/relationships" r:embed="rId3"/>
        <a:stretch>
          <a:fillRect/>
        </a:stretch>
      </xdr:blipFill>
      <xdr:spPr>
        <a:xfrm>
          <a:off x="1626709" y="139701"/>
          <a:ext cx="1862496" cy="897889"/>
        </a:xfrm>
        <a:prstGeom prst="rect">
          <a:avLst/>
        </a:prstGeom>
      </xdr:spPr>
    </xdr:pic>
    <xdr:clientData/>
  </xdr:twoCellAnchor>
  <xdr:twoCellAnchor editAs="oneCell">
    <xdr:from>
      <xdr:col>13</xdr:col>
      <xdr:colOff>724112</xdr:colOff>
      <xdr:row>0</xdr:row>
      <xdr:rowOff>0</xdr:rowOff>
    </xdr:from>
    <xdr:to>
      <xdr:col>15</xdr:col>
      <xdr:colOff>297026</xdr:colOff>
      <xdr:row>3</xdr:row>
      <xdr:rowOff>154212</xdr:rowOff>
    </xdr:to>
    <xdr:pic>
      <xdr:nvPicPr>
        <xdr:cNvPr id="5" name="Imagen 3">
          <a:extLst>
            <a:ext uri="{FF2B5EF4-FFF2-40B4-BE49-F238E27FC236}">
              <a16:creationId xmlns:a16="http://schemas.microsoft.com/office/drawing/2014/main" id="{FB296929-265A-4F0C-8A44-D39C30EB7E31}"/>
            </a:ext>
          </a:extLst>
        </xdr:cNvPr>
        <xdr:cNvPicPr>
          <a:picLocks noChangeAspect="1"/>
        </xdr:cNvPicPr>
      </xdr:nvPicPr>
      <xdr:blipFill>
        <a:blip xmlns:r="http://schemas.openxmlformats.org/officeDocument/2006/relationships" r:embed="rId4"/>
        <a:stretch>
          <a:fillRect/>
        </a:stretch>
      </xdr:blipFill>
      <xdr:spPr>
        <a:xfrm>
          <a:off x="17678612" y="0"/>
          <a:ext cx="1792239" cy="9733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68"/>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8.7109375"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4</v>
      </c>
      <c r="C6" s="25"/>
      <c r="D6" s="25"/>
      <c r="E6" s="19"/>
      <c r="F6" s="19"/>
      <c r="G6" s="19"/>
      <c r="H6" s="19"/>
      <c r="I6"/>
      <c r="J6"/>
      <c r="K6"/>
      <c r="L6"/>
      <c r="M6"/>
      <c r="N6"/>
      <c r="O6"/>
      <c r="P6"/>
      <c r="Q6" s="18" t="s">
        <v>5</v>
      </c>
      <c r="R6" s="12"/>
    </row>
    <row r="7" spans="2:18"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4659591163</v>
      </c>
      <c r="D9" s="139">
        <v>5178993540.0700006</v>
      </c>
      <c r="E9" s="139">
        <v>22187397.330000002</v>
      </c>
      <c r="F9" s="139">
        <v>573449640.42000008</v>
      </c>
      <c r="G9" s="139">
        <v>283003985.91000003</v>
      </c>
      <c r="H9" s="139">
        <v>291493688.05000001</v>
      </c>
      <c r="I9" s="139">
        <v>299145155.88000005</v>
      </c>
      <c r="J9" s="139">
        <v>290708367.81999993</v>
      </c>
      <c r="K9" s="139">
        <v>298721280.67999995</v>
      </c>
      <c r="L9" s="139">
        <v>294572546.64999992</v>
      </c>
      <c r="M9" s="139">
        <v>301106937.31</v>
      </c>
      <c r="N9" s="139">
        <v>292973256.79000002</v>
      </c>
      <c r="O9" s="139">
        <v>314575711.91000003</v>
      </c>
      <c r="P9" s="139">
        <v>418003765.61000007</v>
      </c>
      <c r="Q9" s="139">
        <f>SUM(E9:P9)</f>
        <v>3679941734.3600001</v>
      </c>
    </row>
    <row r="10" spans="2:18" x14ac:dyDescent="0.25">
      <c r="B10" s="15" t="s">
        <v>24</v>
      </c>
      <c r="C10" s="140">
        <v>3707308114</v>
      </c>
      <c r="D10" s="140">
        <v>4240511666.6399999</v>
      </c>
      <c r="E10" s="140">
        <v>18299063.080000002</v>
      </c>
      <c r="F10" s="140">
        <v>462986432.13</v>
      </c>
      <c r="G10" s="140">
        <v>222294870.70000002</v>
      </c>
      <c r="H10" s="140">
        <v>239768654.38999999</v>
      </c>
      <c r="I10" s="140">
        <v>246192267.38</v>
      </c>
      <c r="J10" s="140">
        <v>251531785.62999997</v>
      </c>
      <c r="K10" s="140">
        <v>259117712.00999999</v>
      </c>
      <c r="L10" s="140">
        <v>254724361.38999996</v>
      </c>
      <c r="M10" s="140">
        <v>250581993.16</v>
      </c>
      <c r="N10" s="140">
        <v>250272213.20999998</v>
      </c>
      <c r="O10" s="140">
        <v>274320492.18000001</v>
      </c>
      <c r="P10" s="140">
        <v>370314847.78000003</v>
      </c>
      <c r="Q10" s="140">
        <f t="shared" ref="Q10:Q51" si="0">SUM(E10:P10)</f>
        <v>3100404693.0399995</v>
      </c>
    </row>
    <row r="11" spans="2:18" x14ac:dyDescent="0.25">
      <c r="B11" s="15" t="s">
        <v>25</v>
      </c>
      <c r="C11" s="140">
        <v>311790331</v>
      </c>
      <c r="D11" s="140">
        <v>225336759.63000003</v>
      </c>
      <c r="E11" s="140">
        <v>666900</v>
      </c>
      <c r="F11" s="140">
        <v>23571647.489999998</v>
      </c>
      <c r="G11" s="140">
        <v>17837510.75</v>
      </c>
      <c r="H11" s="140">
        <v>13317010.25</v>
      </c>
      <c r="I11" s="140">
        <v>13503532.789999999</v>
      </c>
      <c r="J11" s="140">
        <v>1914726.5300000003</v>
      </c>
      <c r="K11" s="140">
        <v>1639773.02</v>
      </c>
      <c r="L11" s="140">
        <v>1661448.57</v>
      </c>
      <c r="M11" s="140">
        <v>14812427.630000003</v>
      </c>
      <c r="N11" s="140">
        <v>6497832.3499999996</v>
      </c>
      <c r="O11" s="140">
        <v>1837040.97</v>
      </c>
      <c r="P11" s="140">
        <v>5812927.8000000007</v>
      </c>
      <c r="Q11" s="140">
        <f t="shared" si="0"/>
        <v>103072778.14999999</v>
      </c>
    </row>
    <row r="12" spans="2:18" x14ac:dyDescent="0.25">
      <c r="B12" s="15" t="s">
        <v>26</v>
      </c>
      <c r="C12" s="140">
        <v>29497004</v>
      </c>
      <c r="D12" s="140">
        <v>33941004</v>
      </c>
      <c r="E12" s="141">
        <v>0</v>
      </c>
      <c r="F12" s="140">
        <v>409000</v>
      </c>
      <c r="G12" s="140">
        <v>409000</v>
      </c>
      <c r="H12" s="140">
        <v>877000</v>
      </c>
      <c r="I12" s="140">
        <v>505000</v>
      </c>
      <c r="J12" s="140">
        <v>535000</v>
      </c>
      <c r="K12" s="140">
        <v>1165150</v>
      </c>
      <c r="L12" s="140">
        <v>1472000</v>
      </c>
      <c r="M12" s="141">
        <v>0</v>
      </c>
      <c r="N12" s="140">
        <v>628374.69999999995</v>
      </c>
      <c r="O12" s="140">
        <v>1390000</v>
      </c>
      <c r="P12" s="140">
        <v>1065000</v>
      </c>
      <c r="Q12" s="140">
        <f t="shared" si="0"/>
        <v>8455524.6999999993</v>
      </c>
    </row>
    <row r="13" spans="2:18" x14ac:dyDescent="0.25">
      <c r="B13" s="15" t="s">
        <v>27</v>
      </c>
      <c r="C13" s="140">
        <v>51717157</v>
      </c>
      <c r="D13" s="140">
        <v>56951783</v>
      </c>
      <c r="E13" s="141">
        <v>0</v>
      </c>
      <c r="F13" s="141">
        <v>0</v>
      </c>
      <c r="G13" s="141">
        <v>0</v>
      </c>
      <c r="H13" s="141">
        <v>0</v>
      </c>
      <c r="I13" s="141">
        <v>0</v>
      </c>
      <c r="J13" s="141">
        <v>0</v>
      </c>
      <c r="K13" s="141">
        <v>0</v>
      </c>
      <c r="L13" s="140">
        <v>724450</v>
      </c>
      <c r="M13" s="141">
        <v>0</v>
      </c>
      <c r="N13" s="141">
        <v>0</v>
      </c>
      <c r="O13" s="141">
        <v>0</v>
      </c>
      <c r="P13" s="140">
        <v>3483000</v>
      </c>
      <c r="Q13" s="140">
        <f t="shared" si="0"/>
        <v>4207450</v>
      </c>
    </row>
    <row r="14" spans="2:18" x14ac:dyDescent="0.25">
      <c r="B14" s="15" t="s">
        <v>28</v>
      </c>
      <c r="C14" s="140">
        <v>559278557</v>
      </c>
      <c r="D14" s="140">
        <v>622252326.80000007</v>
      </c>
      <c r="E14" s="140">
        <v>3221434.25</v>
      </c>
      <c r="F14" s="140">
        <v>86482560.800000012</v>
      </c>
      <c r="G14" s="140">
        <v>42462604.460000001</v>
      </c>
      <c r="H14" s="140">
        <v>37531023.410000004</v>
      </c>
      <c r="I14" s="140">
        <v>38944355.710000008</v>
      </c>
      <c r="J14" s="140">
        <v>36726855.659999996</v>
      </c>
      <c r="K14" s="140">
        <v>36798645.649999999</v>
      </c>
      <c r="L14" s="140">
        <v>35990286.689999998</v>
      </c>
      <c r="M14" s="140">
        <v>35712516.520000003</v>
      </c>
      <c r="N14" s="140">
        <v>35574836.530000001</v>
      </c>
      <c r="O14" s="140">
        <v>37028178.75999999</v>
      </c>
      <c r="P14" s="140">
        <v>37327990.030000001</v>
      </c>
      <c r="Q14" s="140">
        <f t="shared" si="0"/>
        <v>463801288.46999991</v>
      </c>
    </row>
    <row r="15" spans="2:18" x14ac:dyDescent="0.25">
      <c r="B15" s="11" t="s">
        <v>29</v>
      </c>
      <c r="C15" s="139">
        <v>2365860836</v>
      </c>
      <c r="D15" s="139">
        <v>2339634583.0500007</v>
      </c>
      <c r="E15" s="139">
        <v>19084.519999999997</v>
      </c>
      <c r="F15" s="139">
        <v>4968315.37</v>
      </c>
      <c r="G15" s="139">
        <v>3457996.33</v>
      </c>
      <c r="H15" s="139">
        <v>3956217.4900000007</v>
      </c>
      <c r="I15" s="139">
        <v>11678020.24</v>
      </c>
      <c r="J15" s="139">
        <v>13626590.509999998</v>
      </c>
      <c r="K15" s="139">
        <v>9011191.3199999984</v>
      </c>
      <c r="L15" s="139">
        <v>11028840.529999999</v>
      </c>
      <c r="M15" s="139">
        <v>17764199.439999998</v>
      </c>
      <c r="N15" s="139">
        <v>7780984.6399999997</v>
      </c>
      <c r="O15" s="139">
        <v>9211935.3400000017</v>
      </c>
      <c r="P15" s="139">
        <v>40686323.719999999</v>
      </c>
      <c r="Q15" s="139">
        <f t="shared" si="0"/>
        <v>133189699.45</v>
      </c>
    </row>
    <row r="16" spans="2:18" x14ac:dyDescent="0.25">
      <c r="B16" s="15" t="s">
        <v>30</v>
      </c>
      <c r="C16" s="140">
        <v>245383417</v>
      </c>
      <c r="D16" s="140">
        <v>293762299.68000001</v>
      </c>
      <c r="E16" s="140">
        <v>19084.519999999997</v>
      </c>
      <c r="F16" s="140">
        <v>1977927.0399999998</v>
      </c>
      <c r="G16" s="140">
        <v>2344437.48</v>
      </c>
      <c r="H16" s="140">
        <v>1811055.9400000002</v>
      </c>
      <c r="I16" s="140">
        <v>4886085.49</v>
      </c>
      <c r="J16" s="140">
        <v>4272467.5299999993</v>
      </c>
      <c r="K16" s="140">
        <v>2642031.3400000003</v>
      </c>
      <c r="L16" s="140">
        <v>2669922.7799999993</v>
      </c>
      <c r="M16" s="140">
        <v>11288700.59</v>
      </c>
      <c r="N16" s="140">
        <v>2227300.35</v>
      </c>
      <c r="O16" s="140">
        <v>2815394.0800000005</v>
      </c>
      <c r="P16" s="140">
        <v>9217445.7500000019</v>
      </c>
      <c r="Q16" s="140">
        <f t="shared" si="0"/>
        <v>46171852.889999993</v>
      </c>
    </row>
    <row r="17" spans="2:17" x14ac:dyDescent="0.25">
      <c r="B17" s="15" t="s">
        <v>31</v>
      </c>
      <c r="C17" s="140">
        <v>289075842</v>
      </c>
      <c r="D17" s="140">
        <v>253358377.22</v>
      </c>
      <c r="E17" s="141">
        <v>0</v>
      </c>
      <c r="F17" s="140">
        <v>60283.199999999997</v>
      </c>
      <c r="G17" s="140">
        <v>104913.79999999999</v>
      </c>
      <c r="H17" s="140">
        <v>83544</v>
      </c>
      <c r="I17" s="140">
        <v>758105.15</v>
      </c>
      <c r="J17" s="140">
        <v>575782.70999999985</v>
      </c>
      <c r="K17" s="140">
        <v>690344.20000000007</v>
      </c>
      <c r="L17" s="140">
        <v>58922.559999999998</v>
      </c>
      <c r="M17" s="140">
        <v>1048574.8699999999</v>
      </c>
      <c r="N17" s="140">
        <v>499834.79</v>
      </c>
      <c r="O17" s="140">
        <v>1404504.22</v>
      </c>
      <c r="P17" s="140">
        <v>18419378.879999995</v>
      </c>
      <c r="Q17" s="140">
        <f t="shared" si="0"/>
        <v>23704188.379999995</v>
      </c>
    </row>
    <row r="18" spans="2:17" x14ac:dyDescent="0.25">
      <c r="B18" s="15" t="s">
        <v>32</v>
      </c>
      <c r="C18" s="140">
        <v>33574691</v>
      </c>
      <c r="D18" s="140">
        <v>32462407.939999998</v>
      </c>
      <c r="E18" s="141">
        <v>0</v>
      </c>
      <c r="F18" s="141">
        <v>0</v>
      </c>
      <c r="G18" s="141">
        <v>0</v>
      </c>
      <c r="H18" s="140">
        <v>140430.20000000001</v>
      </c>
      <c r="I18" s="140">
        <v>19134.999999999978</v>
      </c>
      <c r="J18" s="140">
        <v>86573.2</v>
      </c>
      <c r="K18" s="140">
        <v>574483.81000000006</v>
      </c>
      <c r="L18" s="140">
        <v>106550</v>
      </c>
      <c r="M18" s="140">
        <v>188678.39999999999</v>
      </c>
      <c r="N18" s="140">
        <v>87604.88</v>
      </c>
      <c r="O18" s="140">
        <v>188689.90000000002</v>
      </c>
      <c r="P18" s="140">
        <v>270848.90000000002</v>
      </c>
      <c r="Q18" s="140">
        <f t="shared" si="0"/>
        <v>1662994.2899999996</v>
      </c>
    </row>
    <row r="19" spans="2:17" x14ac:dyDescent="0.25">
      <c r="B19" s="15" t="s">
        <v>33</v>
      </c>
      <c r="C19" s="140">
        <v>11471199</v>
      </c>
      <c r="D19" s="140">
        <v>11764414.75</v>
      </c>
      <c r="E19" s="141">
        <v>0</v>
      </c>
      <c r="F19" s="141">
        <v>0</v>
      </c>
      <c r="G19" s="141">
        <v>0</v>
      </c>
      <c r="H19" s="140">
        <v>60398</v>
      </c>
      <c r="I19" s="140">
        <v>10190.000000000002</v>
      </c>
      <c r="J19" s="140">
        <v>74430.010000000009</v>
      </c>
      <c r="K19" s="140">
        <v>546870.25</v>
      </c>
      <c r="L19" s="140">
        <v>53708</v>
      </c>
      <c r="M19" s="140">
        <v>219127</v>
      </c>
      <c r="N19" s="140">
        <v>170693.40000000002</v>
      </c>
      <c r="O19" s="140">
        <v>122711.3</v>
      </c>
      <c r="P19" s="140">
        <v>130825.03000000001</v>
      </c>
      <c r="Q19" s="140">
        <f t="shared" si="0"/>
        <v>1388952.9900000002</v>
      </c>
    </row>
    <row r="20" spans="2:17" x14ac:dyDescent="0.25">
      <c r="B20" s="15" t="s">
        <v>34</v>
      </c>
      <c r="C20" s="140">
        <v>152777589</v>
      </c>
      <c r="D20" s="140">
        <v>130833780.50999999</v>
      </c>
      <c r="E20" s="141">
        <v>0</v>
      </c>
      <c r="F20" s="140">
        <v>2611746.5099999998</v>
      </c>
      <c r="G20" s="140">
        <v>569502.68000000005</v>
      </c>
      <c r="H20" s="140">
        <v>1132879.72</v>
      </c>
      <c r="I20" s="140">
        <v>2613417.02</v>
      </c>
      <c r="J20" s="140">
        <v>3095925.8600000003</v>
      </c>
      <c r="K20" s="140">
        <v>1200000.2899999998</v>
      </c>
      <c r="L20" s="140">
        <v>4264909.2</v>
      </c>
      <c r="M20" s="140">
        <v>1551929.5600000003</v>
      </c>
      <c r="N20" s="140">
        <v>2706716.84</v>
      </c>
      <c r="O20" s="140">
        <v>1932156.0599999996</v>
      </c>
      <c r="P20" s="140">
        <v>2791908.37</v>
      </c>
      <c r="Q20" s="140">
        <f t="shared" si="0"/>
        <v>24471092.109999996</v>
      </c>
    </row>
    <row r="21" spans="2:17" x14ac:dyDescent="0.25">
      <c r="B21" s="15" t="s">
        <v>35</v>
      </c>
      <c r="C21" s="140">
        <v>33489005</v>
      </c>
      <c r="D21" s="140">
        <v>33618592.109999999</v>
      </c>
      <c r="E21" s="141">
        <v>0</v>
      </c>
      <c r="F21" s="140">
        <v>32507.49</v>
      </c>
      <c r="G21" s="141">
        <v>0</v>
      </c>
      <c r="H21" s="140">
        <v>79537.929999999993</v>
      </c>
      <c r="I21" s="140">
        <v>954016.81999999983</v>
      </c>
      <c r="J21" s="140">
        <v>67058.040000000008</v>
      </c>
      <c r="K21" s="140">
        <v>365416.87</v>
      </c>
      <c r="L21" s="140">
        <v>279839.48</v>
      </c>
      <c r="M21" s="140">
        <v>76457.469999999987</v>
      </c>
      <c r="N21" s="141">
        <v>0</v>
      </c>
      <c r="O21" s="140">
        <v>73385.5</v>
      </c>
      <c r="P21" s="140">
        <v>1678974.88</v>
      </c>
      <c r="Q21" s="140">
        <f t="shared" si="0"/>
        <v>3607194.4799999995</v>
      </c>
    </row>
    <row r="22" spans="2:17" x14ac:dyDescent="0.25">
      <c r="B22" s="15" t="s">
        <v>36</v>
      </c>
      <c r="C22" s="140">
        <v>156713894</v>
      </c>
      <c r="D22" s="140">
        <v>165611657.63999999</v>
      </c>
      <c r="E22" s="141">
        <v>0</v>
      </c>
      <c r="F22" s="140">
        <v>151567.13</v>
      </c>
      <c r="G22" s="140">
        <v>266124.92</v>
      </c>
      <c r="H22" s="140">
        <v>321266.45999999996</v>
      </c>
      <c r="I22" s="140">
        <v>1742243.2799999998</v>
      </c>
      <c r="J22" s="140">
        <v>2004269.65</v>
      </c>
      <c r="K22" s="140">
        <v>961569.24999999988</v>
      </c>
      <c r="L22" s="140">
        <v>1485882.99</v>
      </c>
      <c r="M22" s="140">
        <v>761094.57000000007</v>
      </c>
      <c r="N22" s="140">
        <v>433583.94</v>
      </c>
      <c r="O22" s="140">
        <v>1062189.21</v>
      </c>
      <c r="P22" s="140">
        <v>3169606.669999999</v>
      </c>
      <c r="Q22" s="140">
        <f t="shared" si="0"/>
        <v>12359398.07</v>
      </c>
    </row>
    <row r="23" spans="2:17" x14ac:dyDescent="0.25">
      <c r="B23" s="15" t="s">
        <v>37</v>
      </c>
      <c r="C23" s="140">
        <v>1443375199</v>
      </c>
      <c r="D23" s="140">
        <v>1418223053.1999998</v>
      </c>
      <c r="E23" s="140">
        <v>4.5474735088646412E-13</v>
      </c>
      <c r="F23" s="140">
        <v>134284</v>
      </c>
      <c r="G23" s="140">
        <v>173017.44999999998</v>
      </c>
      <c r="H23" s="140">
        <v>327105.24</v>
      </c>
      <c r="I23" s="140">
        <v>694827.48</v>
      </c>
      <c r="J23" s="140">
        <v>3450083.51</v>
      </c>
      <c r="K23" s="140">
        <v>2030475.3099999998</v>
      </c>
      <c r="L23" s="140">
        <v>2109105.52</v>
      </c>
      <c r="M23" s="140">
        <v>2629636.98</v>
      </c>
      <c r="N23" s="140">
        <v>1655250.4399999997</v>
      </c>
      <c r="O23" s="140">
        <v>1612905.07</v>
      </c>
      <c r="P23" s="140">
        <v>5007335.24</v>
      </c>
      <c r="Q23" s="140">
        <f t="shared" si="0"/>
        <v>19824026.240000002</v>
      </c>
    </row>
    <row r="24" spans="2:17" x14ac:dyDescent="0.25">
      <c r="B24" s="11" t="s">
        <v>38</v>
      </c>
      <c r="C24" s="139">
        <v>798260834</v>
      </c>
      <c r="D24" s="139">
        <v>621936655.68999994</v>
      </c>
      <c r="E24" s="142">
        <v>0</v>
      </c>
      <c r="F24" s="139">
        <v>434518.82</v>
      </c>
      <c r="G24" s="139">
        <v>1278929.69</v>
      </c>
      <c r="H24" s="139">
        <v>1430811.8599999999</v>
      </c>
      <c r="I24" s="139">
        <v>1932879.4099999997</v>
      </c>
      <c r="J24" s="139">
        <v>4637293.37</v>
      </c>
      <c r="K24" s="139">
        <v>1415549.64</v>
      </c>
      <c r="L24" s="139">
        <v>1786556.2999999998</v>
      </c>
      <c r="M24" s="139">
        <v>3084786.25</v>
      </c>
      <c r="N24" s="139">
        <v>1623338.6099999999</v>
      </c>
      <c r="O24" s="139">
        <v>1813619.09</v>
      </c>
      <c r="P24" s="139">
        <v>9435964.7700000014</v>
      </c>
      <c r="Q24" s="139">
        <f t="shared" si="0"/>
        <v>28874247.810000002</v>
      </c>
    </row>
    <row r="25" spans="2:17" x14ac:dyDescent="0.25">
      <c r="B25" s="15" t="s">
        <v>39</v>
      </c>
      <c r="C25" s="140">
        <v>198748844</v>
      </c>
      <c r="D25" s="140">
        <v>200752108.81999999</v>
      </c>
      <c r="E25" s="141">
        <v>0</v>
      </c>
      <c r="F25" s="140">
        <v>81031.739999999991</v>
      </c>
      <c r="G25" s="140">
        <v>384062.6</v>
      </c>
      <c r="H25" s="140">
        <v>47967</v>
      </c>
      <c r="I25" s="140">
        <v>791494.7799999998</v>
      </c>
      <c r="J25" s="140">
        <v>975120.11</v>
      </c>
      <c r="K25" s="140">
        <v>462949.97</v>
      </c>
      <c r="L25" s="140">
        <v>471983.45000000007</v>
      </c>
      <c r="M25" s="140">
        <v>229393.01</v>
      </c>
      <c r="N25" s="140">
        <v>548517.44999999995</v>
      </c>
      <c r="O25" s="140">
        <v>740094.04</v>
      </c>
      <c r="P25" s="140">
        <v>1512794.7799999996</v>
      </c>
      <c r="Q25" s="140">
        <f t="shared" si="0"/>
        <v>6245408.9299999988</v>
      </c>
    </row>
    <row r="26" spans="2:17" x14ac:dyDescent="0.25">
      <c r="B26" s="15" t="s">
        <v>40</v>
      </c>
      <c r="C26" s="140">
        <v>16039871.999999998</v>
      </c>
      <c r="D26" s="140">
        <v>18101415</v>
      </c>
      <c r="E26" s="141">
        <v>0</v>
      </c>
      <c r="F26" s="141">
        <v>0</v>
      </c>
      <c r="G26" s="141">
        <v>0</v>
      </c>
      <c r="H26" s="141">
        <v>0</v>
      </c>
      <c r="I26" s="140">
        <v>104170.4</v>
      </c>
      <c r="J26" s="140">
        <v>527190</v>
      </c>
      <c r="K26" s="140">
        <v>151192.15</v>
      </c>
      <c r="L26" s="141">
        <v>0</v>
      </c>
      <c r="M26" s="141">
        <v>0</v>
      </c>
      <c r="N26" s="140">
        <v>2017.8000000000002</v>
      </c>
      <c r="O26" s="140">
        <v>128179.90000000001</v>
      </c>
      <c r="P26" s="140">
        <v>3230433.48</v>
      </c>
      <c r="Q26" s="140">
        <f t="shared" si="0"/>
        <v>4143183.73</v>
      </c>
    </row>
    <row r="27" spans="2:17" x14ac:dyDescent="0.25">
      <c r="B27" s="15" t="s">
        <v>41</v>
      </c>
      <c r="C27" s="140">
        <v>76431752</v>
      </c>
      <c r="D27" s="140">
        <v>75137291.010000005</v>
      </c>
      <c r="E27" s="141">
        <v>0</v>
      </c>
      <c r="F27" s="140">
        <v>47443.94</v>
      </c>
      <c r="G27" s="140">
        <v>23628.92</v>
      </c>
      <c r="H27" s="140">
        <v>118038.11</v>
      </c>
      <c r="I27" s="140">
        <v>139771.08000000019</v>
      </c>
      <c r="J27" s="140">
        <v>208605.37999999998</v>
      </c>
      <c r="K27" s="140">
        <v>125366.95000000001</v>
      </c>
      <c r="L27" s="140">
        <v>218198.26</v>
      </c>
      <c r="M27" s="140">
        <v>135747.56</v>
      </c>
      <c r="N27" s="140">
        <v>68645.469999999987</v>
      </c>
      <c r="O27" s="140">
        <v>91822.670000000013</v>
      </c>
      <c r="P27" s="140">
        <v>499638.37</v>
      </c>
      <c r="Q27" s="140">
        <f t="shared" si="0"/>
        <v>1676906.71</v>
      </c>
    </row>
    <row r="28" spans="2:17" x14ac:dyDescent="0.25">
      <c r="B28" s="15" t="s">
        <v>42</v>
      </c>
      <c r="C28" s="140">
        <v>81717163</v>
      </c>
      <c r="D28" s="140">
        <v>21615945</v>
      </c>
      <c r="E28" s="141">
        <v>0</v>
      </c>
      <c r="F28" s="141">
        <v>0</v>
      </c>
      <c r="G28" s="141">
        <v>0</v>
      </c>
      <c r="H28" s="141">
        <v>0</v>
      </c>
      <c r="I28" s="140">
        <v>13477.43</v>
      </c>
      <c r="J28" s="140">
        <v>11931.88</v>
      </c>
      <c r="K28" s="140">
        <v>7092</v>
      </c>
      <c r="L28" s="140">
        <v>9505.4</v>
      </c>
      <c r="M28" s="140">
        <v>862889</v>
      </c>
      <c r="N28" s="140">
        <v>8339.58</v>
      </c>
      <c r="O28" s="140">
        <v>768.6</v>
      </c>
      <c r="P28" s="140">
        <v>491</v>
      </c>
      <c r="Q28" s="140">
        <f t="shared" si="0"/>
        <v>914494.8899999999</v>
      </c>
    </row>
    <row r="29" spans="2:17" x14ac:dyDescent="0.25">
      <c r="B29" s="15" t="s">
        <v>43</v>
      </c>
      <c r="C29" s="140">
        <v>6994576</v>
      </c>
      <c r="D29" s="140">
        <v>6877293</v>
      </c>
      <c r="E29" s="141">
        <v>0</v>
      </c>
      <c r="F29" s="141">
        <v>0</v>
      </c>
      <c r="G29" s="141">
        <v>0</v>
      </c>
      <c r="H29" s="140">
        <v>44268</v>
      </c>
      <c r="I29" s="140">
        <v>727.65999999999985</v>
      </c>
      <c r="J29" s="140">
        <v>560</v>
      </c>
      <c r="K29" s="140">
        <v>222</v>
      </c>
      <c r="L29" s="140">
        <v>410.00000000000006</v>
      </c>
      <c r="M29" s="140">
        <v>68287.399999999994</v>
      </c>
      <c r="N29" s="140">
        <v>9604</v>
      </c>
      <c r="O29" s="140">
        <v>218829.3</v>
      </c>
      <c r="P29" s="140">
        <v>42709.979999999996</v>
      </c>
      <c r="Q29" s="140">
        <f t="shared" si="0"/>
        <v>385618.33999999997</v>
      </c>
    </row>
    <row r="30" spans="2:17" x14ac:dyDescent="0.25">
      <c r="B30" s="15" t="s">
        <v>44</v>
      </c>
      <c r="C30" s="140">
        <v>30594013</v>
      </c>
      <c r="D30" s="140">
        <v>30594117</v>
      </c>
      <c r="E30" s="141">
        <v>0</v>
      </c>
      <c r="F30" s="141">
        <v>0</v>
      </c>
      <c r="G30" s="140">
        <v>3041.8</v>
      </c>
      <c r="H30" s="141">
        <v>0</v>
      </c>
      <c r="I30" s="140">
        <v>684.32000000000698</v>
      </c>
      <c r="J30" s="140">
        <v>2778.57</v>
      </c>
      <c r="K30" s="140">
        <v>1180</v>
      </c>
      <c r="L30" s="140">
        <v>239.99999999999997</v>
      </c>
      <c r="M30" s="140">
        <v>224</v>
      </c>
      <c r="N30" s="140">
        <v>12694.66</v>
      </c>
      <c r="O30" s="140">
        <v>8216.17</v>
      </c>
      <c r="P30" s="140">
        <v>59494</v>
      </c>
      <c r="Q30" s="140">
        <f t="shared" si="0"/>
        <v>88553.52</v>
      </c>
    </row>
    <row r="31" spans="2:17" x14ac:dyDescent="0.25">
      <c r="B31" s="15" t="s">
        <v>45</v>
      </c>
      <c r="C31" s="140">
        <v>155233363</v>
      </c>
      <c r="D31" s="140">
        <v>158160650.63999999</v>
      </c>
      <c r="E31" s="141">
        <v>0</v>
      </c>
      <c r="F31" s="140">
        <v>252000</v>
      </c>
      <c r="G31" s="140">
        <v>644519.86</v>
      </c>
      <c r="H31" s="140">
        <v>1016400</v>
      </c>
      <c r="I31" s="140">
        <v>386699.98</v>
      </c>
      <c r="J31" s="140">
        <v>1629507.14</v>
      </c>
      <c r="K31" s="140">
        <v>399613.5</v>
      </c>
      <c r="L31" s="140">
        <v>459704</v>
      </c>
      <c r="M31" s="140">
        <v>1045400.0000000001</v>
      </c>
      <c r="N31" s="140">
        <v>399109.58999999997</v>
      </c>
      <c r="O31" s="140">
        <v>88308.18</v>
      </c>
      <c r="P31" s="140">
        <v>2502364.4000000004</v>
      </c>
      <c r="Q31" s="140">
        <f t="shared" si="0"/>
        <v>8823626.6499999985</v>
      </c>
    </row>
    <row r="32" spans="2:17" x14ac:dyDescent="0.25">
      <c r="B32" s="15" t="s">
        <v>46</v>
      </c>
      <c r="C32" s="140">
        <v>232501251</v>
      </c>
      <c r="D32" s="140">
        <v>110697835.22</v>
      </c>
      <c r="E32" s="141">
        <v>0</v>
      </c>
      <c r="F32" s="140">
        <v>54043.140000000007</v>
      </c>
      <c r="G32" s="140">
        <v>223676.51</v>
      </c>
      <c r="H32" s="140">
        <v>204138.75</v>
      </c>
      <c r="I32" s="140">
        <v>495853.76</v>
      </c>
      <c r="J32" s="140">
        <v>1281600.2900000003</v>
      </c>
      <c r="K32" s="140">
        <v>267933.07</v>
      </c>
      <c r="L32" s="140">
        <v>626515.18999999983</v>
      </c>
      <c r="M32" s="140">
        <v>742845.27999999991</v>
      </c>
      <c r="N32" s="140">
        <v>574410.05999999994</v>
      </c>
      <c r="O32" s="140">
        <v>537400.23</v>
      </c>
      <c r="P32" s="140">
        <v>1588038.7600000002</v>
      </c>
      <c r="Q32" s="140">
        <f t="shared" si="0"/>
        <v>6596455.0399999991</v>
      </c>
    </row>
    <row r="33" spans="2:17" x14ac:dyDescent="0.25">
      <c r="B33" s="11" t="s">
        <v>47</v>
      </c>
      <c r="C33" s="139">
        <v>7422938683</v>
      </c>
      <c r="D33" s="139">
        <v>7631781945.29</v>
      </c>
      <c r="E33" s="139">
        <v>1258800.8999999999</v>
      </c>
      <c r="F33" s="139">
        <v>1277800.8999999999</v>
      </c>
      <c r="G33" s="142">
        <v>0</v>
      </c>
      <c r="H33" s="142">
        <v>0</v>
      </c>
      <c r="I33" s="139">
        <v>1313701</v>
      </c>
      <c r="J33" s="139">
        <v>159541.07000000007</v>
      </c>
      <c r="K33" s="139">
        <v>1330736.5</v>
      </c>
      <c r="L33" s="139">
        <v>580123.69999999995</v>
      </c>
      <c r="M33" s="139">
        <v>501479</v>
      </c>
      <c r="N33" s="139">
        <v>56000</v>
      </c>
      <c r="O33" s="139">
        <v>1413701</v>
      </c>
      <c r="P33" s="139">
        <v>6841319689</v>
      </c>
      <c r="Q33" s="139">
        <f t="shared" si="0"/>
        <v>6849211573.0699997</v>
      </c>
    </row>
    <row r="34" spans="2:17" x14ac:dyDescent="0.25">
      <c r="B34" s="15" t="s">
        <v>48</v>
      </c>
      <c r="C34" s="140">
        <v>571402366</v>
      </c>
      <c r="D34" s="140">
        <v>572246901</v>
      </c>
      <c r="E34" s="140">
        <v>1258800.8999999999</v>
      </c>
      <c r="F34" s="140">
        <v>1277800.8999999999</v>
      </c>
      <c r="G34" s="141">
        <v>0</v>
      </c>
      <c r="H34" s="141">
        <v>0</v>
      </c>
      <c r="I34" s="140">
        <v>1313701</v>
      </c>
      <c r="J34" s="140">
        <v>159541.07000000007</v>
      </c>
      <c r="K34" s="140">
        <v>1330736.5</v>
      </c>
      <c r="L34" s="140">
        <v>188000</v>
      </c>
      <c r="M34" s="140">
        <v>63905</v>
      </c>
      <c r="N34" s="140">
        <v>56000</v>
      </c>
      <c r="O34" s="140">
        <v>1413701</v>
      </c>
      <c r="P34" s="140">
        <v>1319701</v>
      </c>
      <c r="Q34" s="140">
        <f t="shared" si="0"/>
        <v>8381887.3700000001</v>
      </c>
    </row>
    <row r="35" spans="2:17" x14ac:dyDescent="0.25">
      <c r="B35" s="15" t="s">
        <v>49</v>
      </c>
      <c r="C35" s="140">
        <v>6840060000</v>
      </c>
      <c r="D35" s="140">
        <v>7048058727.29</v>
      </c>
      <c r="E35" s="141">
        <v>0</v>
      </c>
      <c r="F35" s="141">
        <v>0</v>
      </c>
      <c r="G35" s="141">
        <v>0</v>
      </c>
      <c r="H35" s="141">
        <v>0</v>
      </c>
      <c r="I35" s="141">
        <v>0</v>
      </c>
      <c r="J35" s="141">
        <v>0</v>
      </c>
      <c r="K35" s="141">
        <v>0</v>
      </c>
      <c r="L35" s="141">
        <v>0</v>
      </c>
      <c r="M35" s="141">
        <v>0</v>
      </c>
      <c r="N35" s="141">
        <v>0</v>
      </c>
      <c r="O35" s="141">
        <v>0</v>
      </c>
      <c r="P35" s="140">
        <v>6839999988</v>
      </c>
      <c r="Q35" s="140">
        <f t="shared" si="0"/>
        <v>6839999988</v>
      </c>
    </row>
    <row r="36" spans="2:17" x14ac:dyDescent="0.25">
      <c r="B36" s="15" t="s">
        <v>50</v>
      </c>
      <c r="C36" s="140">
        <v>1788752</v>
      </c>
      <c r="D36" s="140">
        <v>1788752</v>
      </c>
      <c r="E36" s="141">
        <v>0</v>
      </c>
      <c r="F36" s="141">
        <v>0</v>
      </c>
      <c r="G36" s="141">
        <v>0</v>
      </c>
      <c r="H36" s="141">
        <v>0</v>
      </c>
      <c r="I36" s="141">
        <v>0</v>
      </c>
      <c r="J36" s="141">
        <v>0</v>
      </c>
      <c r="K36" s="141">
        <v>0</v>
      </c>
      <c r="L36" s="140">
        <v>392123.7</v>
      </c>
      <c r="M36" s="140">
        <v>437574</v>
      </c>
      <c r="N36" s="141">
        <v>0</v>
      </c>
      <c r="O36" s="141">
        <v>0</v>
      </c>
      <c r="P36" s="141">
        <v>0</v>
      </c>
      <c r="Q36" s="140">
        <f t="shared" si="0"/>
        <v>829697.7</v>
      </c>
    </row>
    <row r="37" spans="2:17" x14ac:dyDescent="0.25">
      <c r="B37" s="15" t="s">
        <v>51</v>
      </c>
      <c r="C37" s="140">
        <v>9687565</v>
      </c>
      <c r="D37" s="140">
        <v>9687565</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345000</v>
      </c>
      <c r="D38" s="139">
        <v>345000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53</v>
      </c>
      <c r="C39" s="140">
        <v>345000</v>
      </c>
      <c r="D39" s="140">
        <v>345000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455005726</v>
      </c>
      <c r="D40" s="139">
        <v>287853737.84000003</v>
      </c>
      <c r="E40" s="142">
        <v>0</v>
      </c>
      <c r="F40" s="139">
        <v>10676.64</v>
      </c>
      <c r="G40" s="139">
        <v>2664200.0199999996</v>
      </c>
      <c r="H40" s="142">
        <v>0</v>
      </c>
      <c r="I40" s="139">
        <v>5667843.3799999999</v>
      </c>
      <c r="J40" s="139">
        <v>294375.23</v>
      </c>
      <c r="K40" s="139">
        <v>1117993.3900000001</v>
      </c>
      <c r="L40" s="139">
        <v>2261854.8899999997</v>
      </c>
      <c r="M40" s="139">
        <v>6867796.9400000004</v>
      </c>
      <c r="N40" s="139">
        <v>19051952.18</v>
      </c>
      <c r="O40" s="139">
        <v>2285006.81</v>
      </c>
      <c r="P40" s="139">
        <v>7873683.3200000003</v>
      </c>
      <c r="Q40" s="139">
        <f t="shared" si="0"/>
        <v>48095382.800000004</v>
      </c>
    </row>
    <row r="41" spans="2:17" x14ac:dyDescent="0.25">
      <c r="B41" s="15" t="s">
        <v>55</v>
      </c>
      <c r="C41" s="140">
        <v>113070450</v>
      </c>
      <c r="D41" s="140">
        <v>120491948.31</v>
      </c>
      <c r="E41" s="141">
        <v>0</v>
      </c>
      <c r="F41" s="140">
        <v>10676.64</v>
      </c>
      <c r="G41" s="140">
        <v>81704.009999999995</v>
      </c>
      <c r="H41" s="141">
        <v>0</v>
      </c>
      <c r="I41" s="140">
        <v>2319183.6</v>
      </c>
      <c r="J41" s="140">
        <v>10000</v>
      </c>
      <c r="K41" s="140">
        <v>1102566.32</v>
      </c>
      <c r="L41" s="140">
        <v>2261854.8899999997</v>
      </c>
      <c r="M41" s="140">
        <v>6606204.1100000003</v>
      </c>
      <c r="N41" s="140">
        <v>16679867.080000002</v>
      </c>
      <c r="O41" s="140">
        <v>236101.84000000003</v>
      </c>
      <c r="P41" s="140">
        <v>4690984.7</v>
      </c>
      <c r="Q41" s="140">
        <f t="shared" si="0"/>
        <v>33999143.190000005</v>
      </c>
    </row>
    <row r="42" spans="2:17" x14ac:dyDescent="0.25">
      <c r="B42" s="15" t="s">
        <v>56</v>
      </c>
      <c r="C42" s="140">
        <v>18887982</v>
      </c>
      <c r="D42" s="140">
        <v>16991784</v>
      </c>
      <c r="E42" s="141">
        <v>0</v>
      </c>
      <c r="F42" s="141">
        <v>0</v>
      </c>
      <c r="G42" s="141">
        <v>0</v>
      </c>
      <c r="H42" s="141">
        <v>0</v>
      </c>
      <c r="I42" s="140">
        <v>77880</v>
      </c>
      <c r="J42" s="141">
        <v>0</v>
      </c>
      <c r="K42" s="140">
        <v>15427.07</v>
      </c>
      <c r="L42" s="141">
        <v>0</v>
      </c>
      <c r="M42" s="141">
        <v>0</v>
      </c>
      <c r="N42" s="141">
        <v>0</v>
      </c>
      <c r="O42" s="141">
        <v>0</v>
      </c>
      <c r="P42" s="141">
        <v>0</v>
      </c>
      <c r="Q42" s="140">
        <f t="shared" si="0"/>
        <v>93307.07</v>
      </c>
    </row>
    <row r="43" spans="2:17" x14ac:dyDescent="0.25">
      <c r="B43" s="15" t="s">
        <v>57</v>
      </c>
      <c r="C43" s="140">
        <v>47893037</v>
      </c>
      <c r="D43" s="140">
        <v>47893037</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14174363</v>
      </c>
      <c r="D44" s="140">
        <v>15668365</v>
      </c>
      <c r="E44" s="141">
        <v>0</v>
      </c>
      <c r="F44" s="141">
        <v>0</v>
      </c>
      <c r="G44" s="140">
        <v>2582496.0099999998</v>
      </c>
      <c r="H44" s="141">
        <v>0</v>
      </c>
      <c r="I44" s="140">
        <v>3236303.78</v>
      </c>
      <c r="J44" s="141">
        <v>0</v>
      </c>
      <c r="K44" s="141">
        <v>0</v>
      </c>
      <c r="L44" s="141">
        <v>0</v>
      </c>
      <c r="M44" s="141">
        <v>0</v>
      </c>
      <c r="N44" s="140">
        <v>1313307.49</v>
      </c>
      <c r="O44" s="141">
        <v>0</v>
      </c>
      <c r="P44" s="141">
        <v>0</v>
      </c>
      <c r="Q44" s="140">
        <f t="shared" si="0"/>
        <v>7132107.2799999993</v>
      </c>
    </row>
    <row r="45" spans="2:17" x14ac:dyDescent="0.25">
      <c r="B45" s="15" t="s">
        <v>59</v>
      </c>
      <c r="C45" s="140">
        <v>27916303</v>
      </c>
      <c r="D45" s="140">
        <v>28401439.239999998</v>
      </c>
      <c r="E45" s="141">
        <v>0</v>
      </c>
      <c r="F45" s="141">
        <v>0</v>
      </c>
      <c r="G45" s="141">
        <v>0</v>
      </c>
      <c r="H45" s="141">
        <v>0</v>
      </c>
      <c r="I45" s="140">
        <v>34476</v>
      </c>
      <c r="J45" s="141">
        <v>0</v>
      </c>
      <c r="K45" s="141">
        <v>0</v>
      </c>
      <c r="L45" s="141">
        <v>0</v>
      </c>
      <c r="M45" s="140">
        <v>225507.39</v>
      </c>
      <c r="N45" s="140">
        <v>937511.92999999993</v>
      </c>
      <c r="O45" s="141">
        <v>0</v>
      </c>
      <c r="P45" s="140">
        <v>1298865.3400000001</v>
      </c>
      <c r="Q45" s="140">
        <f t="shared" si="0"/>
        <v>2496360.66</v>
      </c>
    </row>
    <row r="46" spans="2:17" x14ac:dyDescent="0.25">
      <c r="B46" s="15" t="s">
        <v>60</v>
      </c>
      <c r="C46" s="141">
        <v>0</v>
      </c>
      <c r="D46" s="140">
        <v>89457.74</v>
      </c>
      <c r="E46" s="141">
        <v>0</v>
      </c>
      <c r="F46" s="141">
        <v>0</v>
      </c>
      <c r="G46" s="141">
        <v>0</v>
      </c>
      <c r="H46" s="141">
        <v>0</v>
      </c>
      <c r="I46" s="141">
        <v>0</v>
      </c>
      <c r="J46" s="141">
        <v>0</v>
      </c>
      <c r="K46" s="141">
        <v>0</v>
      </c>
      <c r="L46" s="141">
        <v>0</v>
      </c>
      <c r="M46" s="141">
        <v>0</v>
      </c>
      <c r="N46" s="141">
        <v>0</v>
      </c>
      <c r="O46" s="141">
        <v>0</v>
      </c>
      <c r="P46" s="141">
        <v>0</v>
      </c>
      <c r="Q46" s="141">
        <f t="shared" si="0"/>
        <v>0</v>
      </c>
    </row>
    <row r="47" spans="2:17" x14ac:dyDescent="0.25">
      <c r="B47" s="15" t="s">
        <v>61</v>
      </c>
      <c r="C47" s="140">
        <v>201071472</v>
      </c>
      <c r="D47" s="140">
        <v>26325587.54999999</v>
      </c>
      <c r="E47" s="141">
        <v>0</v>
      </c>
      <c r="F47" s="141">
        <v>0</v>
      </c>
      <c r="G47" s="141">
        <v>0</v>
      </c>
      <c r="H47" s="141">
        <v>0</v>
      </c>
      <c r="I47" s="141">
        <v>0</v>
      </c>
      <c r="J47" s="140">
        <v>284375.23</v>
      </c>
      <c r="K47" s="141">
        <v>0</v>
      </c>
      <c r="L47" s="141">
        <v>0</v>
      </c>
      <c r="M47" s="140">
        <v>36085.440000000002</v>
      </c>
      <c r="N47" s="140">
        <v>121265.68</v>
      </c>
      <c r="O47" s="140">
        <v>2048904.9700000002</v>
      </c>
      <c r="P47" s="140">
        <v>1883833.28</v>
      </c>
      <c r="Q47" s="140">
        <f t="shared" si="0"/>
        <v>4374464.6000000006</v>
      </c>
    </row>
    <row r="48" spans="2:17" x14ac:dyDescent="0.25">
      <c r="B48" s="15" t="s">
        <v>62</v>
      </c>
      <c r="C48" s="140">
        <v>31992119</v>
      </c>
      <c r="D48" s="140">
        <v>31992119</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455155913</v>
      </c>
      <c r="D49" s="139">
        <v>460998876.88999999</v>
      </c>
      <c r="E49" s="142">
        <v>0</v>
      </c>
      <c r="F49" s="142">
        <v>0</v>
      </c>
      <c r="G49" s="142">
        <v>0</v>
      </c>
      <c r="H49" s="142">
        <v>0</v>
      </c>
      <c r="I49" s="142">
        <v>0</v>
      </c>
      <c r="J49" s="142">
        <v>0</v>
      </c>
      <c r="K49" s="142">
        <v>0</v>
      </c>
      <c r="L49" s="142">
        <v>0</v>
      </c>
      <c r="M49" s="142">
        <v>0</v>
      </c>
      <c r="N49" s="142">
        <v>0</v>
      </c>
      <c r="O49" s="142">
        <v>0</v>
      </c>
      <c r="P49" s="139">
        <v>4471332.87</v>
      </c>
      <c r="Q49" s="139">
        <f t="shared" si="0"/>
        <v>4471332.87</v>
      </c>
    </row>
    <row r="50" spans="2:19" x14ac:dyDescent="0.25">
      <c r="B50" s="15" t="s">
        <v>64</v>
      </c>
      <c r="C50" s="140">
        <v>455155913</v>
      </c>
      <c r="D50" s="140">
        <v>460998876.88999999</v>
      </c>
      <c r="E50" s="141">
        <v>0</v>
      </c>
      <c r="F50" s="141">
        <v>0</v>
      </c>
      <c r="G50" s="141">
        <v>0</v>
      </c>
      <c r="H50" s="141">
        <v>0</v>
      </c>
      <c r="I50" s="141">
        <v>0</v>
      </c>
      <c r="J50" s="141">
        <v>0</v>
      </c>
      <c r="K50" s="141">
        <v>0</v>
      </c>
      <c r="L50" s="141">
        <v>0</v>
      </c>
      <c r="M50" s="141">
        <v>0</v>
      </c>
      <c r="N50" s="141">
        <v>0</v>
      </c>
      <c r="O50" s="141">
        <v>0</v>
      </c>
      <c r="P50" s="140">
        <v>4471332.87</v>
      </c>
      <c r="Q50" s="140">
        <f t="shared" si="0"/>
        <v>4471332.87</v>
      </c>
    </row>
    <row r="51" spans="2:19" x14ac:dyDescent="0.25">
      <c r="B51" s="78" t="s">
        <v>65</v>
      </c>
      <c r="C51" s="146">
        <f>C9+C15+C24+C33+C38+C40+C49</f>
        <v>16157158155</v>
      </c>
      <c r="D51" s="147">
        <f t="shared" ref="D51:P51" si="1">D9+D15+D24+D33+D38+D40+D49</f>
        <v>16521544338.83</v>
      </c>
      <c r="E51" s="148">
        <f>E9+E15+E24+E33+E38+E40+E49</f>
        <v>23465282.75</v>
      </c>
      <c r="F51" s="149">
        <f t="shared" si="1"/>
        <v>580140952.1500001</v>
      </c>
      <c r="G51" s="150">
        <f t="shared" si="1"/>
        <v>290405111.94999999</v>
      </c>
      <c r="H51" s="148">
        <f t="shared" si="1"/>
        <v>296880717.40000004</v>
      </c>
      <c r="I51" s="149">
        <f t="shared" si="1"/>
        <v>319737599.91000009</v>
      </c>
      <c r="J51" s="150">
        <f t="shared" si="1"/>
        <v>309426167.99999994</v>
      </c>
      <c r="K51" s="148">
        <f t="shared" si="1"/>
        <v>311596751.52999991</v>
      </c>
      <c r="L51" s="149">
        <f t="shared" si="1"/>
        <v>310229922.06999987</v>
      </c>
      <c r="M51" s="150">
        <f t="shared" si="1"/>
        <v>329325198.94</v>
      </c>
      <c r="N51" s="148">
        <f t="shared" si="1"/>
        <v>321485532.22000003</v>
      </c>
      <c r="O51" s="149">
        <f t="shared" si="1"/>
        <v>329299974.14999998</v>
      </c>
      <c r="P51" s="150">
        <f t="shared" si="1"/>
        <v>7321790759.29</v>
      </c>
      <c r="Q51" s="151">
        <f t="shared" si="0"/>
        <v>10743783970.360001</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67</v>
      </c>
      <c r="C54" s="139">
        <v>2270783090</v>
      </c>
      <c r="D54" s="139">
        <v>2257996673.48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68</v>
      </c>
      <c r="C55" s="140">
        <v>80045000</v>
      </c>
      <c r="D55" s="140">
        <v>67258583.480000004</v>
      </c>
      <c r="E55" s="141">
        <v>0</v>
      </c>
      <c r="F55" s="141">
        <v>0</v>
      </c>
      <c r="G55" s="141">
        <v>0</v>
      </c>
      <c r="H55" s="141">
        <v>0</v>
      </c>
      <c r="I55" s="141">
        <v>0</v>
      </c>
      <c r="J55" s="141">
        <v>0</v>
      </c>
      <c r="K55" s="141">
        <v>0</v>
      </c>
      <c r="L55" s="141">
        <v>0</v>
      </c>
      <c r="M55" s="141">
        <v>0</v>
      </c>
      <c r="N55" s="141">
        <v>0</v>
      </c>
      <c r="O55" s="141">
        <v>0</v>
      </c>
      <c r="P55" s="141">
        <v>0</v>
      </c>
      <c r="Q55" s="141">
        <f t="shared" ref="Q55:Q59" si="2">SUM(E55:P55)</f>
        <v>0</v>
      </c>
    </row>
    <row r="56" spans="2:19" x14ac:dyDescent="0.25">
      <c r="B56" s="15" t="s">
        <v>69</v>
      </c>
      <c r="C56" s="140">
        <v>2190738090</v>
      </c>
      <c r="D56" s="140">
        <v>2190738090</v>
      </c>
      <c r="E56" s="141">
        <v>0</v>
      </c>
      <c r="F56" s="141">
        <v>0</v>
      </c>
      <c r="G56" s="141">
        <v>0</v>
      </c>
      <c r="H56" s="141">
        <v>0</v>
      </c>
      <c r="I56" s="141">
        <v>0</v>
      </c>
      <c r="J56" s="141">
        <v>0</v>
      </c>
      <c r="K56" s="141">
        <v>0</v>
      </c>
      <c r="L56" s="141">
        <v>0</v>
      </c>
      <c r="M56" s="141">
        <v>0</v>
      </c>
      <c r="N56" s="141">
        <v>0</v>
      </c>
      <c r="O56" s="141">
        <v>0</v>
      </c>
      <c r="P56" s="141">
        <v>0</v>
      </c>
      <c r="Q56" s="141">
        <f t="shared" si="2"/>
        <v>0</v>
      </c>
    </row>
    <row r="57" spans="2:19" x14ac:dyDescent="0.25">
      <c r="B57" s="11" t="s">
        <v>70</v>
      </c>
      <c r="C57" s="139">
        <v>11658300</v>
      </c>
      <c r="D57" s="139">
        <v>11658300</v>
      </c>
      <c r="E57" s="142">
        <v>0</v>
      </c>
      <c r="F57" s="142">
        <v>0</v>
      </c>
      <c r="G57" s="142">
        <v>0</v>
      </c>
      <c r="H57" s="142">
        <v>0</v>
      </c>
      <c r="I57" s="142">
        <v>0</v>
      </c>
      <c r="J57" s="142">
        <v>0</v>
      </c>
      <c r="K57" s="142">
        <v>0</v>
      </c>
      <c r="L57" s="142">
        <v>0</v>
      </c>
      <c r="M57" s="142">
        <v>0</v>
      </c>
      <c r="N57" s="142">
        <v>0</v>
      </c>
      <c r="O57" s="142">
        <v>0</v>
      </c>
      <c r="P57" s="142">
        <v>0</v>
      </c>
      <c r="Q57" s="142">
        <f t="shared" si="2"/>
        <v>0</v>
      </c>
    </row>
    <row r="58" spans="2:19" x14ac:dyDescent="0.25">
      <c r="B58" s="15" t="s">
        <v>71</v>
      </c>
      <c r="C58" s="140">
        <v>11658300</v>
      </c>
      <c r="D58" s="140">
        <v>11658300</v>
      </c>
      <c r="E58" s="141">
        <v>0</v>
      </c>
      <c r="F58" s="141">
        <v>0</v>
      </c>
      <c r="G58" s="141">
        <v>0</v>
      </c>
      <c r="H58" s="141">
        <v>0</v>
      </c>
      <c r="I58" s="141">
        <v>0</v>
      </c>
      <c r="J58" s="141">
        <v>0</v>
      </c>
      <c r="K58" s="141">
        <v>0</v>
      </c>
      <c r="L58" s="141">
        <v>0</v>
      </c>
      <c r="M58" s="141">
        <v>0</v>
      </c>
      <c r="N58" s="141">
        <v>0</v>
      </c>
      <c r="O58" s="141">
        <v>0</v>
      </c>
      <c r="P58" s="141">
        <v>0</v>
      </c>
      <c r="Q58" s="141">
        <f t="shared" si="2"/>
        <v>0</v>
      </c>
    </row>
    <row r="59" spans="2:19" x14ac:dyDescent="0.25">
      <c r="B59" s="78" t="s">
        <v>72</v>
      </c>
      <c r="C59" s="146">
        <f>C54+C57</f>
        <v>2282441390</v>
      </c>
      <c r="D59" s="147">
        <f>D54+D57</f>
        <v>2269654973.48</v>
      </c>
      <c r="E59" s="154">
        <f>E54+E57</f>
        <v>0</v>
      </c>
      <c r="F59" s="155">
        <f t="shared" ref="F59:P59" si="3">F54+F57</f>
        <v>0</v>
      </c>
      <c r="G59" s="156">
        <f t="shared" si="3"/>
        <v>0</v>
      </c>
      <c r="H59" s="154">
        <f t="shared" si="3"/>
        <v>0</v>
      </c>
      <c r="I59" s="155">
        <f t="shared" si="3"/>
        <v>0</v>
      </c>
      <c r="J59" s="156">
        <f t="shared" si="3"/>
        <v>0</v>
      </c>
      <c r="K59" s="154">
        <f t="shared" si="3"/>
        <v>0</v>
      </c>
      <c r="L59" s="155">
        <f t="shared" si="3"/>
        <v>0</v>
      </c>
      <c r="M59" s="156">
        <f t="shared" si="3"/>
        <v>0</v>
      </c>
      <c r="N59" s="154">
        <f t="shared" si="3"/>
        <v>0</v>
      </c>
      <c r="O59" s="155">
        <f t="shared" si="3"/>
        <v>0</v>
      </c>
      <c r="P59" s="156">
        <f t="shared" si="3"/>
        <v>0</v>
      </c>
      <c r="Q59" s="157">
        <f t="shared" si="2"/>
        <v>0</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C51+C59</f>
        <v>18439599545</v>
      </c>
      <c r="D61" s="147">
        <f t="shared" ref="D61:Q61" si="4">D51+D59</f>
        <v>18791199312.310001</v>
      </c>
      <c r="E61" s="148">
        <f>E51+E59</f>
        <v>23465282.75</v>
      </c>
      <c r="F61" s="149">
        <f t="shared" si="4"/>
        <v>580140952.1500001</v>
      </c>
      <c r="G61" s="150">
        <f t="shared" si="4"/>
        <v>290405111.94999999</v>
      </c>
      <c r="H61" s="148">
        <f t="shared" si="4"/>
        <v>296880717.40000004</v>
      </c>
      <c r="I61" s="149">
        <f t="shared" si="4"/>
        <v>319737599.91000009</v>
      </c>
      <c r="J61" s="150">
        <f t="shared" si="4"/>
        <v>309426167.99999994</v>
      </c>
      <c r="K61" s="148">
        <f t="shared" si="4"/>
        <v>311596751.52999991</v>
      </c>
      <c r="L61" s="149">
        <f t="shared" si="4"/>
        <v>310229922.06999987</v>
      </c>
      <c r="M61" s="150">
        <f t="shared" si="4"/>
        <v>329325198.94</v>
      </c>
      <c r="N61" s="148">
        <f t="shared" si="4"/>
        <v>321485532.22000003</v>
      </c>
      <c r="O61" s="149">
        <f t="shared" si="4"/>
        <v>329299974.14999998</v>
      </c>
      <c r="P61" s="150">
        <f t="shared" si="4"/>
        <v>7321790759.29</v>
      </c>
      <c r="Q61" s="151">
        <f t="shared" si="4"/>
        <v>10743783970.360001</v>
      </c>
      <c r="S61" s="3"/>
    </row>
    <row r="62" spans="2:19" x14ac:dyDescent="0.25">
      <c r="B62" s="35" t="s">
        <v>74</v>
      </c>
    </row>
    <row r="63" spans="2:19" x14ac:dyDescent="0.25">
      <c r="B63" s="35" t="s">
        <v>75</v>
      </c>
    </row>
    <row r="68" spans="5:5" x14ac:dyDescent="0.25">
      <c r="E68" s="32"/>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51 Q54:Q5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473-112E-482E-A87B-88B0283869F9}">
  <dimension ref="A2:AA542"/>
  <sheetViews>
    <sheetView showGridLines="0" topLeftCell="A145" zoomScale="70" zoomScaleNormal="70" workbookViewId="0">
      <selection activeCell="K397" sqref="K397"/>
    </sheetView>
  </sheetViews>
  <sheetFormatPr defaultColWidth="11.42578125" defaultRowHeight="15" x14ac:dyDescent="0.25"/>
  <cols>
    <col min="1" max="1" width="27.140625" customWidth="1"/>
    <col min="2" max="2" width="82.28515625" style="129" customWidth="1"/>
    <col min="3" max="3" width="22.42578125" customWidth="1"/>
    <col min="4" max="4" width="18.85546875" customWidth="1"/>
    <col min="5" max="5" width="12.140625" bestFit="1" customWidth="1"/>
    <col min="6" max="6" width="15.28515625" bestFit="1" customWidth="1"/>
    <col min="7" max="7" width="12.5703125" bestFit="1" customWidth="1"/>
    <col min="8" max="11" width="11.7109375" bestFit="1" customWidth="1"/>
    <col min="12" max="12" width="14.42578125" bestFit="1" customWidth="1"/>
    <col min="13" max="13" width="18.85546875" bestFit="1" customWidth="1"/>
    <col min="14" max="14" width="15.42578125" bestFit="1" customWidth="1"/>
    <col min="15" max="15" width="17.85546875" bestFit="1"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88" t="s">
        <v>0</v>
      </c>
      <c r="C2" s="189"/>
      <c r="D2" s="189"/>
      <c r="E2" s="189"/>
      <c r="F2" s="189"/>
      <c r="G2" s="189"/>
      <c r="H2" s="189"/>
      <c r="I2" s="189"/>
      <c r="J2" s="189"/>
      <c r="K2" s="189"/>
      <c r="L2" s="189"/>
      <c r="M2" s="189"/>
      <c r="N2" s="189"/>
      <c r="O2" s="189"/>
      <c r="P2" s="189"/>
      <c r="Q2" s="189"/>
    </row>
    <row r="3" spans="2:27" s="17" customFormat="1" ht="21" x14ac:dyDescent="0.25">
      <c r="B3" s="190" t="s">
        <v>1</v>
      </c>
      <c r="C3" s="191"/>
      <c r="D3" s="191"/>
      <c r="E3" s="191"/>
      <c r="F3" s="191"/>
      <c r="G3" s="191"/>
      <c r="H3" s="191"/>
      <c r="I3" s="191"/>
      <c r="J3" s="191"/>
      <c r="K3" s="191"/>
      <c r="L3" s="191"/>
      <c r="M3" s="191"/>
      <c r="N3" s="191"/>
      <c r="O3" s="191"/>
      <c r="P3" s="191"/>
      <c r="Q3" s="191"/>
    </row>
    <row r="4" spans="2:27" s="17" customFormat="1" ht="15.75" x14ac:dyDescent="0.25">
      <c r="B4" s="192" t="s">
        <v>2</v>
      </c>
      <c r="C4" s="193"/>
      <c r="D4" s="193"/>
      <c r="E4" s="193"/>
      <c r="F4" s="193"/>
      <c r="G4" s="193"/>
      <c r="H4" s="193"/>
      <c r="I4" s="193"/>
      <c r="J4" s="193"/>
      <c r="K4" s="193"/>
      <c r="L4" s="193"/>
      <c r="M4" s="193"/>
      <c r="N4" s="193"/>
      <c r="O4" s="193"/>
      <c r="P4" s="193"/>
      <c r="Q4" s="193"/>
    </row>
    <row r="5" spans="2:27" s="17" customFormat="1" ht="15.75" x14ac:dyDescent="0.25">
      <c r="B5" s="192" t="s">
        <v>3</v>
      </c>
      <c r="C5" s="193"/>
      <c r="D5" s="193"/>
      <c r="E5" s="193"/>
      <c r="F5" s="193"/>
      <c r="G5" s="193"/>
      <c r="H5" s="193"/>
      <c r="I5" s="193"/>
      <c r="J5" s="193"/>
      <c r="K5" s="193"/>
      <c r="L5" s="193"/>
      <c r="M5" s="193"/>
      <c r="N5" s="193"/>
      <c r="O5" s="193"/>
      <c r="P5" s="193"/>
      <c r="Q5" s="193"/>
    </row>
    <row r="6" spans="2:27" s="17" customFormat="1" x14ac:dyDescent="0.25">
      <c r="B6" s="1" t="s">
        <v>490</v>
      </c>
      <c r="C6" s="25"/>
      <c r="D6" s="25"/>
      <c r="E6" s="19"/>
      <c r="F6" s="19"/>
      <c r="G6" s="19"/>
      <c r="H6" s="19"/>
      <c r="I6"/>
      <c r="J6"/>
      <c r="K6"/>
      <c r="L6"/>
      <c r="M6"/>
      <c r="N6"/>
      <c r="O6"/>
      <c r="P6"/>
      <c r="Q6" s="18" t="s">
        <v>5</v>
      </c>
    </row>
    <row r="7" spans="2:27" s="17" customFormat="1" x14ac:dyDescent="0.25">
      <c r="B7" s="194" t="s">
        <v>6</v>
      </c>
      <c r="C7" s="93" t="s">
        <v>112</v>
      </c>
      <c r="D7" s="207" t="s">
        <v>491</v>
      </c>
      <c r="E7" s="196" t="s">
        <v>9</v>
      </c>
      <c r="F7" s="196"/>
      <c r="G7" s="196"/>
      <c r="H7" s="196"/>
      <c r="I7" s="196"/>
      <c r="J7" s="196"/>
      <c r="K7" s="196"/>
      <c r="L7" s="196"/>
      <c r="M7" s="196"/>
      <c r="N7" s="196"/>
      <c r="O7" s="196"/>
      <c r="P7" s="196"/>
      <c r="Q7" s="196"/>
    </row>
    <row r="8" spans="2:27" s="17" customFormat="1" x14ac:dyDescent="0.25">
      <c r="B8" s="195"/>
      <c r="C8" s="81" t="s">
        <v>492</v>
      </c>
      <c r="D8" s="208"/>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21" t="s">
        <v>23</v>
      </c>
      <c r="C9" s="37">
        <v>5445339040</v>
      </c>
      <c r="D9" s="37">
        <f t="shared" ref="D9" si="0">D10+D33+D47+D54+D62</f>
        <v>5481338249.4200001</v>
      </c>
      <c r="E9" s="97">
        <v>107990961.99000001</v>
      </c>
      <c r="F9" s="97">
        <v>113013833.79000002</v>
      </c>
      <c r="G9" s="97">
        <v>113198518.41999999</v>
      </c>
      <c r="H9" s="97">
        <v>148491923.08000001</v>
      </c>
      <c r="I9" s="97">
        <v>178380936.57999995</v>
      </c>
      <c r="J9" s="97">
        <v>120933450.34999999</v>
      </c>
      <c r="K9" s="97">
        <v>118422035.37000002</v>
      </c>
      <c r="L9" s="97">
        <v>121770624.06</v>
      </c>
      <c r="M9" s="97">
        <v>123859521.26000001</v>
      </c>
      <c r="N9" s="97">
        <v>202589754.48000002</v>
      </c>
      <c r="O9" s="97">
        <v>187678795.52999997</v>
      </c>
      <c r="P9" s="97">
        <v>277610770.34999996</v>
      </c>
      <c r="Q9" s="97">
        <f>SUM(E9:P9)</f>
        <v>1813941125.26</v>
      </c>
      <c r="R9" s="133"/>
      <c r="T9" s="3"/>
    </row>
    <row r="10" spans="2:27" x14ac:dyDescent="0.25">
      <c r="B10" s="122" t="s">
        <v>24</v>
      </c>
      <c r="C10" s="85">
        <v>3548539222</v>
      </c>
      <c r="D10" s="85">
        <f t="shared" ref="D10" si="1">D11+D14+D22+D24+D26+D31</f>
        <v>3561390929.6099997</v>
      </c>
      <c r="E10" s="106">
        <v>91859823.290000007</v>
      </c>
      <c r="F10" s="106">
        <v>95873128.600000009</v>
      </c>
      <c r="G10" s="106">
        <v>95623894.049999997</v>
      </c>
      <c r="H10" s="106">
        <v>98684731.00999999</v>
      </c>
      <c r="I10" s="106">
        <v>102712484.64999999</v>
      </c>
      <c r="J10" s="106">
        <v>102353930.83</v>
      </c>
      <c r="K10" s="106">
        <v>99647064.530000001</v>
      </c>
      <c r="L10" s="106">
        <v>103212332.48</v>
      </c>
      <c r="M10" s="106">
        <v>105098085.21000001</v>
      </c>
      <c r="N10" s="106">
        <v>107349756.38</v>
      </c>
      <c r="O10" s="106">
        <v>159520503.15000001</v>
      </c>
      <c r="P10" s="103">
        <v>158731148.47999999</v>
      </c>
      <c r="Q10" s="103">
        <f>SUM(E10:P10)</f>
        <v>1320666882.6600001</v>
      </c>
      <c r="R10" s="2"/>
      <c r="S10" s="2"/>
      <c r="T10" s="3"/>
      <c r="U10" s="2"/>
      <c r="V10" s="2"/>
      <c r="W10" s="2"/>
      <c r="X10" s="2"/>
      <c r="Y10" s="2"/>
      <c r="Z10" s="2"/>
      <c r="AA10" s="2"/>
    </row>
    <row r="11" spans="2:27" s="34" customFormat="1" x14ac:dyDescent="0.25">
      <c r="B11" s="123" t="s">
        <v>116</v>
      </c>
      <c r="C11" s="66">
        <v>2734822061</v>
      </c>
      <c r="D11" s="66">
        <f>SUM(D12:D13)</f>
        <v>2596707806.0999999</v>
      </c>
      <c r="E11" s="98">
        <v>59697505.979999997</v>
      </c>
      <c r="F11" s="98">
        <v>63659697.100000001</v>
      </c>
      <c r="G11" s="98">
        <v>63729980.649999999</v>
      </c>
      <c r="H11" s="98">
        <v>64322895.779999994</v>
      </c>
      <c r="I11" s="98">
        <v>64093743.460000001</v>
      </c>
      <c r="J11" s="98">
        <v>64026181.420000002</v>
      </c>
      <c r="K11" s="98">
        <v>64640668.719999999</v>
      </c>
      <c r="L11" s="98">
        <v>67370381.410000011</v>
      </c>
      <c r="M11" s="98">
        <v>67117614.75</v>
      </c>
      <c r="N11" s="98">
        <v>67526213.920000002</v>
      </c>
      <c r="O11" s="98">
        <v>67521213.079999998</v>
      </c>
      <c r="P11" s="98">
        <v>66631654.25</v>
      </c>
      <c r="Q11" s="98">
        <f t="shared" ref="Q11:Q76" si="2">SUM(E11:P11)</f>
        <v>780337750.51999998</v>
      </c>
      <c r="R11" s="2"/>
      <c r="S11" s="2"/>
      <c r="T11" s="3"/>
      <c r="U11" s="3"/>
      <c r="V11"/>
      <c r="Y11" s="138"/>
    </row>
    <row r="12" spans="2:27" x14ac:dyDescent="0.25">
      <c r="B12" s="124" t="s">
        <v>117</v>
      </c>
      <c r="C12" s="54">
        <v>2713572866</v>
      </c>
      <c r="D12" s="54">
        <v>2575458611.0999999</v>
      </c>
      <c r="E12" s="106">
        <v>59697505.979999997</v>
      </c>
      <c r="F12" s="106">
        <v>63659697.100000001</v>
      </c>
      <c r="G12" s="106">
        <v>63729980.649999999</v>
      </c>
      <c r="H12" s="106">
        <v>64322895.779999994</v>
      </c>
      <c r="I12" s="106">
        <v>64093743.460000001</v>
      </c>
      <c r="J12" s="106">
        <v>64026181.420000002</v>
      </c>
      <c r="K12" s="106">
        <v>64640668.719999999</v>
      </c>
      <c r="L12" s="106">
        <v>67370381.410000011</v>
      </c>
      <c r="M12" s="106">
        <v>67117614.75</v>
      </c>
      <c r="N12" s="106">
        <v>67526213.920000002</v>
      </c>
      <c r="O12" s="106">
        <v>67521213.079999998</v>
      </c>
      <c r="P12" s="99">
        <v>66631654.25</v>
      </c>
      <c r="Q12" s="99">
        <f t="shared" si="2"/>
        <v>780337750.51999998</v>
      </c>
      <c r="R12" s="2"/>
      <c r="S12" s="2"/>
      <c r="T12" s="3"/>
      <c r="U12" s="3"/>
    </row>
    <row r="13" spans="2:27" x14ac:dyDescent="0.25">
      <c r="B13" s="124" t="s">
        <v>118</v>
      </c>
      <c r="C13" s="58">
        <v>21249195</v>
      </c>
      <c r="D13" s="58">
        <v>21249195</v>
      </c>
      <c r="E13" s="106">
        <v>0</v>
      </c>
      <c r="F13" s="106">
        <v>0</v>
      </c>
      <c r="G13" s="106">
        <v>0</v>
      </c>
      <c r="H13" s="106">
        <v>0</v>
      </c>
      <c r="I13" s="106">
        <v>0</v>
      </c>
      <c r="J13" s="106">
        <v>0</v>
      </c>
      <c r="K13" s="106">
        <v>0</v>
      </c>
      <c r="L13" s="106">
        <v>0</v>
      </c>
      <c r="M13" s="106">
        <v>0</v>
      </c>
      <c r="N13" s="106">
        <v>0</v>
      </c>
      <c r="O13" s="106">
        <v>0</v>
      </c>
      <c r="P13" s="104">
        <v>0</v>
      </c>
      <c r="Q13" s="104">
        <f t="shared" si="2"/>
        <v>0</v>
      </c>
      <c r="R13" s="133"/>
      <c r="S13" s="2"/>
      <c r="T13" s="3"/>
      <c r="U13" s="3"/>
    </row>
    <row r="14" spans="2:27" s="34" customFormat="1" x14ac:dyDescent="0.25">
      <c r="B14" s="123" t="s">
        <v>119</v>
      </c>
      <c r="C14" s="66">
        <v>323392483</v>
      </c>
      <c r="D14" s="66">
        <f>SUM(D15:D21)</f>
        <v>468204519.43000001</v>
      </c>
      <c r="E14" s="105">
        <v>31701458.980000004</v>
      </c>
      <c r="F14" s="105">
        <v>31744460.57</v>
      </c>
      <c r="G14" s="105">
        <v>31863456.550000001</v>
      </c>
      <c r="H14" s="105">
        <v>34260543.130000003</v>
      </c>
      <c r="I14" s="105">
        <v>34941398.310000002</v>
      </c>
      <c r="J14" s="105">
        <v>33863692.649999999</v>
      </c>
      <c r="K14" s="105">
        <v>34951942.649999999</v>
      </c>
      <c r="L14" s="105">
        <v>35256692.649999999</v>
      </c>
      <c r="M14" s="105">
        <v>36555192.649999999</v>
      </c>
      <c r="N14" s="105">
        <v>37400192.649999999</v>
      </c>
      <c r="O14" s="105">
        <v>37744192.649999999</v>
      </c>
      <c r="P14" s="105">
        <v>38402525.979999997</v>
      </c>
      <c r="Q14" s="105">
        <f t="shared" si="2"/>
        <v>418685749.41999996</v>
      </c>
      <c r="R14" s="133"/>
      <c r="S14" s="2"/>
      <c r="T14" s="3"/>
      <c r="U14" s="3"/>
      <c r="V14"/>
    </row>
    <row r="15" spans="2:27" x14ac:dyDescent="0.25">
      <c r="B15" s="124" t="s">
        <v>120</v>
      </c>
      <c r="C15" s="36">
        <v>0</v>
      </c>
      <c r="D15" s="36">
        <v>0</v>
      </c>
      <c r="E15" s="106">
        <v>0</v>
      </c>
      <c r="F15" s="106">
        <v>0</v>
      </c>
      <c r="G15" s="106">
        <v>0</v>
      </c>
      <c r="H15" s="106">
        <v>0</v>
      </c>
      <c r="I15" s="106">
        <v>0</v>
      </c>
      <c r="J15" s="106">
        <v>0</v>
      </c>
      <c r="K15" s="106">
        <v>0</v>
      </c>
      <c r="L15" s="106">
        <v>0</v>
      </c>
      <c r="M15" s="106">
        <v>0</v>
      </c>
      <c r="N15" s="106">
        <v>0</v>
      </c>
      <c r="O15" s="106">
        <v>0</v>
      </c>
      <c r="P15" s="106">
        <v>0</v>
      </c>
      <c r="Q15" s="106">
        <f t="shared" si="2"/>
        <v>0</v>
      </c>
      <c r="R15" s="133"/>
      <c r="S15" s="2"/>
      <c r="T15" s="3"/>
      <c r="U15" s="3"/>
    </row>
    <row r="16" spans="2:27" x14ac:dyDescent="0.25">
      <c r="B16" s="124" t="s">
        <v>121</v>
      </c>
      <c r="C16" s="36">
        <v>7406915</v>
      </c>
      <c r="D16" s="36">
        <v>8839915</v>
      </c>
      <c r="E16" s="106">
        <v>75000</v>
      </c>
      <c r="F16" s="106">
        <v>75000</v>
      </c>
      <c r="G16" s="106">
        <v>75000</v>
      </c>
      <c r="H16" s="106">
        <v>112000</v>
      </c>
      <c r="I16" s="106">
        <v>112000</v>
      </c>
      <c r="J16" s="106">
        <v>147000</v>
      </c>
      <c r="K16" s="106">
        <v>222000</v>
      </c>
      <c r="L16" s="106">
        <v>185000</v>
      </c>
      <c r="M16" s="106">
        <v>235000</v>
      </c>
      <c r="N16" s="106">
        <v>245000</v>
      </c>
      <c r="O16" s="106">
        <v>275000</v>
      </c>
      <c r="P16" s="106">
        <v>275000</v>
      </c>
      <c r="Q16" s="106">
        <f t="shared" si="2"/>
        <v>2033000</v>
      </c>
      <c r="R16" s="133"/>
      <c r="S16" s="2"/>
      <c r="T16" s="3"/>
      <c r="U16" s="3"/>
    </row>
    <row r="17" spans="2:22" x14ac:dyDescent="0.25">
      <c r="B17" s="124" t="s">
        <v>122</v>
      </c>
      <c r="C17" s="36">
        <v>32982040</v>
      </c>
      <c r="D17" s="36">
        <v>24345709.43</v>
      </c>
      <c r="E17" s="106">
        <v>2015000</v>
      </c>
      <c r="F17" s="106">
        <v>555000</v>
      </c>
      <c r="G17" s="106">
        <v>1105000</v>
      </c>
      <c r="H17" s="106">
        <v>1670000</v>
      </c>
      <c r="I17" s="106">
        <v>1630000</v>
      </c>
      <c r="J17" s="106">
        <v>1685000</v>
      </c>
      <c r="K17" s="106">
        <v>1260000</v>
      </c>
      <c r="L17" s="106">
        <v>1245000</v>
      </c>
      <c r="M17" s="106">
        <v>1485000</v>
      </c>
      <c r="N17" s="106">
        <v>1080000</v>
      </c>
      <c r="O17" s="106">
        <v>1305000</v>
      </c>
      <c r="P17" s="106">
        <v>1545000</v>
      </c>
      <c r="Q17" s="106">
        <f t="shared" si="2"/>
        <v>16580000</v>
      </c>
      <c r="S17" s="2"/>
      <c r="T17" s="3"/>
      <c r="U17" s="3"/>
    </row>
    <row r="18" spans="2:22" x14ac:dyDescent="0.25">
      <c r="B18" s="124" t="s">
        <v>123</v>
      </c>
      <c r="C18" s="36">
        <v>9125000</v>
      </c>
      <c r="D18" s="36">
        <v>9125000</v>
      </c>
      <c r="E18" s="106">
        <v>0</v>
      </c>
      <c r="F18" s="106">
        <v>0</v>
      </c>
      <c r="G18" s="106">
        <v>0</v>
      </c>
      <c r="H18" s="106">
        <v>0</v>
      </c>
      <c r="I18" s="106">
        <v>0</v>
      </c>
      <c r="J18" s="106">
        <v>0</v>
      </c>
      <c r="K18" s="106">
        <v>0</v>
      </c>
      <c r="L18" s="106">
        <v>0</v>
      </c>
      <c r="M18" s="106">
        <v>0</v>
      </c>
      <c r="N18" s="106">
        <v>0</v>
      </c>
      <c r="O18" s="106">
        <v>0</v>
      </c>
      <c r="P18" s="106">
        <v>0</v>
      </c>
      <c r="Q18" s="106">
        <f t="shared" si="2"/>
        <v>0</v>
      </c>
      <c r="S18" s="2"/>
      <c r="T18" s="3"/>
      <c r="U18" s="3"/>
    </row>
    <row r="19" spans="2:22" x14ac:dyDescent="0.25">
      <c r="B19" s="124" t="s">
        <v>124</v>
      </c>
      <c r="C19" s="36">
        <v>229542196</v>
      </c>
      <c r="D19" s="36">
        <v>378940463</v>
      </c>
      <c r="E19" s="106">
        <v>27986633.980000004</v>
      </c>
      <c r="F19" s="106">
        <v>29724635.57</v>
      </c>
      <c r="G19" s="106">
        <v>29428631.550000001</v>
      </c>
      <c r="H19" s="106">
        <v>31287718.130000003</v>
      </c>
      <c r="I19" s="106">
        <v>31415323.309999999</v>
      </c>
      <c r="J19" s="106">
        <v>30915867.649999999</v>
      </c>
      <c r="K19" s="106">
        <v>31680867.649999999</v>
      </c>
      <c r="L19" s="106">
        <v>32053367.649999999</v>
      </c>
      <c r="M19" s="106">
        <v>33082867.649999999</v>
      </c>
      <c r="N19" s="106">
        <v>33901867.649999999</v>
      </c>
      <c r="O19" s="106">
        <v>34240867.649999999</v>
      </c>
      <c r="P19" s="106">
        <v>34375200.979999997</v>
      </c>
      <c r="Q19" s="106">
        <f t="shared" si="2"/>
        <v>380093849.42000002</v>
      </c>
      <c r="R19" s="2"/>
      <c r="S19" s="2"/>
      <c r="T19" s="3"/>
      <c r="U19" s="3"/>
    </row>
    <row r="20" spans="2:22" x14ac:dyDescent="0.25">
      <c r="B20" s="124" t="s">
        <v>125</v>
      </c>
      <c r="C20" s="36">
        <v>29414366</v>
      </c>
      <c r="D20" s="36">
        <v>33141116</v>
      </c>
      <c r="E20" s="106">
        <v>825000</v>
      </c>
      <c r="F20" s="106">
        <v>590000</v>
      </c>
      <c r="G20" s="106">
        <v>440000</v>
      </c>
      <c r="H20" s="106">
        <v>270000</v>
      </c>
      <c r="I20" s="106">
        <v>739250</v>
      </c>
      <c r="J20" s="106">
        <v>140000</v>
      </c>
      <c r="K20" s="106">
        <v>785250</v>
      </c>
      <c r="L20" s="106">
        <v>699500</v>
      </c>
      <c r="M20" s="106">
        <v>594500</v>
      </c>
      <c r="N20" s="106">
        <v>846500</v>
      </c>
      <c r="O20" s="106">
        <v>716500</v>
      </c>
      <c r="P20" s="106">
        <v>680500</v>
      </c>
      <c r="Q20" s="107">
        <f t="shared" si="2"/>
        <v>7327000</v>
      </c>
      <c r="R20" s="2"/>
      <c r="S20" s="2"/>
      <c r="T20" s="3"/>
      <c r="U20" s="3"/>
    </row>
    <row r="21" spans="2:22" x14ac:dyDescent="0.25">
      <c r="B21" s="124" t="s">
        <v>127</v>
      </c>
      <c r="C21" s="36">
        <v>14921966</v>
      </c>
      <c r="D21" s="36">
        <v>13812316</v>
      </c>
      <c r="E21" s="106">
        <v>799825</v>
      </c>
      <c r="F21" s="106">
        <v>799825</v>
      </c>
      <c r="G21" s="106">
        <v>814825</v>
      </c>
      <c r="H21" s="106">
        <v>920825</v>
      </c>
      <c r="I21" s="106">
        <v>1044825</v>
      </c>
      <c r="J21" s="106">
        <v>975825</v>
      </c>
      <c r="K21" s="106">
        <v>1003825</v>
      </c>
      <c r="L21" s="106">
        <v>1073825</v>
      </c>
      <c r="M21" s="106">
        <v>1157825</v>
      </c>
      <c r="N21" s="106">
        <v>1326825</v>
      </c>
      <c r="O21" s="106">
        <v>1206825</v>
      </c>
      <c r="P21" s="106">
        <v>1526825</v>
      </c>
      <c r="Q21" s="106">
        <f t="shared" si="2"/>
        <v>12651900</v>
      </c>
      <c r="R21" s="2"/>
      <c r="S21" s="2"/>
      <c r="T21" s="3"/>
      <c r="U21" s="3"/>
    </row>
    <row r="22" spans="2:22" s="34" customFormat="1" x14ac:dyDescent="0.25">
      <c r="B22" s="123" t="s">
        <v>128</v>
      </c>
      <c r="C22" s="67">
        <v>7634965</v>
      </c>
      <c r="D22" s="67">
        <f>D23</f>
        <v>7156010.2000000002</v>
      </c>
      <c r="E22" s="108">
        <v>0</v>
      </c>
      <c r="F22" s="108">
        <v>0</v>
      </c>
      <c r="G22" s="108">
        <v>0</v>
      </c>
      <c r="H22" s="108">
        <v>0</v>
      </c>
      <c r="I22" s="108">
        <v>0</v>
      </c>
      <c r="J22" s="108">
        <v>0</v>
      </c>
      <c r="K22" s="108">
        <v>0</v>
      </c>
      <c r="L22" s="108">
        <v>0</v>
      </c>
      <c r="M22" s="108">
        <v>0</v>
      </c>
      <c r="N22" s="108">
        <v>0</v>
      </c>
      <c r="O22" s="108">
        <v>0</v>
      </c>
      <c r="P22" s="108">
        <v>0</v>
      </c>
      <c r="Q22" s="108">
        <f t="shared" si="2"/>
        <v>0</v>
      </c>
      <c r="R22" s="2"/>
      <c r="S22" s="2"/>
      <c r="T22" s="3"/>
      <c r="U22" s="3"/>
      <c r="V22"/>
    </row>
    <row r="23" spans="2:22" x14ac:dyDescent="0.25">
      <c r="B23" s="124" t="s">
        <v>129</v>
      </c>
      <c r="C23" s="36">
        <v>7634965</v>
      </c>
      <c r="D23" s="36">
        <v>7156010.2000000002</v>
      </c>
      <c r="E23" s="106">
        <v>0</v>
      </c>
      <c r="F23" s="106">
        <v>0</v>
      </c>
      <c r="G23" s="106">
        <v>0</v>
      </c>
      <c r="H23" s="106">
        <v>0</v>
      </c>
      <c r="I23" s="106">
        <v>0</v>
      </c>
      <c r="J23" s="106">
        <v>0</v>
      </c>
      <c r="K23" s="106">
        <v>0</v>
      </c>
      <c r="L23" s="106">
        <v>0</v>
      </c>
      <c r="M23" s="106">
        <v>0</v>
      </c>
      <c r="N23" s="106">
        <v>0</v>
      </c>
      <c r="O23" s="106">
        <v>0</v>
      </c>
      <c r="P23" s="106">
        <v>0</v>
      </c>
      <c r="Q23" s="106">
        <f t="shared" si="2"/>
        <v>0</v>
      </c>
      <c r="R23" s="2"/>
      <c r="S23" s="2"/>
      <c r="T23" s="3"/>
      <c r="U23" s="3"/>
    </row>
    <row r="24" spans="2:22" s="34" customFormat="1" x14ac:dyDescent="0.25">
      <c r="B24" s="123" t="s">
        <v>130</v>
      </c>
      <c r="C24" s="67">
        <v>254071214</v>
      </c>
      <c r="D24" s="67">
        <f>D25</f>
        <v>251656490.11000001</v>
      </c>
      <c r="E24" s="108">
        <v>0</v>
      </c>
      <c r="F24" s="108">
        <v>0</v>
      </c>
      <c r="G24" s="108">
        <v>0</v>
      </c>
      <c r="H24" s="108">
        <v>0</v>
      </c>
      <c r="I24" s="108">
        <v>0</v>
      </c>
      <c r="J24" s="108">
        <v>15000</v>
      </c>
      <c r="K24" s="108">
        <v>0</v>
      </c>
      <c r="L24" s="108">
        <v>0</v>
      </c>
      <c r="M24" s="108">
        <v>0</v>
      </c>
      <c r="N24" s="108">
        <v>0</v>
      </c>
      <c r="O24" s="108">
        <v>53443556.119999997</v>
      </c>
      <c r="P24" s="108">
        <v>47746507.670000002</v>
      </c>
      <c r="Q24" s="108">
        <f t="shared" si="2"/>
        <v>101205063.78999999</v>
      </c>
      <c r="R24" s="2"/>
      <c r="S24" s="2"/>
      <c r="T24" s="3"/>
      <c r="U24" s="3"/>
      <c r="V24"/>
    </row>
    <row r="25" spans="2:22" x14ac:dyDescent="0.25">
      <c r="B25" s="124" t="s">
        <v>131</v>
      </c>
      <c r="C25" s="36">
        <v>254071214</v>
      </c>
      <c r="D25" s="36">
        <v>251656490.11000001</v>
      </c>
      <c r="E25" s="106">
        <v>0</v>
      </c>
      <c r="F25" s="106">
        <v>0</v>
      </c>
      <c r="G25" s="106">
        <v>0</v>
      </c>
      <c r="H25" s="106">
        <v>0</v>
      </c>
      <c r="I25" s="106">
        <v>0</v>
      </c>
      <c r="J25" s="106">
        <v>15000</v>
      </c>
      <c r="K25" s="106">
        <v>0</v>
      </c>
      <c r="L25" s="106">
        <v>0</v>
      </c>
      <c r="M25" s="106">
        <v>0</v>
      </c>
      <c r="N25" s="106">
        <v>0</v>
      </c>
      <c r="O25" s="106">
        <v>53443556.119999997</v>
      </c>
      <c r="P25" s="106">
        <v>47746507.670000002</v>
      </c>
      <c r="Q25" s="106">
        <f t="shared" si="2"/>
        <v>101205063.78999999</v>
      </c>
      <c r="R25" s="2"/>
      <c r="S25" s="2"/>
      <c r="T25" s="3"/>
      <c r="U25" s="3"/>
    </row>
    <row r="26" spans="2:22" s="34" customFormat="1" x14ac:dyDescent="0.25">
      <c r="B26" s="123" t="s">
        <v>132</v>
      </c>
      <c r="C26" s="67">
        <v>176397499</v>
      </c>
      <c r="D26" s="67">
        <f>SUM(D27:D30)</f>
        <v>185445103.77000001</v>
      </c>
      <c r="E26" s="108">
        <v>460858.33</v>
      </c>
      <c r="F26" s="108">
        <v>468970.93</v>
      </c>
      <c r="G26" s="108">
        <v>30456.85</v>
      </c>
      <c r="H26" s="108">
        <v>101292.1</v>
      </c>
      <c r="I26" s="108">
        <v>3677342.88</v>
      </c>
      <c r="J26" s="108">
        <v>4449056.76</v>
      </c>
      <c r="K26" s="108">
        <v>54453.16</v>
      </c>
      <c r="L26" s="108">
        <v>585258.42000000004</v>
      </c>
      <c r="M26" s="108">
        <v>1425277.81</v>
      </c>
      <c r="N26" s="108">
        <v>2423349.81</v>
      </c>
      <c r="O26" s="108">
        <v>811541.3</v>
      </c>
      <c r="P26" s="108">
        <v>5950460.5800000001</v>
      </c>
      <c r="Q26" s="108">
        <f t="shared" si="2"/>
        <v>20438318.93</v>
      </c>
      <c r="R26" s="2"/>
      <c r="S26" s="2"/>
      <c r="T26" s="3"/>
      <c r="U26" s="3"/>
      <c r="V26"/>
    </row>
    <row r="27" spans="2:22" x14ac:dyDescent="0.25">
      <c r="B27" s="124" t="s">
        <v>133</v>
      </c>
      <c r="C27" s="36">
        <v>31906676</v>
      </c>
      <c r="D27" s="36">
        <v>33164396</v>
      </c>
      <c r="E27" s="106">
        <v>40000</v>
      </c>
      <c r="F27" s="106">
        <v>0</v>
      </c>
      <c r="G27" s="106">
        <v>0</v>
      </c>
      <c r="H27" s="106">
        <v>0</v>
      </c>
      <c r="I27" s="106">
        <v>3006000</v>
      </c>
      <c r="J27" s="106">
        <v>1890000</v>
      </c>
      <c r="K27" s="106">
        <v>0</v>
      </c>
      <c r="L27" s="106">
        <v>265000</v>
      </c>
      <c r="M27" s="106">
        <v>0</v>
      </c>
      <c r="N27" s="106">
        <v>0</v>
      </c>
      <c r="O27" s="106">
        <v>330000</v>
      </c>
      <c r="P27" s="106">
        <v>0</v>
      </c>
      <c r="Q27" s="106">
        <f t="shared" si="2"/>
        <v>5531000</v>
      </c>
      <c r="R27" s="2"/>
      <c r="S27" s="2"/>
      <c r="T27" s="3"/>
      <c r="U27" s="3"/>
    </row>
    <row r="28" spans="2:22"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2"/>
        <v>0</v>
      </c>
      <c r="R28" s="2"/>
      <c r="S28" s="2"/>
      <c r="T28" s="3"/>
      <c r="U28" s="3"/>
    </row>
    <row r="29" spans="2:22" x14ac:dyDescent="0.25">
      <c r="B29" s="124" t="s">
        <v>135</v>
      </c>
      <c r="C29" s="36">
        <v>115500000</v>
      </c>
      <c r="D29" s="36">
        <v>121654000</v>
      </c>
      <c r="E29" s="106">
        <v>0</v>
      </c>
      <c r="F29" s="106">
        <v>280000</v>
      </c>
      <c r="G29" s="106">
        <v>0</v>
      </c>
      <c r="H29" s="106">
        <v>0</v>
      </c>
      <c r="I29" s="106">
        <v>0</v>
      </c>
      <c r="J29" s="106">
        <v>1478000</v>
      </c>
      <c r="K29" s="106">
        <v>0</v>
      </c>
      <c r="L29" s="106">
        <v>0</v>
      </c>
      <c r="M29" s="106">
        <v>1231000</v>
      </c>
      <c r="N29" s="106">
        <v>1997000</v>
      </c>
      <c r="O29" s="106">
        <v>0</v>
      </c>
      <c r="P29" s="106">
        <v>4762575</v>
      </c>
      <c r="Q29" s="106">
        <f t="shared" si="2"/>
        <v>9748575</v>
      </c>
      <c r="R29" s="2"/>
      <c r="S29" s="2"/>
      <c r="T29" s="3"/>
      <c r="U29" s="3"/>
    </row>
    <row r="30" spans="2:22" x14ac:dyDescent="0.25">
      <c r="B30" s="124" t="s">
        <v>136</v>
      </c>
      <c r="C30" s="36">
        <v>27990823</v>
      </c>
      <c r="D30" s="36">
        <v>29626707.77</v>
      </c>
      <c r="E30" s="106">
        <v>420858.33</v>
      </c>
      <c r="F30" s="106">
        <v>188970.93</v>
      </c>
      <c r="G30" s="106">
        <v>30456.85</v>
      </c>
      <c r="H30" s="106">
        <v>101292.1</v>
      </c>
      <c r="I30" s="106">
        <v>671342.87999999989</v>
      </c>
      <c r="J30" s="106">
        <v>1081056.76</v>
      </c>
      <c r="K30" s="106">
        <v>54453.16</v>
      </c>
      <c r="L30" s="106">
        <v>320258.42000000004</v>
      </c>
      <c r="M30" s="106">
        <v>194277.81</v>
      </c>
      <c r="N30" s="106">
        <v>426349.80999999994</v>
      </c>
      <c r="O30" s="106">
        <v>481541.3</v>
      </c>
      <c r="P30" s="106">
        <v>1187885.58</v>
      </c>
      <c r="Q30" s="106">
        <f t="shared" si="2"/>
        <v>5158743.93</v>
      </c>
      <c r="R30" s="133"/>
      <c r="S30" s="2"/>
      <c r="T30" s="3"/>
      <c r="U30" s="3"/>
    </row>
    <row r="31" spans="2:22" s="34" customFormat="1" x14ac:dyDescent="0.25">
      <c r="B31" s="123" t="s">
        <v>137</v>
      </c>
      <c r="C31" s="67">
        <v>52221000</v>
      </c>
      <c r="D31" s="67">
        <f>D32</f>
        <v>52221000</v>
      </c>
      <c r="E31" s="108">
        <v>0</v>
      </c>
      <c r="F31" s="108">
        <v>0</v>
      </c>
      <c r="G31" s="108">
        <v>0</v>
      </c>
      <c r="H31" s="108">
        <v>0</v>
      </c>
      <c r="I31" s="108">
        <v>0</v>
      </c>
      <c r="J31" s="108">
        <v>0</v>
      </c>
      <c r="K31" s="108">
        <v>0</v>
      </c>
      <c r="L31" s="108">
        <v>0</v>
      </c>
      <c r="M31" s="108">
        <v>0</v>
      </c>
      <c r="N31" s="108">
        <v>0</v>
      </c>
      <c r="O31" s="108">
        <v>0</v>
      </c>
      <c r="P31" s="108">
        <v>0</v>
      </c>
      <c r="Q31" s="108">
        <f t="shared" si="2"/>
        <v>0</v>
      </c>
      <c r="R31" s="133"/>
      <c r="S31" s="2"/>
      <c r="T31" s="3"/>
      <c r="U31" s="3"/>
      <c r="V31"/>
    </row>
    <row r="32" spans="2:22" x14ac:dyDescent="0.25">
      <c r="B32" s="124" t="s">
        <v>138</v>
      </c>
      <c r="C32" s="36">
        <v>52221000</v>
      </c>
      <c r="D32" s="36">
        <v>52221000</v>
      </c>
      <c r="E32" s="108">
        <v>0</v>
      </c>
      <c r="F32" s="108">
        <v>0</v>
      </c>
      <c r="G32" s="108">
        <v>0</v>
      </c>
      <c r="H32" s="108">
        <v>0</v>
      </c>
      <c r="I32" s="108">
        <v>0</v>
      </c>
      <c r="J32" s="108">
        <v>0</v>
      </c>
      <c r="K32" s="108">
        <v>0</v>
      </c>
      <c r="L32" s="108">
        <v>0</v>
      </c>
      <c r="M32" s="108">
        <v>0</v>
      </c>
      <c r="N32" s="108">
        <v>0</v>
      </c>
      <c r="O32" s="108">
        <v>0</v>
      </c>
      <c r="P32" s="106">
        <v>0</v>
      </c>
      <c r="Q32" s="106">
        <f t="shared" si="2"/>
        <v>0</v>
      </c>
      <c r="R32" s="133"/>
      <c r="S32" s="2"/>
      <c r="T32" s="3"/>
      <c r="U32" s="3"/>
    </row>
    <row r="33" spans="2:22" x14ac:dyDescent="0.25">
      <c r="B33" s="122" t="s">
        <v>25</v>
      </c>
      <c r="C33" s="77">
        <v>957794859</v>
      </c>
      <c r="D33" s="77">
        <f>D34+D36</f>
        <v>980454293.55999994</v>
      </c>
      <c r="E33" s="109">
        <v>1936929.13</v>
      </c>
      <c r="F33" s="109">
        <v>1975175.17</v>
      </c>
      <c r="G33" s="109">
        <v>1976936.54</v>
      </c>
      <c r="H33" s="109">
        <v>33733944.049999997</v>
      </c>
      <c r="I33" s="109">
        <v>59370649.670000002</v>
      </c>
      <c r="J33" s="109">
        <v>2935603.11</v>
      </c>
      <c r="K33" s="109">
        <v>3096119.12</v>
      </c>
      <c r="L33" s="109">
        <v>1995139.68</v>
      </c>
      <c r="M33" s="109">
        <v>2274980.41</v>
      </c>
      <c r="N33" s="109">
        <v>78929297.439999998</v>
      </c>
      <c r="O33" s="109">
        <v>12371369.140000001</v>
      </c>
      <c r="P33" s="109">
        <v>101588535.68000001</v>
      </c>
      <c r="Q33" s="109">
        <f t="shared" si="2"/>
        <v>302184679.13999999</v>
      </c>
      <c r="R33" s="2"/>
      <c r="S33" s="2"/>
      <c r="T33" s="3"/>
      <c r="U33" s="3"/>
    </row>
    <row r="34" spans="2:22" s="34" customFormat="1" x14ac:dyDescent="0.25">
      <c r="B34" s="123" t="s">
        <v>139</v>
      </c>
      <c r="C34" s="67">
        <v>31480607</v>
      </c>
      <c r="D34" s="67">
        <f>D35</f>
        <v>31480607</v>
      </c>
      <c r="E34" s="108">
        <v>0</v>
      </c>
      <c r="F34" s="108">
        <v>0</v>
      </c>
      <c r="G34" s="108">
        <v>0</v>
      </c>
      <c r="H34" s="108">
        <v>0</v>
      </c>
      <c r="I34" s="108">
        <v>0</v>
      </c>
      <c r="J34" s="108">
        <v>0</v>
      </c>
      <c r="K34" s="108">
        <v>0</v>
      </c>
      <c r="L34" s="108">
        <v>0</v>
      </c>
      <c r="M34" s="108">
        <v>0</v>
      </c>
      <c r="N34" s="108">
        <v>0</v>
      </c>
      <c r="O34" s="108">
        <v>0</v>
      </c>
      <c r="P34" s="108">
        <v>0</v>
      </c>
      <c r="Q34" s="108">
        <f t="shared" si="2"/>
        <v>0</v>
      </c>
      <c r="R34" s="133"/>
      <c r="S34" s="2"/>
      <c r="T34" s="3"/>
      <c r="U34" s="3"/>
      <c r="V34"/>
    </row>
    <row r="35" spans="2:22" x14ac:dyDescent="0.25">
      <c r="B35" s="124" t="s">
        <v>140</v>
      </c>
      <c r="C35" s="36">
        <v>31480607</v>
      </c>
      <c r="D35" s="36">
        <v>31480607</v>
      </c>
      <c r="E35" s="106">
        <v>0</v>
      </c>
      <c r="F35" s="106">
        <v>0</v>
      </c>
      <c r="G35" s="106">
        <v>0</v>
      </c>
      <c r="H35" s="106">
        <v>0</v>
      </c>
      <c r="I35" s="106">
        <v>0</v>
      </c>
      <c r="J35" s="106">
        <v>0</v>
      </c>
      <c r="K35" s="106">
        <v>0</v>
      </c>
      <c r="L35" s="106">
        <v>0</v>
      </c>
      <c r="M35" s="106">
        <v>0</v>
      </c>
      <c r="N35" s="106">
        <v>0</v>
      </c>
      <c r="O35" s="106">
        <v>0</v>
      </c>
      <c r="P35" s="106">
        <v>0</v>
      </c>
      <c r="Q35" s="106">
        <f t="shared" si="2"/>
        <v>0</v>
      </c>
      <c r="R35" s="133"/>
      <c r="S35" s="2"/>
      <c r="T35" s="3"/>
      <c r="U35" s="3"/>
    </row>
    <row r="36" spans="2:22" s="34" customFormat="1" x14ac:dyDescent="0.25">
      <c r="B36" s="123" t="s">
        <v>141</v>
      </c>
      <c r="C36" s="67">
        <v>926314252</v>
      </c>
      <c r="D36" s="67">
        <f t="shared" ref="D36" si="3">SUM(D37:D46)</f>
        <v>948973686.55999994</v>
      </c>
      <c r="E36" s="108">
        <v>1936929.13</v>
      </c>
      <c r="F36" s="108">
        <v>1975175.17</v>
      </c>
      <c r="G36" s="108">
        <v>1976936.54</v>
      </c>
      <c r="H36" s="108">
        <v>33733944.049999997</v>
      </c>
      <c r="I36" s="108">
        <v>59370649.670000002</v>
      </c>
      <c r="J36" s="108">
        <v>2935603.11</v>
      </c>
      <c r="K36" s="108">
        <v>3096119.12</v>
      </c>
      <c r="L36" s="108">
        <v>1995139.68</v>
      </c>
      <c r="M36" s="108">
        <v>2274980.41</v>
      </c>
      <c r="N36" s="108">
        <v>78929297.439999998</v>
      </c>
      <c r="O36" s="108">
        <v>12371369.140000001</v>
      </c>
      <c r="P36" s="108">
        <v>101588535.68000001</v>
      </c>
      <c r="Q36" s="108">
        <f t="shared" si="2"/>
        <v>302184679.13999999</v>
      </c>
      <c r="R36" s="2"/>
      <c r="S36" s="2"/>
      <c r="T36" s="3"/>
      <c r="U36" s="3"/>
      <c r="V36"/>
    </row>
    <row r="37" spans="2:22" x14ac:dyDescent="0.25">
      <c r="B37" s="124" t="s">
        <v>142</v>
      </c>
      <c r="C37" s="36">
        <v>13067588</v>
      </c>
      <c r="D37" s="36">
        <v>13260370.880000001</v>
      </c>
      <c r="E37" s="106">
        <v>79088</v>
      </c>
      <c r="F37" s="106">
        <v>77874.8</v>
      </c>
      <c r="G37" s="106">
        <v>76474.8</v>
      </c>
      <c r="H37" s="106">
        <v>84120.6</v>
      </c>
      <c r="I37" s="106">
        <v>84120.6</v>
      </c>
      <c r="J37" s="106">
        <v>82560.36</v>
      </c>
      <c r="K37" s="106">
        <v>89321.4</v>
      </c>
      <c r="L37" s="106">
        <v>63499.040000000001</v>
      </c>
      <c r="M37" s="106">
        <v>183930</v>
      </c>
      <c r="N37" s="106">
        <v>162615</v>
      </c>
      <c r="O37" s="106">
        <v>162615</v>
      </c>
      <c r="P37" s="106">
        <v>162615</v>
      </c>
      <c r="Q37" s="106">
        <f t="shared" si="2"/>
        <v>1308834.6000000001</v>
      </c>
      <c r="R37" s="2"/>
      <c r="S37" s="2"/>
      <c r="T37" s="3"/>
      <c r="U37" s="3"/>
    </row>
    <row r="38" spans="2:22" x14ac:dyDescent="0.25">
      <c r="B38" s="124" t="s">
        <v>143</v>
      </c>
      <c r="C38" s="36">
        <v>8383909</v>
      </c>
      <c r="D38" s="36">
        <v>8578197.4100000001</v>
      </c>
      <c r="E38" s="106">
        <v>36641.129999999997</v>
      </c>
      <c r="F38" s="106">
        <v>55300.369999999995</v>
      </c>
      <c r="G38" s="106">
        <v>28461.74</v>
      </c>
      <c r="H38" s="106">
        <v>67306.759999999995</v>
      </c>
      <c r="I38" s="106">
        <v>216165.19</v>
      </c>
      <c r="J38" s="106">
        <v>50443.58</v>
      </c>
      <c r="K38" s="106">
        <v>119442.18</v>
      </c>
      <c r="L38" s="106">
        <v>59640.639999999999</v>
      </c>
      <c r="M38" s="106">
        <v>116717.08000000002</v>
      </c>
      <c r="N38" s="106">
        <v>186567.31</v>
      </c>
      <c r="O38" s="106">
        <v>0</v>
      </c>
      <c r="P38" s="106">
        <v>247084.56</v>
      </c>
      <c r="Q38" s="106">
        <f t="shared" si="2"/>
        <v>1183770.54</v>
      </c>
      <c r="R38" s="133"/>
      <c r="S38" s="2"/>
      <c r="T38" s="3"/>
      <c r="U38" s="3"/>
    </row>
    <row r="39" spans="2:22" x14ac:dyDescent="0.25">
      <c r="B39" s="124" t="s">
        <v>144</v>
      </c>
      <c r="C39" s="36">
        <v>71150950</v>
      </c>
      <c r="D39" s="36">
        <v>71150950</v>
      </c>
      <c r="E39" s="106">
        <v>404000</v>
      </c>
      <c r="F39" s="106">
        <v>404000</v>
      </c>
      <c r="G39" s="106">
        <v>404000</v>
      </c>
      <c r="H39" s="106">
        <v>410000</v>
      </c>
      <c r="I39" s="106">
        <v>410000</v>
      </c>
      <c r="J39" s="106">
        <v>404000</v>
      </c>
      <c r="K39" s="106">
        <v>410000</v>
      </c>
      <c r="L39" s="106">
        <v>410000</v>
      </c>
      <c r="M39" s="106">
        <v>408000</v>
      </c>
      <c r="N39" s="106">
        <v>408000</v>
      </c>
      <c r="O39" s="106">
        <v>408000</v>
      </c>
      <c r="P39" s="106">
        <v>408000</v>
      </c>
      <c r="Q39" s="106">
        <f t="shared" si="2"/>
        <v>4888000</v>
      </c>
      <c r="R39" s="2"/>
      <c r="S39" s="2"/>
      <c r="T39" s="3"/>
      <c r="U39" s="3"/>
    </row>
    <row r="40" spans="2:22" x14ac:dyDescent="0.25">
      <c r="B40" s="124" t="s">
        <v>145</v>
      </c>
      <c r="C40" s="36">
        <v>45978380</v>
      </c>
      <c r="D40" s="36">
        <v>46409380</v>
      </c>
      <c r="E40" s="106">
        <v>1417200</v>
      </c>
      <c r="F40" s="106">
        <v>1438000</v>
      </c>
      <c r="G40" s="106">
        <v>1468000</v>
      </c>
      <c r="H40" s="106">
        <v>1437000</v>
      </c>
      <c r="I40" s="106">
        <v>1469000</v>
      </c>
      <c r="J40" s="106">
        <v>1462000</v>
      </c>
      <c r="K40" s="106">
        <v>1474000</v>
      </c>
      <c r="L40" s="106">
        <v>1462000</v>
      </c>
      <c r="M40" s="106">
        <v>1476333.33</v>
      </c>
      <c r="N40" s="106">
        <v>1468000</v>
      </c>
      <c r="O40" s="106">
        <v>1499666.67</v>
      </c>
      <c r="P40" s="106">
        <v>1493000</v>
      </c>
      <c r="Q40" s="106">
        <f t="shared" si="2"/>
        <v>17564200</v>
      </c>
      <c r="R40" s="2"/>
      <c r="S40" s="2"/>
      <c r="T40" s="3"/>
      <c r="U40" s="3"/>
    </row>
    <row r="41" spans="2:22" x14ac:dyDescent="0.25">
      <c r="B41" s="124" t="s">
        <v>146</v>
      </c>
      <c r="C41" s="36">
        <v>113590352</v>
      </c>
      <c r="D41" s="36">
        <v>106618107.5</v>
      </c>
      <c r="E41" s="106">
        <v>0</v>
      </c>
      <c r="F41" s="106">
        <v>0</v>
      </c>
      <c r="G41" s="106">
        <v>0</v>
      </c>
      <c r="H41" s="106">
        <v>31735516.689999998</v>
      </c>
      <c r="I41" s="106">
        <v>57191363.880000003</v>
      </c>
      <c r="J41" s="106">
        <v>936599.17</v>
      </c>
      <c r="K41" s="106">
        <v>1003355.54</v>
      </c>
      <c r="L41" s="106">
        <v>0</v>
      </c>
      <c r="M41" s="106">
        <v>90000</v>
      </c>
      <c r="N41" s="106">
        <v>0</v>
      </c>
      <c r="O41" s="106">
        <v>0</v>
      </c>
      <c r="P41" s="106">
        <v>0</v>
      </c>
      <c r="Q41" s="106">
        <f t="shared" si="2"/>
        <v>90956835.280000001</v>
      </c>
      <c r="R41" s="2"/>
      <c r="S41" s="2"/>
      <c r="T41" s="3"/>
      <c r="U41" s="3"/>
    </row>
    <row r="42" spans="2:22" x14ac:dyDescent="0.25">
      <c r="B42" s="124" t="s">
        <v>493</v>
      </c>
      <c r="C42" s="36">
        <v>48000000</v>
      </c>
      <c r="D42" s="36">
        <v>0</v>
      </c>
      <c r="E42" s="106">
        <v>0</v>
      </c>
      <c r="F42" s="106">
        <v>0</v>
      </c>
      <c r="G42" s="106">
        <v>0</v>
      </c>
      <c r="H42" s="106">
        <v>0</v>
      </c>
      <c r="I42" s="106">
        <v>0</v>
      </c>
      <c r="J42" s="106">
        <v>0</v>
      </c>
      <c r="K42" s="106">
        <v>0</v>
      </c>
      <c r="L42" s="106">
        <v>0</v>
      </c>
      <c r="M42" s="106">
        <v>0</v>
      </c>
      <c r="N42" s="106">
        <v>0</v>
      </c>
      <c r="O42" s="106">
        <v>0</v>
      </c>
      <c r="P42" s="106">
        <v>0</v>
      </c>
      <c r="Q42" s="106">
        <f>SUM(E42:P42)</f>
        <v>0</v>
      </c>
      <c r="R42" s="2"/>
      <c r="S42" s="2"/>
      <c r="T42" s="3"/>
      <c r="U42" s="3"/>
    </row>
    <row r="43" spans="2:22" x14ac:dyDescent="0.25">
      <c r="B43" s="124" t="s">
        <v>494</v>
      </c>
      <c r="C43" s="36">
        <v>126665501</v>
      </c>
      <c r="D43" s="36">
        <v>126665501</v>
      </c>
      <c r="E43" s="106">
        <v>0</v>
      </c>
      <c r="F43" s="106">
        <v>0</v>
      </c>
      <c r="G43" s="106">
        <v>0</v>
      </c>
      <c r="H43" s="106">
        <v>0</v>
      </c>
      <c r="I43" s="106">
        <v>0</v>
      </c>
      <c r="J43" s="106">
        <v>0</v>
      </c>
      <c r="K43" s="106">
        <v>0</v>
      </c>
      <c r="L43" s="106">
        <v>0</v>
      </c>
      <c r="M43" s="106">
        <v>0</v>
      </c>
      <c r="N43" s="106">
        <v>0</v>
      </c>
      <c r="O43" s="106">
        <v>0</v>
      </c>
      <c r="P43" s="106">
        <v>0</v>
      </c>
      <c r="Q43" s="106">
        <f t="shared" si="2"/>
        <v>0</v>
      </c>
      <c r="R43" s="2"/>
      <c r="S43" s="2"/>
      <c r="T43" s="3"/>
      <c r="U43" s="3"/>
    </row>
    <row r="44" spans="2:22" x14ac:dyDescent="0.25">
      <c r="B44" s="124" t="s">
        <v>148</v>
      </c>
      <c r="C44" s="36">
        <v>363333871</v>
      </c>
      <c r="D44" s="36">
        <v>365963453</v>
      </c>
      <c r="E44" s="106">
        <v>0</v>
      </c>
      <c r="F44" s="106">
        <v>0</v>
      </c>
      <c r="G44" s="106">
        <v>0</v>
      </c>
      <c r="H44" s="106">
        <v>0</v>
      </c>
      <c r="I44" s="106">
        <v>0</v>
      </c>
      <c r="J44" s="106">
        <v>0</v>
      </c>
      <c r="K44" s="106">
        <v>0</v>
      </c>
      <c r="L44" s="106">
        <v>0</v>
      </c>
      <c r="M44" s="106">
        <v>0</v>
      </c>
      <c r="N44" s="106">
        <v>0</v>
      </c>
      <c r="O44" s="106">
        <v>0</v>
      </c>
      <c r="P44" s="106">
        <v>0</v>
      </c>
      <c r="Q44" s="106">
        <f t="shared" si="2"/>
        <v>0</v>
      </c>
      <c r="R44" s="2"/>
      <c r="S44" s="2"/>
      <c r="T44" s="3"/>
      <c r="U44" s="3"/>
    </row>
    <row r="45" spans="2:22" x14ac:dyDescent="0.25">
      <c r="B45" s="124" t="s">
        <v>149</v>
      </c>
      <c r="C45" s="36">
        <v>111403851</v>
      </c>
      <c r="D45" s="36">
        <v>100946259</v>
      </c>
      <c r="E45" s="106">
        <v>0</v>
      </c>
      <c r="F45" s="106">
        <v>0</v>
      </c>
      <c r="G45" s="106">
        <v>0</v>
      </c>
      <c r="H45" s="106">
        <v>0</v>
      </c>
      <c r="I45" s="106">
        <v>0</v>
      </c>
      <c r="J45" s="106">
        <v>0</v>
      </c>
      <c r="K45" s="106">
        <v>0</v>
      </c>
      <c r="L45" s="106">
        <v>0</v>
      </c>
      <c r="M45" s="106">
        <v>0</v>
      </c>
      <c r="N45" s="106">
        <v>76704115.129999995</v>
      </c>
      <c r="O45" s="106">
        <v>10301087.470000001</v>
      </c>
      <c r="P45" s="106">
        <v>59027.78</v>
      </c>
      <c r="Q45" s="106">
        <f t="shared" si="2"/>
        <v>87064230.379999995</v>
      </c>
      <c r="R45" s="133"/>
      <c r="S45" s="2"/>
      <c r="T45" s="3"/>
      <c r="U45" s="3"/>
    </row>
    <row r="46" spans="2:22" x14ac:dyDescent="0.25">
      <c r="B46" s="124" t="s">
        <v>150</v>
      </c>
      <c r="C46" s="36">
        <v>72739850</v>
      </c>
      <c r="D46" s="36">
        <v>109381467.77000001</v>
      </c>
      <c r="E46" s="106">
        <v>0</v>
      </c>
      <c r="F46" s="106">
        <v>0</v>
      </c>
      <c r="G46" s="106">
        <v>0</v>
      </c>
      <c r="H46" s="106">
        <v>0</v>
      </c>
      <c r="I46" s="106">
        <v>0</v>
      </c>
      <c r="J46" s="106">
        <v>0</v>
      </c>
      <c r="K46" s="106">
        <v>0</v>
      </c>
      <c r="L46" s="106">
        <v>0</v>
      </c>
      <c r="M46" s="106">
        <v>0</v>
      </c>
      <c r="N46" s="106">
        <v>0</v>
      </c>
      <c r="O46" s="106">
        <v>0</v>
      </c>
      <c r="P46" s="106">
        <v>99218808.340000004</v>
      </c>
      <c r="Q46" s="106">
        <f t="shared" si="2"/>
        <v>99218808.340000004</v>
      </c>
      <c r="R46" s="133"/>
      <c r="S46" s="2"/>
      <c r="T46" s="3"/>
      <c r="U46" s="3"/>
    </row>
    <row r="47" spans="2:22" x14ac:dyDescent="0.25">
      <c r="B47" s="122" t="s">
        <v>26</v>
      </c>
      <c r="C47" s="77">
        <v>21506425</v>
      </c>
      <c r="D47" s="77">
        <f>D48+D51</f>
        <v>21682425</v>
      </c>
      <c r="E47" s="106">
        <v>643500</v>
      </c>
      <c r="F47" s="106">
        <v>1003860</v>
      </c>
      <c r="G47" s="106">
        <v>918060</v>
      </c>
      <c r="H47" s="106">
        <v>969540</v>
      </c>
      <c r="I47" s="106">
        <v>815100</v>
      </c>
      <c r="J47" s="106">
        <v>849420</v>
      </c>
      <c r="K47" s="106">
        <v>703560</v>
      </c>
      <c r="L47" s="106">
        <v>1184040</v>
      </c>
      <c r="M47" s="106">
        <v>978120</v>
      </c>
      <c r="N47" s="106">
        <v>600600</v>
      </c>
      <c r="O47" s="106">
        <v>0</v>
      </c>
      <c r="P47" s="109">
        <v>1510080</v>
      </c>
      <c r="Q47" s="109">
        <f t="shared" si="2"/>
        <v>10175880</v>
      </c>
      <c r="R47" s="2"/>
      <c r="S47" s="2"/>
      <c r="T47" s="3"/>
      <c r="U47" s="3"/>
    </row>
    <row r="48" spans="2:22" s="34" customFormat="1" x14ac:dyDescent="0.25">
      <c r="B48" s="123" t="s">
        <v>151</v>
      </c>
      <c r="C48" s="67">
        <v>19077828</v>
      </c>
      <c r="D48" s="67">
        <f>SUM(D49:D50)</f>
        <v>19253828</v>
      </c>
      <c r="E48" s="108">
        <v>643500</v>
      </c>
      <c r="F48" s="108">
        <v>1003860</v>
      </c>
      <c r="G48" s="108">
        <v>918060</v>
      </c>
      <c r="H48" s="108">
        <v>969540</v>
      </c>
      <c r="I48" s="108">
        <v>815100</v>
      </c>
      <c r="J48" s="108">
        <v>849420</v>
      </c>
      <c r="K48" s="108">
        <v>703560</v>
      </c>
      <c r="L48" s="108">
        <v>1184040</v>
      </c>
      <c r="M48" s="108">
        <v>978120</v>
      </c>
      <c r="N48" s="108">
        <v>600600</v>
      </c>
      <c r="O48" s="108">
        <v>0</v>
      </c>
      <c r="P48" s="108">
        <v>1510080</v>
      </c>
      <c r="Q48" s="108">
        <f t="shared" si="2"/>
        <v>10175880</v>
      </c>
      <c r="R48" s="2"/>
      <c r="S48" s="2"/>
      <c r="T48" s="3"/>
      <c r="U48" s="3"/>
      <c r="V48"/>
    </row>
    <row r="49" spans="2:22" x14ac:dyDescent="0.25">
      <c r="B49" s="124" t="s">
        <v>152</v>
      </c>
      <c r="C49" s="36">
        <v>16077828</v>
      </c>
      <c r="D49" s="36">
        <v>16253828</v>
      </c>
      <c r="E49" s="106">
        <v>643500</v>
      </c>
      <c r="F49" s="106">
        <v>1003860</v>
      </c>
      <c r="G49" s="106">
        <v>918060</v>
      </c>
      <c r="H49" s="106">
        <v>969540</v>
      </c>
      <c r="I49" s="106">
        <v>815100</v>
      </c>
      <c r="J49" s="106">
        <v>849420</v>
      </c>
      <c r="K49" s="106">
        <v>703560</v>
      </c>
      <c r="L49" s="106">
        <v>1184040</v>
      </c>
      <c r="M49" s="106">
        <v>978120</v>
      </c>
      <c r="N49" s="106">
        <v>600600</v>
      </c>
      <c r="O49" s="106">
        <v>0</v>
      </c>
      <c r="P49" s="106">
        <v>1510080</v>
      </c>
      <c r="Q49" s="106">
        <f t="shared" si="2"/>
        <v>10175880</v>
      </c>
      <c r="R49" s="133"/>
      <c r="S49" s="2"/>
      <c r="T49" s="3"/>
      <c r="U49" s="3"/>
    </row>
    <row r="50" spans="2:22" x14ac:dyDescent="0.25">
      <c r="B50" s="124" t="s">
        <v>153</v>
      </c>
      <c r="C50" s="36">
        <v>3000000</v>
      </c>
      <c r="D50" s="36">
        <v>3000000</v>
      </c>
      <c r="E50" s="106">
        <v>0</v>
      </c>
      <c r="F50" s="106">
        <v>0</v>
      </c>
      <c r="G50" s="106">
        <v>0</v>
      </c>
      <c r="H50" s="106">
        <v>0</v>
      </c>
      <c r="I50" s="106">
        <v>0</v>
      </c>
      <c r="J50" s="106">
        <v>0</v>
      </c>
      <c r="K50" s="106">
        <v>0</v>
      </c>
      <c r="L50" s="106">
        <v>0</v>
      </c>
      <c r="M50" s="106">
        <v>0</v>
      </c>
      <c r="N50" s="106">
        <v>0</v>
      </c>
      <c r="O50" s="106">
        <v>0</v>
      </c>
      <c r="P50" s="106">
        <v>0</v>
      </c>
      <c r="Q50" s="106">
        <f t="shared" si="2"/>
        <v>0</v>
      </c>
      <c r="R50" s="133"/>
      <c r="S50" s="2"/>
      <c r="T50" s="3"/>
      <c r="U50" s="3"/>
    </row>
    <row r="51" spans="2:22" s="34" customFormat="1" x14ac:dyDescent="0.25">
      <c r="B51" s="123" t="s">
        <v>154</v>
      </c>
      <c r="C51" s="67">
        <v>2428597</v>
      </c>
      <c r="D51" s="67">
        <f>SUM(D52:D53)</f>
        <v>2428597</v>
      </c>
      <c r="E51" s="108">
        <v>0</v>
      </c>
      <c r="F51" s="108">
        <v>0</v>
      </c>
      <c r="G51" s="108">
        <v>0</v>
      </c>
      <c r="H51" s="108">
        <v>0</v>
      </c>
      <c r="I51" s="108">
        <v>0</v>
      </c>
      <c r="J51" s="108">
        <v>0</v>
      </c>
      <c r="K51" s="108">
        <v>0</v>
      </c>
      <c r="L51" s="108">
        <v>0</v>
      </c>
      <c r="M51" s="108">
        <v>0</v>
      </c>
      <c r="N51" s="108">
        <v>0</v>
      </c>
      <c r="O51" s="108">
        <v>0</v>
      </c>
      <c r="P51" s="108">
        <v>0</v>
      </c>
      <c r="Q51" s="108">
        <f t="shared" si="2"/>
        <v>0</v>
      </c>
      <c r="R51" s="133"/>
      <c r="S51" s="2"/>
      <c r="T51" s="3"/>
      <c r="U51" s="3"/>
      <c r="V51"/>
    </row>
    <row r="52" spans="2:22" x14ac:dyDescent="0.25">
      <c r="B52" s="124" t="s">
        <v>155</v>
      </c>
      <c r="C52" s="36">
        <v>1000000</v>
      </c>
      <c r="D52" s="36">
        <v>1000000</v>
      </c>
      <c r="E52" s="106">
        <v>0</v>
      </c>
      <c r="F52" s="106">
        <v>0</v>
      </c>
      <c r="G52" s="106">
        <v>0</v>
      </c>
      <c r="H52" s="106">
        <v>0</v>
      </c>
      <c r="I52" s="106">
        <v>0</v>
      </c>
      <c r="J52" s="106">
        <v>0</v>
      </c>
      <c r="K52" s="106">
        <v>0</v>
      </c>
      <c r="L52" s="106">
        <v>0</v>
      </c>
      <c r="M52" s="106">
        <v>0</v>
      </c>
      <c r="N52" s="106">
        <v>0</v>
      </c>
      <c r="O52" s="106">
        <v>0</v>
      </c>
      <c r="P52" s="106">
        <v>0</v>
      </c>
      <c r="Q52" s="106">
        <f t="shared" si="2"/>
        <v>0</v>
      </c>
      <c r="R52" s="133"/>
      <c r="S52" s="2"/>
      <c r="T52" s="3"/>
      <c r="U52" s="3"/>
    </row>
    <row r="53" spans="2:22" x14ac:dyDescent="0.25">
      <c r="B53" s="124" t="s">
        <v>156</v>
      </c>
      <c r="C53" s="36">
        <v>1428597</v>
      </c>
      <c r="D53" s="36">
        <v>1428597</v>
      </c>
      <c r="E53" s="106">
        <v>0</v>
      </c>
      <c r="F53" s="106">
        <v>0</v>
      </c>
      <c r="G53" s="106">
        <v>0</v>
      </c>
      <c r="H53" s="106">
        <v>0</v>
      </c>
      <c r="I53" s="106">
        <v>0</v>
      </c>
      <c r="J53" s="106">
        <v>0</v>
      </c>
      <c r="K53" s="106">
        <v>0</v>
      </c>
      <c r="L53" s="106">
        <v>0</v>
      </c>
      <c r="M53" s="106">
        <v>0</v>
      </c>
      <c r="N53" s="106">
        <v>0</v>
      </c>
      <c r="O53" s="106">
        <v>0</v>
      </c>
      <c r="P53" s="106">
        <v>0</v>
      </c>
      <c r="Q53" s="106">
        <f t="shared" si="2"/>
        <v>0</v>
      </c>
      <c r="R53" s="133"/>
      <c r="S53" s="2"/>
      <c r="T53" s="3"/>
      <c r="U53" s="3"/>
    </row>
    <row r="54" spans="2:22" x14ac:dyDescent="0.25">
      <c r="B54" s="122" t="s">
        <v>27</v>
      </c>
      <c r="C54" s="77">
        <v>478915883</v>
      </c>
      <c r="D54" s="77">
        <f>D55+D57</f>
        <v>476765883</v>
      </c>
      <c r="E54" s="106">
        <v>0</v>
      </c>
      <c r="F54" s="106">
        <v>0</v>
      </c>
      <c r="G54" s="106">
        <v>0</v>
      </c>
      <c r="H54" s="106">
        <v>0</v>
      </c>
      <c r="I54" s="106">
        <v>0</v>
      </c>
      <c r="J54" s="106">
        <v>0</v>
      </c>
      <c r="K54" s="106">
        <v>0</v>
      </c>
      <c r="L54" s="106">
        <v>0</v>
      </c>
      <c r="M54" s="106">
        <v>0</v>
      </c>
      <c r="N54" s="106">
        <v>0</v>
      </c>
      <c r="O54" s="106">
        <v>0</v>
      </c>
      <c r="P54" s="109">
        <v>0</v>
      </c>
      <c r="Q54" s="108">
        <f t="shared" si="2"/>
        <v>0</v>
      </c>
      <c r="R54" s="133"/>
      <c r="S54" s="2"/>
      <c r="T54" s="3"/>
      <c r="U54" s="3"/>
    </row>
    <row r="55" spans="2:22" s="34" customFormat="1" x14ac:dyDescent="0.25">
      <c r="B55" s="123" t="s">
        <v>157</v>
      </c>
      <c r="C55" s="67">
        <v>63000000</v>
      </c>
      <c r="D55" s="67">
        <f>D56</f>
        <v>63000000</v>
      </c>
      <c r="E55" s="108">
        <v>0</v>
      </c>
      <c r="F55" s="108">
        <v>0</v>
      </c>
      <c r="G55" s="108">
        <v>0</v>
      </c>
      <c r="H55" s="108">
        <v>0</v>
      </c>
      <c r="I55" s="108">
        <v>0</v>
      </c>
      <c r="J55" s="108">
        <v>0</v>
      </c>
      <c r="K55" s="108">
        <v>0</v>
      </c>
      <c r="L55" s="108">
        <v>0</v>
      </c>
      <c r="M55" s="108">
        <v>0</v>
      </c>
      <c r="N55" s="108">
        <v>0</v>
      </c>
      <c r="O55" s="108">
        <v>0</v>
      </c>
      <c r="P55" s="108">
        <v>0</v>
      </c>
      <c r="Q55" s="108">
        <f t="shared" si="2"/>
        <v>0</v>
      </c>
      <c r="R55" s="133"/>
      <c r="S55" s="2"/>
      <c r="T55" s="3"/>
      <c r="U55" s="3"/>
      <c r="V55"/>
    </row>
    <row r="56" spans="2:22" x14ac:dyDescent="0.25">
      <c r="B56" s="124" t="s">
        <v>158</v>
      </c>
      <c r="C56" s="36">
        <v>63000000</v>
      </c>
      <c r="D56" s="36">
        <v>63000000</v>
      </c>
      <c r="E56" s="106">
        <v>0</v>
      </c>
      <c r="F56" s="106">
        <v>0</v>
      </c>
      <c r="G56" s="106">
        <v>0</v>
      </c>
      <c r="H56" s="106">
        <v>0</v>
      </c>
      <c r="I56" s="106">
        <v>0</v>
      </c>
      <c r="J56" s="106">
        <v>0</v>
      </c>
      <c r="K56" s="106">
        <v>0</v>
      </c>
      <c r="L56" s="106">
        <v>0</v>
      </c>
      <c r="M56" s="106">
        <v>0</v>
      </c>
      <c r="N56" s="106">
        <v>0</v>
      </c>
      <c r="O56" s="106">
        <v>0</v>
      </c>
      <c r="P56" s="106">
        <v>0</v>
      </c>
      <c r="Q56" s="106">
        <f t="shared" si="2"/>
        <v>0</v>
      </c>
      <c r="R56" s="133"/>
      <c r="S56" s="2"/>
      <c r="T56" s="3"/>
      <c r="U56" s="3"/>
    </row>
    <row r="57" spans="2:22" s="34" customFormat="1" x14ac:dyDescent="0.25">
      <c r="B57" s="123" t="s">
        <v>159</v>
      </c>
      <c r="C57" s="67">
        <v>415915883</v>
      </c>
      <c r="D57" s="67">
        <f>SUM(D58:D61)</f>
        <v>413765883</v>
      </c>
      <c r="E57" s="108">
        <v>0</v>
      </c>
      <c r="F57" s="108">
        <v>0</v>
      </c>
      <c r="G57" s="108">
        <v>0</v>
      </c>
      <c r="H57" s="108">
        <v>0</v>
      </c>
      <c r="I57" s="108">
        <v>0</v>
      </c>
      <c r="J57" s="108">
        <v>0</v>
      </c>
      <c r="K57" s="108">
        <v>0</v>
      </c>
      <c r="L57" s="108">
        <v>0</v>
      </c>
      <c r="M57" s="108">
        <v>0</v>
      </c>
      <c r="N57" s="108">
        <v>0</v>
      </c>
      <c r="O57" s="108">
        <v>0</v>
      </c>
      <c r="P57" s="108">
        <v>0</v>
      </c>
      <c r="Q57" s="108">
        <f t="shared" si="2"/>
        <v>0</v>
      </c>
      <c r="R57" s="133"/>
      <c r="S57" s="2"/>
      <c r="T57" s="3"/>
      <c r="U57" s="3"/>
      <c r="V57"/>
    </row>
    <row r="58" spans="2:22" x14ac:dyDescent="0.25">
      <c r="B58" s="124" t="s">
        <v>160</v>
      </c>
      <c r="C58" s="36">
        <v>62886637</v>
      </c>
      <c r="D58" s="36">
        <v>60936637</v>
      </c>
      <c r="E58" s="106">
        <v>0</v>
      </c>
      <c r="F58" s="106">
        <v>0</v>
      </c>
      <c r="G58" s="106">
        <v>0</v>
      </c>
      <c r="H58" s="106">
        <v>0</v>
      </c>
      <c r="I58" s="106">
        <v>0</v>
      </c>
      <c r="J58" s="106">
        <v>0</v>
      </c>
      <c r="K58" s="106">
        <v>0</v>
      </c>
      <c r="L58" s="106">
        <v>0</v>
      </c>
      <c r="M58" s="106">
        <v>0</v>
      </c>
      <c r="N58" s="106">
        <v>0</v>
      </c>
      <c r="O58" s="106">
        <v>0</v>
      </c>
      <c r="P58" s="106">
        <v>0</v>
      </c>
      <c r="Q58" s="106">
        <f t="shared" si="2"/>
        <v>0</v>
      </c>
      <c r="R58" s="133"/>
      <c r="S58" s="2"/>
      <c r="T58" s="3"/>
      <c r="U58" s="3"/>
    </row>
    <row r="59" spans="2:22" x14ac:dyDescent="0.25">
      <c r="B59" s="124" t="s">
        <v>161</v>
      </c>
      <c r="C59" s="36">
        <v>1051430</v>
      </c>
      <c r="D59" s="36">
        <v>1051430</v>
      </c>
      <c r="E59" s="106">
        <v>0</v>
      </c>
      <c r="F59" s="106">
        <v>0</v>
      </c>
      <c r="G59" s="106">
        <v>0</v>
      </c>
      <c r="H59" s="106">
        <v>0</v>
      </c>
      <c r="I59" s="106">
        <v>0</v>
      </c>
      <c r="J59" s="106">
        <v>0</v>
      </c>
      <c r="K59" s="106">
        <v>0</v>
      </c>
      <c r="L59" s="106">
        <v>0</v>
      </c>
      <c r="M59" s="106">
        <v>0</v>
      </c>
      <c r="N59" s="106">
        <v>0</v>
      </c>
      <c r="O59" s="106">
        <v>0</v>
      </c>
      <c r="P59" s="106">
        <v>0</v>
      </c>
      <c r="Q59" s="106">
        <f t="shared" si="2"/>
        <v>0</v>
      </c>
      <c r="R59" s="133"/>
      <c r="S59" s="2"/>
      <c r="T59" s="3"/>
      <c r="U59" s="3"/>
    </row>
    <row r="60" spans="2:22" x14ac:dyDescent="0.25">
      <c r="B60" s="124" t="s">
        <v>162</v>
      </c>
      <c r="C60" s="36">
        <v>122162376</v>
      </c>
      <c r="D60" s="36">
        <v>122162376</v>
      </c>
      <c r="E60" s="106">
        <v>0</v>
      </c>
      <c r="F60" s="106">
        <v>0</v>
      </c>
      <c r="G60" s="106">
        <v>0</v>
      </c>
      <c r="H60" s="106">
        <v>0</v>
      </c>
      <c r="I60" s="106">
        <v>0</v>
      </c>
      <c r="J60" s="106">
        <v>0</v>
      </c>
      <c r="K60" s="106">
        <v>0</v>
      </c>
      <c r="L60" s="106">
        <v>0</v>
      </c>
      <c r="M60" s="106">
        <v>0</v>
      </c>
      <c r="N60" s="106">
        <v>0</v>
      </c>
      <c r="O60" s="106">
        <v>0</v>
      </c>
      <c r="P60" s="106">
        <v>0</v>
      </c>
      <c r="Q60" s="106">
        <f t="shared" si="2"/>
        <v>0</v>
      </c>
      <c r="R60" s="133"/>
      <c r="S60" s="2"/>
      <c r="T60" s="3"/>
      <c r="U60" s="3"/>
    </row>
    <row r="61" spans="2:22" x14ac:dyDescent="0.25">
      <c r="B61" s="124" t="s">
        <v>163</v>
      </c>
      <c r="C61" s="36">
        <v>229815440</v>
      </c>
      <c r="D61" s="36">
        <v>229615440</v>
      </c>
      <c r="E61" s="106">
        <v>0</v>
      </c>
      <c r="F61" s="106">
        <v>0</v>
      </c>
      <c r="G61" s="106">
        <v>0</v>
      </c>
      <c r="H61" s="106">
        <v>0</v>
      </c>
      <c r="I61" s="106">
        <v>0</v>
      </c>
      <c r="J61" s="106">
        <v>0</v>
      </c>
      <c r="K61" s="106">
        <v>0</v>
      </c>
      <c r="L61" s="106">
        <v>0</v>
      </c>
      <c r="M61" s="106">
        <v>0</v>
      </c>
      <c r="N61" s="106">
        <v>0</v>
      </c>
      <c r="O61" s="106">
        <v>0</v>
      </c>
      <c r="P61" s="109">
        <v>0</v>
      </c>
      <c r="Q61" s="109">
        <f t="shared" si="2"/>
        <v>0</v>
      </c>
      <c r="R61" s="133"/>
      <c r="S61" s="2"/>
      <c r="T61" s="3"/>
      <c r="U61" s="3"/>
    </row>
    <row r="62" spans="2:22" x14ac:dyDescent="0.25">
      <c r="B62" s="122" t="s">
        <v>28</v>
      </c>
      <c r="C62" s="77">
        <v>438582651</v>
      </c>
      <c r="D62" s="77">
        <f>D63+D65+D67</f>
        <v>441044718.25</v>
      </c>
      <c r="E62" s="106">
        <v>13550709.57</v>
      </c>
      <c r="F62" s="106">
        <v>14161670.02</v>
      </c>
      <c r="G62" s="106">
        <v>14679627.829999998</v>
      </c>
      <c r="H62" s="106">
        <v>15103708.02</v>
      </c>
      <c r="I62" s="106">
        <v>15482702.260000002</v>
      </c>
      <c r="J62" s="106">
        <v>14794496.41</v>
      </c>
      <c r="K62" s="106">
        <v>14975291.720000003</v>
      </c>
      <c r="L62" s="106">
        <v>15379111.9</v>
      </c>
      <c r="M62" s="106">
        <v>15508335.640000001</v>
      </c>
      <c r="N62" s="106">
        <v>15710100.66</v>
      </c>
      <c r="O62" s="106">
        <v>15786923.240000002</v>
      </c>
      <c r="P62" s="109">
        <v>15781006.190000001</v>
      </c>
      <c r="Q62" s="109">
        <f t="shared" si="2"/>
        <v>180913683.46000001</v>
      </c>
      <c r="R62" s="2"/>
      <c r="S62" s="2"/>
      <c r="T62" s="3"/>
      <c r="U62" s="3"/>
    </row>
    <row r="63" spans="2:22" s="34" customFormat="1" x14ac:dyDescent="0.25">
      <c r="B63" s="123" t="s">
        <v>164</v>
      </c>
      <c r="C63" s="67">
        <v>209097993</v>
      </c>
      <c r="D63" s="67">
        <f>D64</f>
        <v>209661148.47999999</v>
      </c>
      <c r="E63" s="108">
        <v>6301044.6900000004</v>
      </c>
      <c r="F63" s="108">
        <v>6583147.8399999999</v>
      </c>
      <c r="G63" s="108">
        <v>7046437.1699999999</v>
      </c>
      <c r="H63" s="108">
        <v>7258004.6400000006</v>
      </c>
      <c r="I63" s="108">
        <v>7532823.1400000006</v>
      </c>
      <c r="J63" s="108">
        <v>6888704.75</v>
      </c>
      <c r="K63" s="108">
        <v>6974824.6300000018</v>
      </c>
      <c r="L63" s="108">
        <v>7169120.1600000001</v>
      </c>
      <c r="M63" s="108">
        <v>7229791.6600000001</v>
      </c>
      <c r="N63" s="108">
        <v>7325865.21</v>
      </c>
      <c r="O63" s="108">
        <v>7362729.7600000016</v>
      </c>
      <c r="P63" s="108">
        <v>7359915.6800000006</v>
      </c>
      <c r="Q63" s="108">
        <f t="shared" si="2"/>
        <v>85032409.330000013</v>
      </c>
      <c r="R63" s="133"/>
      <c r="S63" s="2"/>
      <c r="T63" s="3"/>
      <c r="U63" s="3"/>
      <c r="V63"/>
    </row>
    <row r="64" spans="2:22" x14ac:dyDescent="0.25">
      <c r="B64" s="124" t="s">
        <v>165</v>
      </c>
      <c r="C64" s="36">
        <v>209097993</v>
      </c>
      <c r="D64" s="36">
        <v>209661148.47999999</v>
      </c>
      <c r="E64" s="106">
        <v>6301044.6900000004</v>
      </c>
      <c r="F64" s="106">
        <v>6583147.8399999999</v>
      </c>
      <c r="G64" s="106">
        <v>7046437.1699999999</v>
      </c>
      <c r="H64" s="106">
        <v>7258004.6400000006</v>
      </c>
      <c r="I64" s="106">
        <v>7532823.1400000006</v>
      </c>
      <c r="J64" s="106">
        <v>6888704.75</v>
      </c>
      <c r="K64" s="106">
        <v>6974824.6300000018</v>
      </c>
      <c r="L64" s="106">
        <v>7169120.1600000001</v>
      </c>
      <c r="M64" s="106">
        <v>7229791.6600000001</v>
      </c>
      <c r="N64" s="106">
        <v>7325865.21</v>
      </c>
      <c r="O64" s="106">
        <v>7362729.7600000016</v>
      </c>
      <c r="P64" s="106">
        <v>7359915.6800000006</v>
      </c>
      <c r="Q64" s="106">
        <f t="shared" si="2"/>
        <v>85032409.330000013</v>
      </c>
      <c r="R64" s="2"/>
      <c r="S64" s="2"/>
      <c r="T64" s="3"/>
      <c r="U64" s="3"/>
    </row>
    <row r="65" spans="1:22" s="34" customFormat="1" x14ac:dyDescent="0.25">
      <c r="B65" s="123" t="s">
        <v>166</v>
      </c>
      <c r="C65" s="67">
        <v>202766609</v>
      </c>
      <c r="D65" s="67">
        <f>D66</f>
        <v>204853154.33000001</v>
      </c>
      <c r="E65" s="108">
        <v>6453429.1500000004</v>
      </c>
      <c r="F65" s="108">
        <v>6746840.0899999999</v>
      </c>
      <c r="G65" s="108">
        <v>6794720.46</v>
      </c>
      <c r="H65" s="108">
        <v>6936822.1099999994</v>
      </c>
      <c r="I65" s="108">
        <v>7028814.2299999995</v>
      </c>
      <c r="J65" s="108">
        <v>6989048.7000000011</v>
      </c>
      <c r="K65" s="108">
        <v>7075310.4800000004</v>
      </c>
      <c r="L65" s="108">
        <v>7270937.9700000007</v>
      </c>
      <c r="M65" s="108">
        <v>7331695.0300000003</v>
      </c>
      <c r="N65" s="108">
        <v>7427904.0900000008</v>
      </c>
      <c r="O65" s="108">
        <v>7465020.5300000003</v>
      </c>
      <c r="P65" s="108">
        <v>7462216.1900000004</v>
      </c>
      <c r="Q65" s="108">
        <f>SUM(E65:P65)</f>
        <v>84982759.030000001</v>
      </c>
      <c r="R65" s="2"/>
      <c r="S65" s="2"/>
      <c r="T65" s="3"/>
      <c r="U65" s="3"/>
      <c r="V65"/>
    </row>
    <row r="66" spans="1:22" x14ac:dyDescent="0.25">
      <c r="B66" s="124" t="s">
        <v>167</v>
      </c>
      <c r="C66" s="36">
        <v>202766609</v>
      </c>
      <c r="D66" s="36">
        <v>204853154.33000001</v>
      </c>
      <c r="E66" s="106">
        <v>6453429.1500000004</v>
      </c>
      <c r="F66" s="106">
        <v>6746840.0899999999</v>
      </c>
      <c r="G66" s="106">
        <v>6794720.46</v>
      </c>
      <c r="H66" s="106">
        <v>6936822.1099999994</v>
      </c>
      <c r="I66" s="106">
        <v>7028814.2299999995</v>
      </c>
      <c r="J66" s="106">
        <v>6989048.7000000011</v>
      </c>
      <c r="K66" s="106">
        <v>7075310.4800000004</v>
      </c>
      <c r="L66" s="106">
        <v>7270937.9700000007</v>
      </c>
      <c r="M66" s="106">
        <v>7331695.0300000003</v>
      </c>
      <c r="N66" s="106">
        <v>7427904.0900000008</v>
      </c>
      <c r="O66" s="106">
        <v>7465020.5300000003</v>
      </c>
      <c r="P66" s="106">
        <v>7462216.1900000004</v>
      </c>
      <c r="Q66" s="106">
        <f t="shared" si="2"/>
        <v>84982759.030000001</v>
      </c>
      <c r="R66" s="2"/>
      <c r="S66" s="2"/>
      <c r="T66" s="3"/>
      <c r="U66" s="3"/>
    </row>
    <row r="67" spans="1:22" s="34" customFormat="1" x14ac:dyDescent="0.25">
      <c r="B67" s="123" t="s">
        <v>168</v>
      </c>
      <c r="C67" s="67">
        <v>26718049</v>
      </c>
      <c r="D67" s="67">
        <f>D68</f>
        <v>26530415.440000001</v>
      </c>
      <c r="E67" s="108">
        <v>796235.73</v>
      </c>
      <c r="F67" s="108">
        <v>831682.09000000008</v>
      </c>
      <c r="G67" s="108">
        <v>838470.20000000007</v>
      </c>
      <c r="H67" s="108">
        <v>908881.27</v>
      </c>
      <c r="I67" s="108">
        <v>921064.89000000013</v>
      </c>
      <c r="J67" s="108">
        <v>916742.96</v>
      </c>
      <c r="K67" s="108">
        <v>925156.6100000001</v>
      </c>
      <c r="L67" s="108">
        <v>939053.77</v>
      </c>
      <c r="M67" s="108">
        <v>946848.95</v>
      </c>
      <c r="N67" s="108">
        <v>956331.36</v>
      </c>
      <c r="O67" s="108">
        <v>959172.95</v>
      </c>
      <c r="P67" s="108">
        <v>958874.32</v>
      </c>
      <c r="Q67" s="108">
        <f t="shared" si="2"/>
        <v>10898515.1</v>
      </c>
      <c r="R67" s="2"/>
      <c r="S67"/>
      <c r="T67" s="3"/>
      <c r="U67" s="3"/>
      <c r="V67"/>
    </row>
    <row r="68" spans="1:22" x14ac:dyDescent="0.25">
      <c r="B68" s="124" t="s">
        <v>169</v>
      </c>
      <c r="C68" s="36">
        <v>26718049</v>
      </c>
      <c r="D68" s="36">
        <v>26530415.440000001</v>
      </c>
      <c r="E68" s="106">
        <v>796235.73</v>
      </c>
      <c r="F68" s="106">
        <v>831682.09000000008</v>
      </c>
      <c r="G68" s="106">
        <v>838470.20000000007</v>
      </c>
      <c r="H68" s="106">
        <v>908881.27</v>
      </c>
      <c r="I68" s="106">
        <v>921064.89000000013</v>
      </c>
      <c r="J68" s="106">
        <v>916742.96</v>
      </c>
      <c r="K68" s="106">
        <v>925156.6100000001</v>
      </c>
      <c r="L68" s="106">
        <v>939053.77</v>
      </c>
      <c r="M68" s="106">
        <v>946848.95</v>
      </c>
      <c r="N68" s="106">
        <v>956331.36</v>
      </c>
      <c r="O68" s="106">
        <v>959172.95</v>
      </c>
      <c r="P68" s="106">
        <v>958874.32</v>
      </c>
      <c r="Q68" s="108">
        <f>SUM(E68:P68)</f>
        <v>10898515.1</v>
      </c>
      <c r="R68" s="2"/>
      <c r="S68" s="34"/>
      <c r="T68" s="3"/>
    </row>
    <row r="69" spans="1:22" s="34" customFormat="1" x14ac:dyDescent="0.25">
      <c r="A69" s="133"/>
      <c r="B69" s="121" t="s">
        <v>29</v>
      </c>
      <c r="C69" s="37">
        <v>44371696885</v>
      </c>
      <c r="D69" s="37">
        <f t="shared" ref="D69" si="4">D70+D87+D94+D101+D110+D126+D135+D155+D187</f>
        <v>44708038200.579994</v>
      </c>
      <c r="E69" s="115">
        <v>21399658.239999998</v>
      </c>
      <c r="F69" s="115">
        <v>26529487.259999998</v>
      </c>
      <c r="G69" s="115">
        <v>45217564.43</v>
      </c>
      <c r="H69" s="115">
        <v>55605304.479999982</v>
      </c>
      <c r="I69" s="115">
        <v>39686425.660000011</v>
      </c>
      <c r="J69" s="115">
        <v>76330193.409999996</v>
      </c>
      <c r="K69" s="115">
        <v>52770878.470000006</v>
      </c>
      <c r="L69" s="115">
        <v>59916964.590000004</v>
      </c>
      <c r="M69" s="115">
        <v>54191137.229999997</v>
      </c>
      <c r="N69" s="115">
        <v>56971392.949999988</v>
      </c>
      <c r="O69" s="115">
        <v>55429435.980000004</v>
      </c>
      <c r="P69" s="115">
        <v>138612120.40000001</v>
      </c>
      <c r="Q69" s="115">
        <f>SUM(E69:P69)</f>
        <v>682660563.0999999</v>
      </c>
      <c r="R69" s="2"/>
      <c r="S69" s="2"/>
      <c r="T69" s="3"/>
    </row>
    <row r="70" spans="1:22" x14ac:dyDescent="0.25">
      <c r="B70" s="122" t="s">
        <v>30</v>
      </c>
      <c r="C70" s="77">
        <v>340051279</v>
      </c>
      <c r="D70" s="77">
        <f>D71+D73+D75+D77+D79+D81+D83+D85</f>
        <v>366174709</v>
      </c>
      <c r="E70" s="106">
        <v>9267128.6500000004</v>
      </c>
      <c r="F70" s="106">
        <v>8462483.0800000001</v>
      </c>
      <c r="G70" s="106">
        <v>11724008.799999999</v>
      </c>
      <c r="H70" s="106">
        <v>11067683.660000002</v>
      </c>
      <c r="I70" s="106">
        <v>9629931.3000000007</v>
      </c>
      <c r="J70" s="106">
        <v>19260747.579999998</v>
      </c>
      <c r="K70" s="106">
        <v>9563794.1400000006</v>
      </c>
      <c r="L70" s="106">
        <v>18795787.520000003</v>
      </c>
      <c r="M70" s="106">
        <v>8201572.8399999999</v>
      </c>
      <c r="N70" s="106">
        <v>17309520.630000003</v>
      </c>
      <c r="O70" s="106">
        <v>11480968.219999999</v>
      </c>
      <c r="P70" s="106">
        <v>20384618.760000002</v>
      </c>
      <c r="Q70" s="108">
        <f t="shared" si="2"/>
        <v>155148245.18000001</v>
      </c>
      <c r="R70" s="2"/>
      <c r="S70" s="2"/>
      <c r="T70" s="3"/>
      <c r="U70" s="3"/>
    </row>
    <row r="71" spans="1:22" s="34" customFormat="1" x14ac:dyDescent="0.25">
      <c r="A71" s="164"/>
      <c r="B71" s="123" t="s">
        <v>170</v>
      </c>
      <c r="C71" s="67">
        <v>297588</v>
      </c>
      <c r="D71" s="67">
        <f>D72</f>
        <v>297588</v>
      </c>
      <c r="E71" s="108">
        <v>0</v>
      </c>
      <c r="F71" s="108">
        <v>0</v>
      </c>
      <c r="G71" s="108">
        <v>0</v>
      </c>
      <c r="H71" s="108">
        <v>0</v>
      </c>
      <c r="I71" s="108">
        <v>0</v>
      </c>
      <c r="J71" s="108">
        <v>0</v>
      </c>
      <c r="K71" s="108">
        <v>0</v>
      </c>
      <c r="L71" s="108">
        <v>0</v>
      </c>
      <c r="M71" s="108">
        <v>0</v>
      </c>
      <c r="N71" s="108">
        <v>0</v>
      </c>
      <c r="O71" s="108">
        <v>0</v>
      </c>
      <c r="P71" s="108">
        <v>0</v>
      </c>
      <c r="Q71" s="108">
        <f>SUM(E71:P71)</f>
        <v>0</v>
      </c>
      <c r="R71" s="2"/>
      <c r="S71" s="2"/>
      <c r="T71" s="3"/>
      <c r="U71" s="3"/>
      <c r="V71"/>
    </row>
    <row r="72" spans="1:22" x14ac:dyDescent="0.25">
      <c r="B72" s="124" t="s">
        <v>171</v>
      </c>
      <c r="C72" s="36">
        <v>297588</v>
      </c>
      <c r="D72" s="36">
        <v>297588</v>
      </c>
      <c r="E72" s="106">
        <v>0</v>
      </c>
      <c r="F72" s="106">
        <v>0</v>
      </c>
      <c r="G72" s="106">
        <v>0</v>
      </c>
      <c r="H72" s="106">
        <v>0</v>
      </c>
      <c r="I72" s="106">
        <v>0</v>
      </c>
      <c r="J72" s="106">
        <v>0</v>
      </c>
      <c r="K72" s="106">
        <v>0</v>
      </c>
      <c r="L72" s="106">
        <v>0</v>
      </c>
      <c r="M72" s="106">
        <v>0</v>
      </c>
      <c r="N72" s="106">
        <v>0</v>
      </c>
      <c r="O72" s="106">
        <v>0</v>
      </c>
      <c r="P72" s="106">
        <v>0</v>
      </c>
      <c r="Q72" s="106">
        <f t="shared" si="2"/>
        <v>0</v>
      </c>
      <c r="R72" s="2"/>
      <c r="S72" s="2"/>
      <c r="T72" s="3"/>
      <c r="U72" s="3"/>
    </row>
    <row r="73" spans="1:22" s="34" customFormat="1" x14ac:dyDescent="0.25">
      <c r="B73" s="123" t="s">
        <v>172</v>
      </c>
      <c r="C73" s="67">
        <v>1051090</v>
      </c>
      <c r="D73" s="67">
        <f>D74</f>
        <v>2051090</v>
      </c>
      <c r="E73" s="108">
        <v>0</v>
      </c>
      <c r="F73" s="108">
        <v>0</v>
      </c>
      <c r="G73" s="108">
        <v>153972.59</v>
      </c>
      <c r="H73" s="108">
        <v>78652.350000000006</v>
      </c>
      <c r="I73" s="108">
        <v>75319.320000000007</v>
      </c>
      <c r="J73" s="108">
        <v>64719.05</v>
      </c>
      <c r="K73" s="108">
        <v>0</v>
      </c>
      <c r="L73" s="108">
        <v>146585.47</v>
      </c>
      <c r="M73" s="108">
        <v>72091.5</v>
      </c>
      <c r="N73" s="108">
        <v>138737.57</v>
      </c>
      <c r="O73" s="108">
        <v>92075.37</v>
      </c>
      <c r="P73" s="108">
        <v>141360.57</v>
      </c>
      <c r="Q73" s="108">
        <f t="shared" si="2"/>
        <v>963513.79</v>
      </c>
      <c r="R73" s="2"/>
      <c r="S73" s="2"/>
      <c r="T73" s="3"/>
      <c r="U73" s="3"/>
      <c r="V73"/>
    </row>
    <row r="74" spans="1:22" x14ac:dyDescent="0.25">
      <c r="B74" s="124" t="s">
        <v>173</v>
      </c>
      <c r="C74" s="36">
        <v>1051090</v>
      </c>
      <c r="D74" s="36">
        <v>2051090</v>
      </c>
      <c r="E74" s="106">
        <v>0</v>
      </c>
      <c r="F74" s="106">
        <v>0</v>
      </c>
      <c r="G74" s="106">
        <v>153972.59</v>
      </c>
      <c r="H74" s="106">
        <v>78652.350000000006</v>
      </c>
      <c r="I74" s="106">
        <v>75319.320000000007</v>
      </c>
      <c r="J74" s="106">
        <v>64719.05</v>
      </c>
      <c r="K74" s="106">
        <v>0</v>
      </c>
      <c r="L74" s="106">
        <v>146585.47</v>
      </c>
      <c r="M74" s="106">
        <v>72091.5</v>
      </c>
      <c r="N74" s="106">
        <v>138737.57</v>
      </c>
      <c r="O74" s="106">
        <v>92075.37</v>
      </c>
      <c r="P74" s="106">
        <v>141360.57</v>
      </c>
      <c r="Q74" s="106">
        <f t="shared" si="2"/>
        <v>963513.79</v>
      </c>
      <c r="R74" s="2"/>
      <c r="S74" s="2"/>
      <c r="T74" s="3"/>
      <c r="U74" s="3"/>
    </row>
    <row r="75" spans="1:22" s="34" customFormat="1" x14ac:dyDescent="0.25">
      <c r="B75" s="123" t="s">
        <v>174</v>
      </c>
      <c r="C75" s="67">
        <v>133984316</v>
      </c>
      <c r="D75" s="67">
        <f>D76</f>
        <v>137979316</v>
      </c>
      <c r="E75" s="108">
        <v>1369870.85</v>
      </c>
      <c r="F75" s="108">
        <v>1861545.8400000003</v>
      </c>
      <c r="G75" s="108">
        <v>2641958.9</v>
      </c>
      <c r="H75" s="108">
        <v>1494540.8900000001</v>
      </c>
      <c r="I75" s="108">
        <v>3065452.8000000003</v>
      </c>
      <c r="J75" s="108">
        <v>4631661.55</v>
      </c>
      <c r="K75" s="108">
        <v>2103195.1100000003</v>
      </c>
      <c r="L75" s="108">
        <v>2643240.7199999997</v>
      </c>
      <c r="M75" s="108">
        <v>1220830.47</v>
      </c>
      <c r="N75" s="108">
        <v>2365217.71</v>
      </c>
      <c r="O75" s="108">
        <v>2291387.38</v>
      </c>
      <c r="P75" s="108">
        <v>3835578.9299999997</v>
      </c>
      <c r="Q75" s="108">
        <f t="shared" si="2"/>
        <v>29524481.149999999</v>
      </c>
      <c r="R75" s="2"/>
      <c r="S75" s="2"/>
      <c r="T75" s="3"/>
      <c r="U75" s="3"/>
      <c r="V75"/>
    </row>
    <row r="76" spans="1:22" x14ac:dyDescent="0.25">
      <c r="B76" s="124" t="s">
        <v>175</v>
      </c>
      <c r="C76" s="36">
        <v>133984316</v>
      </c>
      <c r="D76" s="36">
        <v>137979316</v>
      </c>
      <c r="E76" s="106">
        <v>1369870.85</v>
      </c>
      <c r="F76" s="106">
        <v>1861545.8400000003</v>
      </c>
      <c r="G76" s="106">
        <v>2641958.9</v>
      </c>
      <c r="H76" s="106">
        <v>1494540.8900000001</v>
      </c>
      <c r="I76" s="106">
        <v>3065452.8000000003</v>
      </c>
      <c r="J76" s="106">
        <v>4631661.55</v>
      </c>
      <c r="K76" s="106">
        <v>2103195.1100000003</v>
      </c>
      <c r="L76" s="106">
        <v>2643240.7199999997</v>
      </c>
      <c r="M76" s="106">
        <v>1220830.47</v>
      </c>
      <c r="N76" s="106">
        <v>2365217.71</v>
      </c>
      <c r="O76" s="106">
        <v>2291387.38</v>
      </c>
      <c r="P76" s="106">
        <v>3835578.9299999997</v>
      </c>
      <c r="Q76" s="106">
        <f t="shared" si="2"/>
        <v>29524481.149999999</v>
      </c>
      <c r="R76" s="133"/>
      <c r="S76" s="2"/>
      <c r="T76" s="3"/>
      <c r="U76" s="3"/>
    </row>
    <row r="77" spans="1:22" s="34" customFormat="1" x14ac:dyDescent="0.25">
      <c r="B77" s="123" t="s">
        <v>176</v>
      </c>
      <c r="C77" s="67">
        <v>718970</v>
      </c>
      <c r="D77" s="67">
        <f>D78</f>
        <v>718970</v>
      </c>
      <c r="E77" s="108">
        <v>3329</v>
      </c>
      <c r="F77" s="108">
        <v>4445</v>
      </c>
      <c r="G77" s="108">
        <v>3242</v>
      </c>
      <c r="H77" s="108">
        <v>1458</v>
      </c>
      <c r="I77" s="108">
        <v>2518</v>
      </c>
      <c r="J77" s="108">
        <v>964</v>
      </c>
      <c r="K77" s="108">
        <v>1685</v>
      </c>
      <c r="L77" s="108">
        <v>2724</v>
      </c>
      <c r="M77" s="108">
        <v>1031</v>
      </c>
      <c r="N77" s="108">
        <v>1037</v>
      </c>
      <c r="O77" s="108">
        <v>0</v>
      </c>
      <c r="P77" s="108">
        <v>1648</v>
      </c>
      <c r="Q77" s="108">
        <f t="shared" ref="Q77:Q140" si="5">SUM(E77:P77)</f>
        <v>24081</v>
      </c>
      <c r="R77" s="2"/>
      <c r="S77" s="2"/>
      <c r="T77" s="3"/>
      <c r="U77" s="3"/>
      <c r="V77"/>
    </row>
    <row r="78" spans="1:22" x14ac:dyDescent="0.25">
      <c r="B78" s="124" t="s">
        <v>177</v>
      </c>
      <c r="C78" s="36">
        <v>718970</v>
      </c>
      <c r="D78" s="36">
        <v>718970</v>
      </c>
      <c r="E78" s="106">
        <v>3329</v>
      </c>
      <c r="F78" s="106">
        <v>4445</v>
      </c>
      <c r="G78" s="106">
        <v>3242</v>
      </c>
      <c r="H78" s="106">
        <v>1458</v>
      </c>
      <c r="I78" s="106">
        <v>2518</v>
      </c>
      <c r="J78" s="106">
        <v>964</v>
      </c>
      <c r="K78" s="106">
        <v>1685</v>
      </c>
      <c r="L78" s="106">
        <v>2724</v>
      </c>
      <c r="M78" s="106">
        <v>1031</v>
      </c>
      <c r="N78" s="106">
        <v>1037</v>
      </c>
      <c r="O78" s="106">
        <v>0</v>
      </c>
      <c r="P78" s="106">
        <v>1648</v>
      </c>
      <c r="Q78" s="106">
        <f t="shared" si="5"/>
        <v>24081</v>
      </c>
      <c r="R78" s="2"/>
      <c r="S78" s="2"/>
      <c r="T78" s="3"/>
      <c r="U78" s="3"/>
    </row>
    <row r="79" spans="1:22" s="34" customFormat="1" x14ac:dyDescent="0.25">
      <c r="B79" s="123" t="s">
        <v>178</v>
      </c>
      <c r="C79" s="67">
        <v>104302073</v>
      </c>
      <c r="D79" s="67">
        <f>D80</f>
        <v>112952073</v>
      </c>
      <c r="E79" s="108">
        <v>5979756.5200000005</v>
      </c>
      <c r="F79" s="108">
        <v>3758087.9</v>
      </c>
      <c r="G79" s="108">
        <v>6250341.8599999994</v>
      </c>
      <c r="H79" s="108">
        <v>6353034</v>
      </c>
      <c r="I79" s="108">
        <v>3359722.24</v>
      </c>
      <c r="J79" s="108">
        <v>11118116.909999998</v>
      </c>
      <c r="K79" s="108">
        <v>4148891.23</v>
      </c>
      <c r="L79" s="108">
        <v>11832443.49</v>
      </c>
      <c r="M79" s="108">
        <v>3449541.9400000004</v>
      </c>
      <c r="N79" s="108">
        <v>11133809.310000001</v>
      </c>
      <c r="O79" s="108">
        <v>5051688.1499999994</v>
      </c>
      <c r="P79" s="108">
        <v>11594224.26</v>
      </c>
      <c r="Q79" s="108">
        <f t="shared" si="5"/>
        <v>84029657.810000002</v>
      </c>
      <c r="R79" s="133"/>
      <c r="S79" s="2"/>
      <c r="T79" s="3"/>
      <c r="U79" s="3"/>
      <c r="V79"/>
    </row>
    <row r="80" spans="1:22" x14ac:dyDescent="0.25">
      <c r="B80" s="124" t="s">
        <v>179</v>
      </c>
      <c r="C80" s="36">
        <v>104302073</v>
      </c>
      <c r="D80" s="36">
        <v>112952073</v>
      </c>
      <c r="E80" s="106">
        <v>5979756.5200000005</v>
      </c>
      <c r="F80" s="106">
        <v>3758087.9</v>
      </c>
      <c r="G80" s="106">
        <v>6250341.8599999994</v>
      </c>
      <c r="H80" s="106">
        <v>6353034</v>
      </c>
      <c r="I80" s="106">
        <v>3359722.24</v>
      </c>
      <c r="J80" s="106">
        <v>11118116.909999998</v>
      </c>
      <c r="K80" s="106">
        <v>4148891.23</v>
      </c>
      <c r="L80" s="106">
        <v>11832443.49</v>
      </c>
      <c r="M80" s="106">
        <v>3449541.9400000004</v>
      </c>
      <c r="N80" s="106">
        <v>11133809.310000001</v>
      </c>
      <c r="O80" s="106">
        <v>5051688.1499999994</v>
      </c>
      <c r="P80" s="106">
        <v>11594224.26</v>
      </c>
      <c r="Q80" s="106">
        <f t="shared" si="5"/>
        <v>84029657.810000002</v>
      </c>
      <c r="R80" s="2"/>
      <c r="S80" s="2"/>
      <c r="T80" s="3"/>
      <c r="U80" s="3"/>
    </row>
    <row r="81" spans="1:22" s="34" customFormat="1" x14ac:dyDescent="0.25">
      <c r="B81" s="123" t="s">
        <v>180</v>
      </c>
      <c r="C81" s="67">
        <v>93490823</v>
      </c>
      <c r="D81" s="67">
        <f>D82</f>
        <v>105690723</v>
      </c>
      <c r="E81" s="108">
        <v>1809557.2799999998</v>
      </c>
      <c r="F81" s="108">
        <v>2699369.46</v>
      </c>
      <c r="G81" s="108">
        <v>2544072.69</v>
      </c>
      <c r="H81" s="108">
        <v>3002271.54</v>
      </c>
      <c r="I81" s="108">
        <v>3001891.94</v>
      </c>
      <c r="J81" s="108">
        <v>3323177.07</v>
      </c>
      <c r="K81" s="108">
        <v>3207868.8</v>
      </c>
      <c r="L81" s="108">
        <v>4124064.24</v>
      </c>
      <c r="M81" s="108">
        <v>3258234.33</v>
      </c>
      <c r="N81" s="108">
        <v>3530034.4400000004</v>
      </c>
      <c r="O81" s="108">
        <v>3855065.7199999997</v>
      </c>
      <c r="P81" s="108">
        <v>4608366.4000000004</v>
      </c>
      <c r="Q81" s="108">
        <f t="shared" si="5"/>
        <v>38963973.909999996</v>
      </c>
      <c r="R81" s="2"/>
      <c r="S81" s="2"/>
      <c r="T81" s="3"/>
      <c r="U81" s="3"/>
      <c r="V81"/>
    </row>
    <row r="82" spans="1:22" x14ac:dyDescent="0.25">
      <c r="B82" s="124" t="s">
        <v>181</v>
      </c>
      <c r="C82" s="36">
        <v>93490823</v>
      </c>
      <c r="D82" s="36">
        <v>105690723</v>
      </c>
      <c r="E82" s="106">
        <v>1809557.2799999998</v>
      </c>
      <c r="F82" s="106">
        <v>2699369.46</v>
      </c>
      <c r="G82" s="106">
        <v>2544072.69</v>
      </c>
      <c r="H82" s="106">
        <v>3002271.54</v>
      </c>
      <c r="I82" s="106">
        <v>3001891.94</v>
      </c>
      <c r="J82" s="106">
        <v>3323177.07</v>
      </c>
      <c r="K82" s="106">
        <v>3207868.8</v>
      </c>
      <c r="L82" s="106">
        <v>4124064.24</v>
      </c>
      <c r="M82" s="106">
        <v>3258234.33</v>
      </c>
      <c r="N82" s="106">
        <v>3530034.4400000004</v>
      </c>
      <c r="O82" s="106">
        <v>3855065.7199999997</v>
      </c>
      <c r="P82" s="106">
        <v>4608366.4000000004</v>
      </c>
      <c r="Q82" s="106">
        <f t="shared" si="5"/>
        <v>38963973.909999996</v>
      </c>
      <c r="R82" s="2"/>
      <c r="S82" s="2"/>
      <c r="T82" s="3"/>
      <c r="U82" s="3"/>
    </row>
    <row r="83" spans="1:22" s="34" customFormat="1" x14ac:dyDescent="0.25">
      <c r="B83" s="123" t="s">
        <v>182</v>
      </c>
      <c r="C83" s="67">
        <v>2877319</v>
      </c>
      <c r="D83" s="67">
        <f>D84</f>
        <v>2927319</v>
      </c>
      <c r="E83" s="108">
        <v>84715</v>
      </c>
      <c r="F83" s="108">
        <v>88224</v>
      </c>
      <c r="G83" s="108">
        <v>85112</v>
      </c>
      <c r="H83" s="108">
        <v>95849</v>
      </c>
      <c r="I83" s="108">
        <v>90570</v>
      </c>
      <c r="J83" s="108">
        <v>83087</v>
      </c>
      <c r="K83" s="108">
        <v>62906</v>
      </c>
      <c r="L83" s="108">
        <v>14311.6</v>
      </c>
      <c r="M83" s="108">
        <v>170428.6</v>
      </c>
      <c r="N83" s="108">
        <v>95280.6</v>
      </c>
      <c r="O83" s="108">
        <v>92006.6</v>
      </c>
      <c r="P83" s="108">
        <v>140077.6</v>
      </c>
      <c r="Q83" s="108">
        <f t="shared" si="5"/>
        <v>1102568</v>
      </c>
      <c r="R83" s="133"/>
      <c r="S83" s="2"/>
      <c r="T83" s="3"/>
      <c r="U83" s="3"/>
      <c r="V83"/>
    </row>
    <row r="84" spans="1:22" x14ac:dyDescent="0.25">
      <c r="B84" s="124" t="s">
        <v>183</v>
      </c>
      <c r="C84" s="36">
        <v>2877319</v>
      </c>
      <c r="D84" s="36">
        <v>2927319</v>
      </c>
      <c r="E84" s="106">
        <v>84715</v>
      </c>
      <c r="F84" s="106">
        <v>88224</v>
      </c>
      <c r="G84" s="106">
        <v>85112</v>
      </c>
      <c r="H84" s="106">
        <v>95849</v>
      </c>
      <c r="I84" s="106">
        <v>90570</v>
      </c>
      <c r="J84" s="106">
        <v>83087</v>
      </c>
      <c r="K84" s="106">
        <v>62906</v>
      </c>
      <c r="L84" s="106">
        <v>14311.6</v>
      </c>
      <c r="M84" s="106">
        <v>170428.6</v>
      </c>
      <c r="N84" s="106">
        <v>95280.6</v>
      </c>
      <c r="O84" s="106">
        <v>92006.6</v>
      </c>
      <c r="P84" s="106">
        <v>140077.6</v>
      </c>
      <c r="Q84" s="106">
        <f t="shared" si="5"/>
        <v>1102568</v>
      </c>
      <c r="R84" s="2"/>
      <c r="S84" s="2"/>
      <c r="T84" s="3"/>
      <c r="U84" s="3"/>
    </row>
    <row r="85" spans="1:22" s="34" customFormat="1" x14ac:dyDescent="0.25">
      <c r="B85" s="123" t="s">
        <v>184</v>
      </c>
      <c r="C85" s="67">
        <v>3329100</v>
      </c>
      <c r="D85" s="67">
        <f>D86</f>
        <v>3557630</v>
      </c>
      <c r="E85" s="108">
        <v>19900</v>
      </c>
      <c r="F85" s="108">
        <v>50810.880000000005</v>
      </c>
      <c r="G85" s="108">
        <v>45308.759999999995</v>
      </c>
      <c r="H85" s="108">
        <v>41877.879999999997</v>
      </c>
      <c r="I85" s="108">
        <v>34457</v>
      </c>
      <c r="J85" s="108">
        <v>39022</v>
      </c>
      <c r="K85" s="108">
        <v>39248</v>
      </c>
      <c r="L85" s="108">
        <v>32418</v>
      </c>
      <c r="M85" s="108">
        <v>29415</v>
      </c>
      <c r="N85" s="108">
        <v>45404</v>
      </c>
      <c r="O85" s="108">
        <v>98745</v>
      </c>
      <c r="P85" s="108">
        <v>63363</v>
      </c>
      <c r="Q85" s="108">
        <f t="shared" si="5"/>
        <v>539969.52</v>
      </c>
      <c r="R85" s="133"/>
      <c r="S85" s="2"/>
      <c r="T85" s="3"/>
      <c r="U85" s="3"/>
      <c r="V85"/>
    </row>
    <row r="86" spans="1:22" x14ac:dyDescent="0.25">
      <c r="B86" s="124" t="s">
        <v>185</v>
      </c>
      <c r="C86" s="36">
        <v>3329100</v>
      </c>
      <c r="D86" s="36">
        <v>3557630</v>
      </c>
      <c r="E86" s="106">
        <v>19900</v>
      </c>
      <c r="F86" s="106">
        <v>50810.880000000005</v>
      </c>
      <c r="G86" s="106">
        <v>45308.759999999995</v>
      </c>
      <c r="H86" s="106">
        <v>41877.879999999997</v>
      </c>
      <c r="I86" s="106">
        <v>34457</v>
      </c>
      <c r="J86" s="106">
        <v>39022</v>
      </c>
      <c r="K86" s="106">
        <v>39248</v>
      </c>
      <c r="L86" s="106">
        <v>32418</v>
      </c>
      <c r="M86" s="106">
        <v>29415</v>
      </c>
      <c r="N86" s="106">
        <v>45404</v>
      </c>
      <c r="O86" s="106">
        <v>98745</v>
      </c>
      <c r="P86" s="106">
        <v>63363</v>
      </c>
      <c r="Q86" s="106">
        <f t="shared" si="5"/>
        <v>539969.52</v>
      </c>
      <c r="R86" s="2"/>
      <c r="S86" s="2"/>
      <c r="T86" s="3"/>
      <c r="U86" s="3"/>
    </row>
    <row r="87" spans="1:22" s="34" customFormat="1" x14ac:dyDescent="0.25">
      <c r="B87" s="125" t="s">
        <v>31</v>
      </c>
      <c r="C87" s="67">
        <v>350619507</v>
      </c>
      <c r="D87" s="67">
        <f>D88+D92</f>
        <v>411044554.96000004</v>
      </c>
      <c r="E87" s="108">
        <v>121388.75</v>
      </c>
      <c r="F87" s="106">
        <v>2622875.4099999997</v>
      </c>
      <c r="G87" s="106">
        <v>10363413.270000001</v>
      </c>
      <c r="H87" s="108">
        <v>14818360.42</v>
      </c>
      <c r="I87" s="108">
        <v>8081839.2399999993</v>
      </c>
      <c r="J87" s="108">
        <v>14225958.98</v>
      </c>
      <c r="K87" s="108">
        <v>3268823.02</v>
      </c>
      <c r="L87" s="108">
        <v>9125662.7799999993</v>
      </c>
      <c r="M87" s="108">
        <v>5200891.1099999994</v>
      </c>
      <c r="N87" s="108">
        <v>13030998.050000001</v>
      </c>
      <c r="O87" s="108">
        <v>17410405.52</v>
      </c>
      <c r="P87" s="108">
        <v>31910441.669999998</v>
      </c>
      <c r="Q87" s="108">
        <f t="shared" ref="Q87" si="6">Q88+Q92</f>
        <v>130181058.22</v>
      </c>
      <c r="R87" s="2"/>
      <c r="S87" s="2"/>
      <c r="T87" s="3"/>
      <c r="U87" s="3"/>
      <c r="V87"/>
    </row>
    <row r="88" spans="1:22" s="34" customFormat="1" x14ac:dyDescent="0.25">
      <c r="A88" s="164"/>
      <c r="B88" s="123" t="s">
        <v>186</v>
      </c>
      <c r="C88" s="67">
        <v>287780000</v>
      </c>
      <c r="D88" s="67">
        <f>SUM(D89:D91)</f>
        <v>332643227.96000004</v>
      </c>
      <c r="E88" s="108">
        <v>121388.75</v>
      </c>
      <c r="F88" s="106">
        <v>2461071.0099999998</v>
      </c>
      <c r="G88" s="106">
        <v>10042792.380000001</v>
      </c>
      <c r="H88" s="108">
        <v>14815080.42</v>
      </c>
      <c r="I88" s="108">
        <v>8026379.5199999996</v>
      </c>
      <c r="J88" s="108">
        <v>14093179.48</v>
      </c>
      <c r="K88" s="108">
        <v>2681242.02</v>
      </c>
      <c r="L88" s="108">
        <v>9071791.2599999998</v>
      </c>
      <c r="M88" s="108">
        <v>3603525.11</v>
      </c>
      <c r="N88" s="108">
        <v>12817824.42</v>
      </c>
      <c r="O88" s="108">
        <v>16798095.77</v>
      </c>
      <c r="P88" s="108">
        <v>30990454.109999999</v>
      </c>
      <c r="Q88" s="108">
        <f t="shared" si="5"/>
        <v>125522824.25</v>
      </c>
      <c r="R88" s="2"/>
      <c r="S88" s="2"/>
      <c r="T88" s="3"/>
      <c r="U88" s="3"/>
      <c r="V88"/>
    </row>
    <row r="89" spans="1:22" x14ac:dyDescent="0.25">
      <c r="B89" s="124" t="s">
        <v>187</v>
      </c>
      <c r="C89" s="36">
        <v>280980000</v>
      </c>
      <c r="D89" s="36">
        <v>320016914.54000002</v>
      </c>
      <c r="E89" s="106">
        <v>121388.75</v>
      </c>
      <c r="F89" s="106">
        <v>2126102.0499999998</v>
      </c>
      <c r="G89" s="106">
        <v>10042792.380000001</v>
      </c>
      <c r="H89" s="106">
        <v>13257480.42</v>
      </c>
      <c r="I89" s="106">
        <v>8026379.5199999996</v>
      </c>
      <c r="J89" s="106">
        <v>13814179.48</v>
      </c>
      <c r="K89" s="106">
        <v>2681242.02</v>
      </c>
      <c r="L89" s="106">
        <v>6825780.2999999998</v>
      </c>
      <c r="M89" s="106">
        <v>3178525.11</v>
      </c>
      <c r="N89" s="106">
        <v>11840962.26</v>
      </c>
      <c r="O89" s="106">
        <v>14992695.77</v>
      </c>
      <c r="P89" s="109">
        <v>30194252.710000001</v>
      </c>
      <c r="Q89" s="109">
        <f t="shared" si="5"/>
        <v>117101780.77000001</v>
      </c>
      <c r="R89" s="2"/>
      <c r="S89" s="2"/>
      <c r="T89" s="3"/>
      <c r="U89" s="3"/>
    </row>
    <row r="90" spans="1:22" x14ac:dyDescent="0.25">
      <c r="B90" s="124" t="s">
        <v>464</v>
      </c>
      <c r="C90" s="36">
        <v>4800000</v>
      </c>
      <c r="D90" s="36">
        <v>5626313.4199999999</v>
      </c>
      <c r="E90" s="106">
        <v>0</v>
      </c>
      <c r="F90" s="106">
        <v>0</v>
      </c>
      <c r="G90" s="106">
        <v>0</v>
      </c>
      <c r="H90" s="106">
        <v>0</v>
      </c>
      <c r="I90" s="106">
        <v>0</v>
      </c>
      <c r="J90" s="106">
        <v>279000</v>
      </c>
      <c r="K90" s="106">
        <v>0</v>
      </c>
      <c r="L90" s="106">
        <v>1908549.8399999999</v>
      </c>
      <c r="M90" s="106">
        <v>425000</v>
      </c>
      <c r="N90" s="106">
        <v>300000</v>
      </c>
      <c r="O90" s="106">
        <v>177000</v>
      </c>
      <c r="P90" s="109">
        <v>395001.4</v>
      </c>
      <c r="Q90" s="109">
        <f t="shared" si="5"/>
        <v>3484551.2399999998</v>
      </c>
      <c r="R90" s="2"/>
      <c r="S90" s="2"/>
      <c r="T90" s="3"/>
      <c r="U90" s="3"/>
    </row>
    <row r="91" spans="1:22" x14ac:dyDescent="0.25">
      <c r="B91" s="124" t="s">
        <v>465</v>
      </c>
      <c r="C91" s="36">
        <v>2000000</v>
      </c>
      <c r="D91" s="36">
        <v>7000000</v>
      </c>
      <c r="E91" s="106">
        <v>0</v>
      </c>
      <c r="F91" s="106">
        <v>334968.96000000002</v>
      </c>
      <c r="G91" s="106">
        <v>0</v>
      </c>
      <c r="H91" s="106">
        <v>1557600</v>
      </c>
      <c r="I91" s="106">
        <v>0</v>
      </c>
      <c r="J91" s="106">
        <v>0</v>
      </c>
      <c r="K91" s="106">
        <v>0</v>
      </c>
      <c r="L91" s="106">
        <v>337461.12</v>
      </c>
      <c r="M91" s="106">
        <v>0</v>
      </c>
      <c r="N91" s="106">
        <v>676862.16</v>
      </c>
      <c r="O91" s="106">
        <v>1628400</v>
      </c>
      <c r="P91" s="109">
        <v>401200</v>
      </c>
      <c r="Q91" s="109">
        <f t="shared" si="5"/>
        <v>4936492.24</v>
      </c>
      <c r="R91" s="133"/>
      <c r="S91" s="2"/>
      <c r="T91" s="3"/>
      <c r="U91" s="3"/>
    </row>
    <row r="92" spans="1:22" s="34" customFormat="1" x14ac:dyDescent="0.25">
      <c r="B92" s="123" t="s">
        <v>188</v>
      </c>
      <c r="C92" s="67">
        <v>62839507</v>
      </c>
      <c r="D92" s="67">
        <f>D93</f>
        <v>78401327</v>
      </c>
      <c r="E92" s="108">
        <v>0</v>
      </c>
      <c r="F92" s="108">
        <v>161804.4</v>
      </c>
      <c r="G92" s="108">
        <v>320620.89</v>
      </c>
      <c r="H92" s="108">
        <v>3280</v>
      </c>
      <c r="I92" s="108">
        <v>55459.72</v>
      </c>
      <c r="J92" s="108">
        <v>132779.5</v>
      </c>
      <c r="K92" s="108">
        <v>587581</v>
      </c>
      <c r="L92" s="108">
        <v>53871.520000000004</v>
      </c>
      <c r="M92" s="108">
        <v>1597366</v>
      </c>
      <c r="N92" s="108">
        <v>213173.63</v>
      </c>
      <c r="O92" s="108">
        <v>612309.75</v>
      </c>
      <c r="P92" s="108">
        <v>919987.56</v>
      </c>
      <c r="Q92" s="108">
        <f t="shared" si="5"/>
        <v>4658233.9700000007</v>
      </c>
      <c r="R92" s="2"/>
      <c r="S92" s="2"/>
      <c r="T92" s="3"/>
      <c r="U92" s="3"/>
      <c r="V92"/>
    </row>
    <row r="93" spans="1:22" x14ac:dyDescent="0.25">
      <c r="B93" s="124" t="s">
        <v>189</v>
      </c>
      <c r="C93" s="36">
        <v>62839507</v>
      </c>
      <c r="D93" s="36">
        <v>78401327</v>
      </c>
      <c r="E93" s="106">
        <v>0</v>
      </c>
      <c r="F93" s="106">
        <v>161804.4</v>
      </c>
      <c r="G93" s="106">
        <v>320620.89</v>
      </c>
      <c r="H93" s="106">
        <v>3280</v>
      </c>
      <c r="I93" s="106">
        <v>55459.72</v>
      </c>
      <c r="J93" s="106">
        <v>132779.5</v>
      </c>
      <c r="K93" s="106">
        <v>587581</v>
      </c>
      <c r="L93" s="106">
        <v>53871.520000000004</v>
      </c>
      <c r="M93" s="106">
        <v>1597366</v>
      </c>
      <c r="N93" s="106">
        <v>213173.63</v>
      </c>
      <c r="O93" s="106">
        <v>612309.75</v>
      </c>
      <c r="P93" s="109">
        <v>919987.56</v>
      </c>
      <c r="Q93" s="109">
        <f t="shared" si="5"/>
        <v>4658233.9700000007</v>
      </c>
      <c r="R93" s="133"/>
      <c r="S93" s="2"/>
      <c r="T93" s="3"/>
      <c r="U93" s="3"/>
    </row>
    <row r="94" spans="1:22" x14ac:dyDescent="0.25">
      <c r="B94" s="122" t="s">
        <v>32</v>
      </c>
      <c r="C94" s="77">
        <v>65433089</v>
      </c>
      <c r="D94" s="77">
        <f>D95+D97+D99</f>
        <v>67756538</v>
      </c>
      <c r="E94" s="106">
        <v>10140</v>
      </c>
      <c r="F94" s="106">
        <v>54545</v>
      </c>
      <c r="G94" s="106">
        <v>27255</v>
      </c>
      <c r="H94" s="106">
        <v>31100</v>
      </c>
      <c r="I94" s="106">
        <v>370431.3</v>
      </c>
      <c r="J94" s="106">
        <v>69085</v>
      </c>
      <c r="K94" s="106">
        <v>98650</v>
      </c>
      <c r="L94" s="106">
        <v>459827.12</v>
      </c>
      <c r="M94" s="106">
        <v>15535</v>
      </c>
      <c r="N94" s="106">
        <v>293617.44</v>
      </c>
      <c r="O94" s="106">
        <v>227729.75</v>
      </c>
      <c r="P94" s="109">
        <v>1114939</v>
      </c>
      <c r="Q94" s="109">
        <f t="shared" si="5"/>
        <v>2772854.61</v>
      </c>
      <c r="R94" s="2"/>
      <c r="S94" s="2"/>
      <c r="T94" s="3"/>
      <c r="U94" s="3"/>
    </row>
    <row r="95" spans="1:22" s="34" customFormat="1" x14ac:dyDescent="0.25">
      <c r="A95" s="164"/>
      <c r="B95" s="123" t="s">
        <v>190</v>
      </c>
      <c r="C95" s="67">
        <v>53230686</v>
      </c>
      <c r="D95" s="67">
        <f>D96</f>
        <v>53530686</v>
      </c>
      <c r="E95" s="108">
        <v>10140</v>
      </c>
      <c r="F95" s="106">
        <v>54545</v>
      </c>
      <c r="G95" s="106">
        <v>27255</v>
      </c>
      <c r="H95" s="108">
        <v>31100</v>
      </c>
      <c r="I95" s="108">
        <v>48330</v>
      </c>
      <c r="J95" s="108">
        <v>69085</v>
      </c>
      <c r="K95" s="108">
        <v>98650</v>
      </c>
      <c r="L95" s="108">
        <v>81000</v>
      </c>
      <c r="M95" s="108">
        <v>15535</v>
      </c>
      <c r="N95" s="108">
        <v>51300</v>
      </c>
      <c r="O95" s="108">
        <v>0</v>
      </c>
      <c r="P95" s="108">
        <v>231490</v>
      </c>
      <c r="Q95" s="108">
        <f t="shared" si="5"/>
        <v>718430</v>
      </c>
      <c r="R95" s="133"/>
      <c r="S95" s="2"/>
      <c r="T95" s="3"/>
      <c r="U95" s="3"/>
      <c r="V95"/>
    </row>
    <row r="96" spans="1:22" x14ac:dyDescent="0.25">
      <c r="B96" s="124" t="s">
        <v>191</v>
      </c>
      <c r="C96" s="36">
        <v>53230686</v>
      </c>
      <c r="D96" s="36">
        <v>53530686</v>
      </c>
      <c r="E96" s="106">
        <v>10140</v>
      </c>
      <c r="F96" s="106">
        <v>54545</v>
      </c>
      <c r="G96" s="106">
        <v>27255</v>
      </c>
      <c r="H96" s="106">
        <v>31100</v>
      </c>
      <c r="I96" s="106">
        <v>48330</v>
      </c>
      <c r="J96" s="106">
        <v>69085</v>
      </c>
      <c r="K96" s="106">
        <v>98650</v>
      </c>
      <c r="L96" s="106">
        <v>81000</v>
      </c>
      <c r="M96" s="106">
        <v>15535</v>
      </c>
      <c r="N96" s="106">
        <v>51300</v>
      </c>
      <c r="O96" s="106">
        <v>0</v>
      </c>
      <c r="P96" s="109">
        <v>231490</v>
      </c>
      <c r="Q96" s="109">
        <f t="shared" si="5"/>
        <v>718430</v>
      </c>
      <c r="R96" s="2"/>
      <c r="S96" s="2"/>
      <c r="T96" s="3"/>
      <c r="U96" s="3"/>
    </row>
    <row r="97" spans="1:22" s="34" customFormat="1" x14ac:dyDescent="0.25">
      <c r="B97" s="123" t="s">
        <v>192</v>
      </c>
      <c r="C97" s="67">
        <v>12142403</v>
      </c>
      <c r="D97" s="67">
        <f>D98</f>
        <v>14165852</v>
      </c>
      <c r="E97" s="108">
        <v>0</v>
      </c>
      <c r="F97" s="106">
        <v>0</v>
      </c>
      <c r="G97" s="106">
        <v>0</v>
      </c>
      <c r="H97" s="108">
        <v>0</v>
      </c>
      <c r="I97" s="108">
        <v>322101.3</v>
      </c>
      <c r="J97" s="108">
        <v>0</v>
      </c>
      <c r="K97" s="108">
        <v>0</v>
      </c>
      <c r="L97" s="108">
        <v>378827.12</v>
      </c>
      <c r="M97" s="108">
        <v>0</v>
      </c>
      <c r="N97" s="108">
        <v>242317.44</v>
      </c>
      <c r="O97" s="108">
        <v>227729.75</v>
      </c>
      <c r="P97" s="108">
        <v>883449</v>
      </c>
      <c r="Q97" s="108">
        <f t="shared" si="5"/>
        <v>2054424.6099999999</v>
      </c>
      <c r="R97" s="133"/>
      <c r="S97" s="2"/>
      <c r="T97" s="3"/>
      <c r="U97" s="3"/>
      <c r="V97"/>
    </row>
    <row r="98" spans="1:22" x14ac:dyDescent="0.25">
      <c r="B98" s="124" t="s">
        <v>193</v>
      </c>
      <c r="C98" s="36">
        <v>12142403</v>
      </c>
      <c r="D98" s="36">
        <v>14165852</v>
      </c>
      <c r="E98" s="106">
        <v>0</v>
      </c>
      <c r="F98" s="106">
        <v>0</v>
      </c>
      <c r="G98" s="106">
        <v>0</v>
      </c>
      <c r="H98" s="106">
        <v>0</v>
      </c>
      <c r="I98" s="106">
        <v>322101.3</v>
      </c>
      <c r="J98" s="106">
        <v>0</v>
      </c>
      <c r="K98" s="106">
        <v>0</v>
      </c>
      <c r="L98" s="106">
        <v>378827.12</v>
      </c>
      <c r="M98" s="106">
        <v>0</v>
      </c>
      <c r="N98" s="106">
        <v>242317.44</v>
      </c>
      <c r="O98" s="106">
        <v>227729.75</v>
      </c>
      <c r="P98" s="109">
        <v>883449</v>
      </c>
      <c r="Q98" s="109">
        <f t="shared" si="5"/>
        <v>2054424.6099999999</v>
      </c>
      <c r="R98" s="135"/>
      <c r="S98" s="2"/>
      <c r="T98" s="3"/>
      <c r="U98" s="3"/>
    </row>
    <row r="99" spans="1:22" s="34" customFormat="1" x14ac:dyDescent="0.25">
      <c r="B99" s="123" t="s">
        <v>194</v>
      </c>
      <c r="C99" s="67">
        <v>60000</v>
      </c>
      <c r="D99" s="67">
        <f>D100</f>
        <v>60000</v>
      </c>
      <c r="E99" s="108">
        <v>0</v>
      </c>
      <c r="F99" s="106">
        <v>0</v>
      </c>
      <c r="G99" s="106">
        <v>0</v>
      </c>
      <c r="H99" s="108">
        <v>0</v>
      </c>
      <c r="I99" s="108">
        <v>0</v>
      </c>
      <c r="J99" s="108">
        <v>0</v>
      </c>
      <c r="K99" s="108">
        <v>0</v>
      </c>
      <c r="L99" s="108">
        <v>0</v>
      </c>
      <c r="M99" s="108">
        <v>0</v>
      </c>
      <c r="N99" s="108">
        <v>0</v>
      </c>
      <c r="O99" s="108">
        <v>0</v>
      </c>
      <c r="P99" s="108">
        <v>0</v>
      </c>
      <c r="Q99" s="108">
        <f t="shared" si="5"/>
        <v>0</v>
      </c>
      <c r="R99" s="135"/>
      <c r="S99" s="2"/>
      <c r="T99" s="3"/>
      <c r="U99" s="3"/>
      <c r="V99"/>
    </row>
    <row r="100" spans="1:22" x14ac:dyDescent="0.25">
      <c r="B100" s="124" t="s">
        <v>195</v>
      </c>
      <c r="C100" s="36">
        <v>60000</v>
      </c>
      <c r="D100" s="36">
        <v>60000</v>
      </c>
      <c r="E100" s="106">
        <v>0</v>
      </c>
      <c r="F100" s="106">
        <v>0</v>
      </c>
      <c r="G100" s="106">
        <v>0</v>
      </c>
      <c r="H100" s="106">
        <v>0</v>
      </c>
      <c r="I100" s="106">
        <v>0</v>
      </c>
      <c r="J100" s="106">
        <v>0</v>
      </c>
      <c r="K100" s="106">
        <v>0</v>
      </c>
      <c r="L100" s="106">
        <v>0</v>
      </c>
      <c r="M100" s="106">
        <v>0</v>
      </c>
      <c r="N100" s="106">
        <v>0</v>
      </c>
      <c r="O100" s="106">
        <v>0</v>
      </c>
      <c r="P100" s="106">
        <v>0</v>
      </c>
      <c r="Q100" s="108">
        <f t="shared" si="5"/>
        <v>0</v>
      </c>
      <c r="R100" s="135"/>
      <c r="S100" s="2"/>
      <c r="T100" s="3"/>
      <c r="U100" s="3"/>
    </row>
    <row r="101" spans="1:22" x14ac:dyDescent="0.25">
      <c r="B101" s="122" t="s">
        <v>33</v>
      </c>
      <c r="C101" s="77">
        <v>79685896</v>
      </c>
      <c r="D101" s="77">
        <f>D102+D104+D106+D108</f>
        <v>73219194.569999993</v>
      </c>
      <c r="E101" s="106">
        <v>4600</v>
      </c>
      <c r="F101" s="106">
        <v>182247.19</v>
      </c>
      <c r="G101" s="106">
        <v>483674.48</v>
      </c>
      <c r="H101" s="106">
        <v>1616257.91</v>
      </c>
      <c r="I101" s="106">
        <v>646050.27999999991</v>
      </c>
      <c r="J101" s="106">
        <v>222137.04</v>
      </c>
      <c r="K101" s="106">
        <v>289005.2</v>
      </c>
      <c r="L101" s="106">
        <v>536459.76</v>
      </c>
      <c r="M101" s="106">
        <v>218077.18</v>
      </c>
      <c r="N101" s="106">
        <v>453387.25</v>
      </c>
      <c r="O101" s="106">
        <v>351211.66000000003</v>
      </c>
      <c r="P101" s="109">
        <v>361437.73</v>
      </c>
      <c r="Q101" s="108">
        <f t="shared" si="5"/>
        <v>5364545.68</v>
      </c>
      <c r="R101" s="133"/>
      <c r="S101" s="2"/>
      <c r="T101" s="3"/>
      <c r="U101" s="3"/>
    </row>
    <row r="102" spans="1:22" s="34" customFormat="1" x14ac:dyDescent="0.25">
      <c r="A102" s="164"/>
      <c r="B102" s="123" t="s">
        <v>196</v>
      </c>
      <c r="C102" s="67">
        <v>32348146</v>
      </c>
      <c r="D102" s="108">
        <f t="shared" ref="D102" si="7">D103</f>
        <v>24283846</v>
      </c>
      <c r="E102" s="108">
        <v>4600</v>
      </c>
      <c r="F102" s="108">
        <v>0</v>
      </c>
      <c r="G102" s="108">
        <v>248540</v>
      </c>
      <c r="H102" s="108">
        <v>1427700</v>
      </c>
      <c r="I102" s="108">
        <v>547006.62</v>
      </c>
      <c r="J102" s="108">
        <v>109046.06</v>
      </c>
      <c r="K102" s="108">
        <v>61495</v>
      </c>
      <c r="L102" s="108">
        <v>420354.83</v>
      </c>
      <c r="M102" s="108">
        <v>90167</v>
      </c>
      <c r="N102" s="108">
        <v>154770.81</v>
      </c>
      <c r="O102" s="108">
        <v>86326.66</v>
      </c>
      <c r="P102" s="108">
        <v>133071.19</v>
      </c>
      <c r="Q102" s="108">
        <f t="shared" si="5"/>
        <v>3283078.1700000004</v>
      </c>
      <c r="R102" s="2"/>
      <c r="S102" s="2"/>
      <c r="T102" s="3"/>
      <c r="U102" s="3"/>
      <c r="V102"/>
    </row>
    <row r="103" spans="1:22" x14ac:dyDescent="0.25">
      <c r="B103" s="124" t="s">
        <v>197</v>
      </c>
      <c r="C103" s="77">
        <v>32348146</v>
      </c>
      <c r="D103" s="77">
        <v>24283846</v>
      </c>
      <c r="E103" s="106">
        <v>4600</v>
      </c>
      <c r="F103" s="106">
        <v>0</v>
      </c>
      <c r="G103" s="106">
        <v>248540</v>
      </c>
      <c r="H103" s="106">
        <v>1427700</v>
      </c>
      <c r="I103" s="106">
        <v>547006.62</v>
      </c>
      <c r="J103" s="106">
        <v>109046.06</v>
      </c>
      <c r="K103" s="106">
        <v>61495</v>
      </c>
      <c r="L103" s="106">
        <v>420354.83</v>
      </c>
      <c r="M103" s="106">
        <v>90167</v>
      </c>
      <c r="N103" s="106">
        <v>154770.81</v>
      </c>
      <c r="O103" s="106">
        <v>86326.66</v>
      </c>
      <c r="P103" s="106">
        <v>133071.19</v>
      </c>
      <c r="Q103" s="109">
        <f t="shared" si="5"/>
        <v>3283078.1700000004</v>
      </c>
      <c r="R103" s="133"/>
      <c r="S103" s="2"/>
      <c r="T103" s="3"/>
      <c r="U103" s="3"/>
    </row>
    <row r="104" spans="1:22" s="34" customFormat="1" x14ac:dyDescent="0.25">
      <c r="B104" s="123" t="s">
        <v>198</v>
      </c>
      <c r="C104" s="67">
        <v>1856200</v>
      </c>
      <c r="D104" s="67">
        <v>2182677.84</v>
      </c>
      <c r="E104" s="108">
        <v>0</v>
      </c>
      <c r="F104" s="106">
        <v>32674</v>
      </c>
      <c r="G104" s="106">
        <v>46000</v>
      </c>
      <c r="H104" s="108">
        <v>16522</v>
      </c>
      <c r="I104" s="108">
        <v>23754</v>
      </c>
      <c r="J104" s="108">
        <v>0</v>
      </c>
      <c r="K104" s="108">
        <v>36000</v>
      </c>
      <c r="L104" s="108">
        <v>0</v>
      </c>
      <c r="M104" s="108">
        <v>0</v>
      </c>
      <c r="N104" s="108">
        <v>90000</v>
      </c>
      <c r="O104" s="108">
        <v>255650</v>
      </c>
      <c r="P104" s="108">
        <v>8614</v>
      </c>
      <c r="Q104" s="108">
        <f t="shared" ref="Q104" si="8">Q105</f>
        <v>509214</v>
      </c>
      <c r="R104" s="2"/>
      <c r="S104" s="2"/>
      <c r="T104" s="3"/>
      <c r="U104" s="3"/>
      <c r="V104"/>
    </row>
    <row r="105" spans="1:22" x14ac:dyDescent="0.25">
      <c r="B105" s="124" t="s">
        <v>199</v>
      </c>
      <c r="C105" s="77">
        <v>1856200</v>
      </c>
      <c r="D105" s="77">
        <v>2182677.84</v>
      </c>
      <c r="E105" s="106">
        <v>0</v>
      </c>
      <c r="F105" s="106">
        <v>32674</v>
      </c>
      <c r="G105" s="106">
        <v>46000</v>
      </c>
      <c r="H105" s="106">
        <v>16522</v>
      </c>
      <c r="I105" s="106">
        <v>23754</v>
      </c>
      <c r="J105" s="106">
        <v>0</v>
      </c>
      <c r="K105" s="106">
        <v>36000</v>
      </c>
      <c r="L105" s="106">
        <v>0</v>
      </c>
      <c r="M105" s="106">
        <v>0</v>
      </c>
      <c r="N105" s="106">
        <v>90000</v>
      </c>
      <c r="O105" s="106">
        <v>255650</v>
      </c>
      <c r="P105" s="106">
        <v>8614</v>
      </c>
      <c r="Q105" s="108">
        <f t="shared" si="5"/>
        <v>509214</v>
      </c>
      <c r="R105" s="133"/>
      <c r="S105" s="2"/>
      <c r="T105" s="3"/>
      <c r="U105" s="3"/>
    </row>
    <row r="106" spans="1:22" s="34" customFormat="1" x14ac:dyDescent="0.25">
      <c r="B106" s="123" t="s">
        <v>200</v>
      </c>
      <c r="C106" s="67">
        <v>44309149</v>
      </c>
      <c r="D106" s="67">
        <v>45480269.729999997</v>
      </c>
      <c r="E106" s="108">
        <v>0</v>
      </c>
      <c r="F106" s="106">
        <v>149573.19</v>
      </c>
      <c r="G106" s="106">
        <v>189134.47999999998</v>
      </c>
      <c r="H106" s="108">
        <v>172035.91</v>
      </c>
      <c r="I106" s="108">
        <v>72138.45</v>
      </c>
      <c r="J106" s="108">
        <v>113090.98000000001</v>
      </c>
      <c r="K106" s="108">
        <v>191510.2</v>
      </c>
      <c r="L106" s="108">
        <v>112804.93</v>
      </c>
      <c r="M106" s="108">
        <v>127910.18</v>
      </c>
      <c r="N106" s="108">
        <v>185046.44</v>
      </c>
      <c r="O106" s="108">
        <v>0</v>
      </c>
      <c r="P106" s="108">
        <v>116672.54</v>
      </c>
      <c r="Q106" s="108">
        <f t="shared" si="5"/>
        <v>1429917.2999999998</v>
      </c>
      <c r="R106" s="2"/>
      <c r="S106" s="2"/>
      <c r="T106" s="3"/>
      <c r="U106" s="3"/>
      <c r="V106"/>
    </row>
    <row r="107" spans="1:22" x14ac:dyDescent="0.25">
      <c r="B107" s="124" t="s">
        <v>201</v>
      </c>
      <c r="C107" s="77">
        <v>44309149</v>
      </c>
      <c r="D107" s="77">
        <v>45480269.729999997</v>
      </c>
      <c r="E107" s="106">
        <v>0</v>
      </c>
      <c r="F107" s="106">
        <v>149573.19</v>
      </c>
      <c r="G107" s="106">
        <v>189134.47999999998</v>
      </c>
      <c r="H107" s="106">
        <v>172035.91</v>
      </c>
      <c r="I107" s="106">
        <v>72138.45</v>
      </c>
      <c r="J107" s="106">
        <v>113090.98000000001</v>
      </c>
      <c r="K107" s="106">
        <v>191510.2</v>
      </c>
      <c r="L107" s="106">
        <v>112804.93</v>
      </c>
      <c r="M107" s="106">
        <v>127910.18</v>
      </c>
      <c r="N107" s="106">
        <v>185046.44</v>
      </c>
      <c r="O107" s="106">
        <v>0</v>
      </c>
      <c r="P107" s="109">
        <v>116672.54</v>
      </c>
      <c r="Q107" s="109">
        <f t="shared" si="5"/>
        <v>1429917.2999999998</v>
      </c>
      <c r="R107" s="133"/>
      <c r="S107" s="2"/>
      <c r="T107" s="3"/>
      <c r="U107" s="3"/>
    </row>
    <row r="108" spans="1:22" s="34" customFormat="1" x14ac:dyDescent="0.25">
      <c r="B108" s="123" t="s">
        <v>202</v>
      </c>
      <c r="C108" s="67">
        <v>1172401</v>
      </c>
      <c r="D108" s="67">
        <v>1272401</v>
      </c>
      <c r="E108" s="108">
        <v>0</v>
      </c>
      <c r="F108" s="106">
        <v>0</v>
      </c>
      <c r="G108" s="106">
        <v>0</v>
      </c>
      <c r="H108" s="108">
        <v>0</v>
      </c>
      <c r="I108" s="108">
        <v>3151.21</v>
      </c>
      <c r="J108" s="108">
        <v>0</v>
      </c>
      <c r="K108" s="108">
        <v>0</v>
      </c>
      <c r="L108" s="108">
        <v>3300</v>
      </c>
      <c r="M108" s="108">
        <v>0</v>
      </c>
      <c r="N108" s="108">
        <v>23570</v>
      </c>
      <c r="O108" s="108">
        <v>9235</v>
      </c>
      <c r="P108" s="108">
        <v>103080</v>
      </c>
      <c r="Q108" s="108">
        <f t="shared" si="5"/>
        <v>142336.21</v>
      </c>
      <c r="R108" s="2"/>
      <c r="S108" s="2"/>
      <c r="T108" s="3"/>
      <c r="U108" s="3"/>
      <c r="V108"/>
    </row>
    <row r="109" spans="1:22" x14ac:dyDescent="0.25">
      <c r="B109" s="124" t="s">
        <v>203</v>
      </c>
      <c r="C109" s="36">
        <v>1172401</v>
      </c>
      <c r="D109" s="36">
        <v>1272401</v>
      </c>
      <c r="E109" s="106">
        <v>0</v>
      </c>
      <c r="F109" s="106">
        <v>0</v>
      </c>
      <c r="G109" s="106">
        <v>0</v>
      </c>
      <c r="H109" s="106">
        <v>0</v>
      </c>
      <c r="I109" s="106">
        <v>3151.21</v>
      </c>
      <c r="J109" s="106">
        <v>0</v>
      </c>
      <c r="K109" s="106">
        <v>0</v>
      </c>
      <c r="L109" s="106">
        <v>3300</v>
      </c>
      <c r="M109" s="106">
        <v>0</v>
      </c>
      <c r="N109" s="106">
        <v>23570</v>
      </c>
      <c r="O109" s="106">
        <v>9235</v>
      </c>
      <c r="P109" s="109">
        <v>103080</v>
      </c>
      <c r="Q109" s="109">
        <f t="shared" si="5"/>
        <v>142336.21</v>
      </c>
      <c r="R109" s="133"/>
      <c r="S109" s="2"/>
      <c r="T109" s="3"/>
      <c r="U109" s="3"/>
    </row>
    <row r="110" spans="1:22" x14ac:dyDescent="0.25">
      <c r="B110" s="122" t="s">
        <v>34</v>
      </c>
      <c r="C110" s="110">
        <v>303133461</v>
      </c>
      <c r="D110" s="110">
        <v>385454821.99000001</v>
      </c>
      <c r="E110" s="106">
        <v>8681251.4100000001</v>
      </c>
      <c r="F110" s="106">
        <v>9867373.5700000022</v>
      </c>
      <c r="G110" s="106">
        <v>10462161.93</v>
      </c>
      <c r="H110" s="106">
        <v>10262346.610000001</v>
      </c>
      <c r="I110" s="106">
        <v>13024876.960000001</v>
      </c>
      <c r="J110" s="106">
        <v>17873524.440000001</v>
      </c>
      <c r="K110" s="106">
        <v>10958715.110000001</v>
      </c>
      <c r="L110" s="106">
        <v>16407357.780000001</v>
      </c>
      <c r="M110" s="106">
        <v>10879221.249999998</v>
      </c>
      <c r="N110" s="106">
        <v>12893563.870000001</v>
      </c>
      <c r="O110" s="106">
        <v>11856642.459999997</v>
      </c>
      <c r="P110" s="106">
        <v>35737014.450000003</v>
      </c>
      <c r="Q110" s="106">
        <f t="shared" ref="Q110" si="9">Q111+Q114+Q116+Q120+Q122+Q124</f>
        <v>168904049.84000003</v>
      </c>
      <c r="R110" s="2"/>
      <c r="S110" s="2"/>
      <c r="T110" s="3"/>
      <c r="U110" s="3"/>
    </row>
    <row r="111" spans="1:22" s="34" customFormat="1" x14ac:dyDescent="0.25">
      <c r="A111" s="164"/>
      <c r="B111" s="123" t="s">
        <v>204</v>
      </c>
      <c r="C111" s="113">
        <v>193992940</v>
      </c>
      <c r="D111" s="113">
        <v>205896085.44</v>
      </c>
      <c r="E111" s="108">
        <v>5309448.91</v>
      </c>
      <c r="F111" s="106">
        <v>6325642.9400000004</v>
      </c>
      <c r="G111" s="106">
        <v>6285363.4100000001</v>
      </c>
      <c r="H111" s="108">
        <v>5953744.7400000002</v>
      </c>
      <c r="I111" s="108">
        <v>4460386.47</v>
      </c>
      <c r="J111" s="108">
        <v>5476586.5899999999</v>
      </c>
      <c r="K111" s="108">
        <v>6656751.7300000004</v>
      </c>
      <c r="L111" s="108">
        <v>5462872.040000001</v>
      </c>
      <c r="M111" s="108">
        <v>5980992.2699999996</v>
      </c>
      <c r="N111" s="108">
        <v>6677831.1799999997</v>
      </c>
      <c r="O111" s="108">
        <v>7080545.2299999986</v>
      </c>
      <c r="P111" s="111">
        <v>5227633.3</v>
      </c>
      <c r="Q111" s="111">
        <f>SUM(E111:P111)</f>
        <v>70897798.810000002</v>
      </c>
      <c r="R111" s="133"/>
      <c r="S111" s="2"/>
      <c r="T111" s="3"/>
      <c r="U111" s="3"/>
      <c r="V111"/>
    </row>
    <row r="112" spans="1:22" x14ac:dyDescent="0.25">
      <c r="B112" s="124" t="s">
        <v>205</v>
      </c>
      <c r="C112" s="92">
        <v>193813392</v>
      </c>
      <c r="D112" s="92">
        <v>205045131.74000001</v>
      </c>
      <c r="E112" s="106">
        <v>5309448.91</v>
      </c>
      <c r="F112" s="106">
        <v>6157378.9500000002</v>
      </c>
      <c r="G112" s="106">
        <v>6285363.4100000001</v>
      </c>
      <c r="H112" s="106">
        <v>5953744.7400000002</v>
      </c>
      <c r="I112" s="106">
        <v>4267456.7699999996</v>
      </c>
      <c r="J112" s="106">
        <v>5476586.5899999999</v>
      </c>
      <c r="K112" s="106">
        <v>6656751.7300000004</v>
      </c>
      <c r="L112" s="106">
        <v>5238576.0600000005</v>
      </c>
      <c r="M112" s="106">
        <v>5980992.2699999996</v>
      </c>
      <c r="N112" s="106">
        <v>6677831.1799999997</v>
      </c>
      <c r="O112" s="106">
        <v>7080545.2299999986</v>
      </c>
      <c r="P112" s="107">
        <v>5227633.3</v>
      </c>
      <c r="Q112" s="107">
        <f>SUM(E112:P112)</f>
        <v>70312309.139999986</v>
      </c>
      <c r="R112" s="2"/>
      <c r="S112" s="2"/>
      <c r="T112" s="3"/>
      <c r="U112" s="3"/>
    </row>
    <row r="113" spans="1:22" x14ac:dyDescent="0.25">
      <c r="B113" s="124" t="s">
        <v>466</v>
      </c>
      <c r="C113" s="77">
        <v>179548</v>
      </c>
      <c r="D113" s="77">
        <v>850953.7</v>
      </c>
      <c r="E113" s="106">
        <v>0</v>
      </c>
      <c r="F113" s="106">
        <v>168263.99</v>
      </c>
      <c r="G113" s="106">
        <v>0</v>
      </c>
      <c r="H113" s="106">
        <v>0</v>
      </c>
      <c r="I113" s="106">
        <v>192929.7</v>
      </c>
      <c r="J113" s="106">
        <v>0</v>
      </c>
      <c r="K113" s="106">
        <v>0</v>
      </c>
      <c r="L113" s="106">
        <v>224295.98</v>
      </c>
      <c r="M113" s="106">
        <v>0</v>
      </c>
      <c r="N113" s="106">
        <v>0</v>
      </c>
      <c r="O113" s="106">
        <v>0</v>
      </c>
      <c r="P113" s="106">
        <v>0</v>
      </c>
      <c r="Q113" s="106">
        <f t="shared" si="5"/>
        <v>585489.67000000004</v>
      </c>
      <c r="R113" s="2"/>
      <c r="S113" s="2"/>
      <c r="T113" s="3"/>
      <c r="U113" s="3"/>
    </row>
    <row r="114" spans="1:22" s="34" customFormat="1" x14ac:dyDescent="0.25">
      <c r="B114" s="123" t="s">
        <v>206</v>
      </c>
      <c r="C114" s="67">
        <v>0</v>
      </c>
      <c r="D114" s="67">
        <v>9867214.879999999</v>
      </c>
      <c r="E114" s="108">
        <v>0</v>
      </c>
      <c r="F114" s="106">
        <v>0</v>
      </c>
      <c r="G114" s="106">
        <v>0</v>
      </c>
      <c r="H114" s="108">
        <v>0</v>
      </c>
      <c r="I114" s="108">
        <v>0</v>
      </c>
      <c r="J114" s="108">
        <v>0</v>
      </c>
      <c r="K114" s="108">
        <v>0</v>
      </c>
      <c r="L114" s="108">
        <v>0</v>
      </c>
      <c r="M114" s="108">
        <v>0</v>
      </c>
      <c r="N114" s="108">
        <v>0</v>
      </c>
      <c r="O114" s="108">
        <v>0</v>
      </c>
      <c r="P114" s="108">
        <v>0</v>
      </c>
      <c r="Q114" s="108">
        <f t="shared" si="5"/>
        <v>0</v>
      </c>
      <c r="R114" s="2"/>
      <c r="S114" s="2"/>
      <c r="T114" s="3"/>
      <c r="U114" s="3"/>
      <c r="V114"/>
    </row>
    <row r="115" spans="1:22" x14ac:dyDescent="0.25">
      <c r="B115" s="124" t="s">
        <v>467</v>
      </c>
      <c r="C115" s="36">
        <v>0</v>
      </c>
      <c r="D115" s="36">
        <v>2936180.88</v>
      </c>
      <c r="E115" s="106">
        <v>0</v>
      </c>
      <c r="F115" s="106">
        <v>0</v>
      </c>
      <c r="G115" s="106">
        <v>0</v>
      </c>
      <c r="H115" s="106">
        <v>0</v>
      </c>
      <c r="I115" s="106">
        <v>0</v>
      </c>
      <c r="J115" s="106">
        <v>0</v>
      </c>
      <c r="K115" s="106">
        <v>0</v>
      </c>
      <c r="L115" s="106">
        <v>0</v>
      </c>
      <c r="M115" s="106">
        <v>0</v>
      </c>
      <c r="N115" s="106">
        <v>0</v>
      </c>
      <c r="O115" s="106">
        <v>0</v>
      </c>
      <c r="P115" s="106">
        <v>0</v>
      </c>
      <c r="Q115" s="106">
        <f t="shared" si="5"/>
        <v>0</v>
      </c>
      <c r="R115" s="2"/>
      <c r="S115" s="2"/>
      <c r="T115" s="3"/>
      <c r="U115" s="3"/>
    </row>
    <row r="116" spans="1:22" s="34" customFormat="1" x14ac:dyDescent="0.25">
      <c r="B116" s="123" t="s">
        <v>208</v>
      </c>
      <c r="C116" s="67">
        <v>8506910</v>
      </c>
      <c r="D116" s="67">
        <v>3023432</v>
      </c>
      <c r="E116" s="108">
        <v>227740</v>
      </c>
      <c r="F116" s="106">
        <v>61325.07</v>
      </c>
      <c r="G116" s="106">
        <v>385845.6</v>
      </c>
      <c r="H116" s="108">
        <v>865417.66</v>
      </c>
      <c r="I116" s="108">
        <v>448393.4</v>
      </c>
      <c r="J116" s="108">
        <v>249839.98</v>
      </c>
      <c r="K116" s="108">
        <v>234820</v>
      </c>
      <c r="L116" s="108">
        <v>270200.65000000002</v>
      </c>
      <c r="M116" s="108">
        <v>80403.31</v>
      </c>
      <c r="N116" s="108">
        <v>437696.81</v>
      </c>
      <c r="O116" s="108">
        <v>201082.12</v>
      </c>
      <c r="P116" s="108">
        <v>508579.88</v>
      </c>
      <c r="Q116" s="108">
        <f t="shared" si="5"/>
        <v>3971344.48</v>
      </c>
      <c r="R116" s="2"/>
      <c r="S116" s="2"/>
      <c r="T116" s="3"/>
      <c r="U116" s="3"/>
      <c r="V116"/>
    </row>
    <row r="117" spans="1:22" x14ac:dyDescent="0.25">
      <c r="B117" s="124" t="s">
        <v>209</v>
      </c>
      <c r="C117" s="36">
        <v>610000</v>
      </c>
      <c r="D117" s="36">
        <v>3907602</v>
      </c>
      <c r="E117" s="106">
        <v>0</v>
      </c>
      <c r="F117" s="106">
        <v>0</v>
      </c>
      <c r="G117" s="106">
        <v>0</v>
      </c>
      <c r="H117" s="106">
        <v>615960</v>
      </c>
      <c r="I117" s="106">
        <v>0</v>
      </c>
      <c r="J117" s="106">
        <v>0</v>
      </c>
      <c r="K117" s="106">
        <v>0</v>
      </c>
      <c r="L117" s="106">
        <v>19293</v>
      </c>
      <c r="M117" s="106">
        <v>0</v>
      </c>
      <c r="N117" s="106">
        <v>9196.33</v>
      </c>
      <c r="O117" s="106">
        <v>718.12</v>
      </c>
      <c r="P117" s="106">
        <v>0</v>
      </c>
      <c r="Q117" s="106">
        <f t="shared" si="5"/>
        <v>645167.44999999995</v>
      </c>
      <c r="R117" s="133"/>
      <c r="S117" s="2"/>
      <c r="T117" s="3"/>
      <c r="U117" s="3"/>
    </row>
    <row r="118" spans="1:22" x14ac:dyDescent="0.25">
      <c r="B118" s="124" t="s">
        <v>210</v>
      </c>
      <c r="C118" s="36">
        <v>5604724</v>
      </c>
      <c r="D118" s="36">
        <v>30338329.899999999</v>
      </c>
      <c r="E118" s="106">
        <v>227740</v>
      </c>
      <c r="F118" s="106">
        <v>0</v>
      </c>
      <c r="G118" s="106">
        <v>227740</v>
      </c>
      <c r="H118" s="106">
        <v>227740</v>
      </c>
      <c r="I118" s="106">
        <v>408280</v>
      </c>
      <c r="J118" s="106">
        <v>227740</v>
      </c>
      <c r="K118" s="106">
        <v>227740</v>
      </c>
      <c r="L118" s="106">
        <v>227740</v>
      </c>
      <c r="M118" s="106">
        <v>47200</v>
      </c>
      <c r="N118" s="106">
        <v>408280</v>
      </c>
      <c r="O118" s="106">
        <v>180540</v>
      </c>
      <c r="P118" s="106">
        <v>322140</v>
      </c>
      <c r="Q118" s="106">
        <f t="shared" si="5"/>
        <v>2732880</v>
      </c>
      <c r="R118" s="133"/>
      <c r="S118" s="2"/>
      <c r="T118" s="3"/>
      <c r="U118" s="3"/>
    </row>
    <row r="119" spans="1:22" x14ac:dyDescent="0.25">
      <c r="A119" s="59"/>
      <c r="B119" s="124" t="s">
        <v>211</v>
      </c>
      <c r="C119" s="36">
        <v>2292186</v>
      </c>
      <c r="D119" s="36">
        <v>30338329.899999999</v>
      </c>
      <c r="E119" s="106">
        <v>0</v>
      </c>
      <c r="F119" s="106">
        <v>61325.07</v>
      </c>
      <c r="G119" s="106">
        <v>158105.59999999998</v>
      </c>
      <c r="H119" s="106">
        <v>21717.66</v>
      </c>
      <c r="I119" s="106">
        <v>40113.4</v>
      </c>
      <c r="J119" s="106">
        <v>22099.98</v>
      </c>
      <c r="K119" s="106">
        <v>7080</v>
      </c>
      <c r="L119" s="106">
        <v>23167.65</v>
      </c>
      <c r="M119" s="106">
        <v>33203.31</v>
      </c>
      <c r="N119" s="106">
        <v>20220.48</v>
      </c>
      <c r="O119" s="106">
        <v>19824</v>
      </c>
      <c r="P119" s="106">
        <v>186439.88</v>
      </c>
      <c r="Q119" s="106">
        <f t="shared" si="5"/>
        <v>593297.03</v>
      </c>
      <c r="R119" s="133"/>
      <c r="S119" s="2"/>
      <c r="T119" s="3"/>
      <c r="U119" s="3"/>
    </row>
    <row r="120" spans="1:22" s="34" customFormat="1" x14ac:dyDescent="0.25">
      <c r="B120" s="123" t="s">
        <v>212</v>
      </c>
      <c r="C120" s="67">
        <v>21418330</v>
      </c>
      <c r="D120" s="67">
        <v>27018837.390000001</v>
      </c>
      <c r="E120" s="108">
        <v>1950576</v>
      </c>
      <c r="F120" s="108">
        <v>1950576</v>
      </c>
      <c r="G120" s="108">
        <v>2383909.3199999998</v>
      </c>
      <c r="H120" s="108">
        <v>2383909.3199999998</v>
      </c>
      <c r="I120" s="108">
        <v>2383909.3199999998</v>
      </c>
      <c r="J120" s="108">
        <v>1950576</v>
      </c>
      <c r="K120" s="108">
        <v>2407909.3199999998</v>
      </c>
      <c r="L120" s="108">
        <v>2383909.3199999998</v>
      </c>
      <c r="M120" s="108">
        <v>2687759.32</v>
      </c>
      <c r="N120" s="108">
        <v>1553859.32</v>
      </c>
      <c r="O120" s="108">
        <v>1459909.32</v>
      </c>
      <c r="P120" s="108">
        <v>1726999.32</v>
      </c>
      <c r="Q120" s="108">
        <f t="shared" si="5"/>
        <v>25223801.880000003</v>
      </c>
      <c r="R120" s="2"/>
      <c r="S120" s="2"/>
      <c r="T120" s="3"/>
      <c r="U120" s="3"/>
      <c r="V120"/>
    </row>
    <row r="121" spans="1:22" x14ac:dyDescent="0.25">
      <c r="B121" s="124" t="s">
        <v>213</v>
      </c>
      <c r="C121" s="36">
        <v>21418330</v>
      </c>
      <c r="D121" s="36">
        <v>27018837.390000001</v>
      </c>
      <c r="E121" s="106">
        <v>1950576</v>
      </c>
      <c r="F121" s="106">
        <v>1950576</v>
      </c>
      <c r="G121" s="106">
        <v>2383909.3199999998</v>
      </c>
      <c r="H121" s="106">
        <v>2383909.3199999998</v>
      </c>
      <c r="I121" s="106">
        <v>2383909.3199999998</v>
      </c>
      <c r="J121" s="106">
        <v>1950576</v>
      </c>
      <c r="K121" s="106">
        <v>2407909.3199999998</v>
      </c>
      <c r="L121" s="106">
        <v>2383909.3199999998</v>
      </c>
      <c r="M121" s="106">
        <v>2687759.32</v>
      </c>
      <c r="N121" s="106">
        <v>1553859.32</v>
      </c>
      <c r="O121" s="106">
        <v>1459909.32</v>
      </c>
      <c r="P121" s="106">
        <v>1726999.32</v>
      </c>
      <c r="Q121" s="106">
        <f t="shared" si="5"/>
        <v>25223801.880000003</v>
      </c>
      <c r="R121" s="133"/>
      <c r="S121" s="2"/>
      <c r="T121" s="3"/>
      <c r="U121" s="3"/>
    </row>
    <row r="122" spans="1:22" s="34" customFormat="1" x14ac:dyDescent="0.25">
      <c r="B122" s="123" t="s">
        <v>214</v>
      </c>
      <c r="C122" s="67">
        <v>16721042</v>
      </c>
      <c r="D122" s="67">
        <v>112334354.38</v>
      </c>
      <c r="E122" s="108">
        <v>1193486.5</v>
      </c>
      <c r="F122" s="108">
        <v>728650</v>
      </c>
      <c r="G122" s="108">
        <v>432547.58999999997</v>
      </c>
      <c r="H122" s="108">
        <v>217999.99</v>
      </c>
      <c r="I122" s="108">
        <v>3034534.98</v>
      </c>
      <c r="J122" s="108">
        <v>1088839.99</v>
      </c>
      <c r="K122" s="108">
        <v>1095919.99</v>
      </c>
      <c r="L122" s="108">
        <v>332649.99</v>
      </c>
      <c r="M122" s="108">
        <v>1897440</v>
      </c>
      <c r="N122" s="108">
        <v>1490589.98</v>
      </c>
      <c r="O122" s="108">
        <v>1439115.59</v>
      </c>
      <c r="P122" s="108">
        <v>2060155.6</v>
      </c>
      <c r="Q122" s="108">
        <f t="shared" ref="Q122" si="10">Q123</f>
        <v>15011930.200000001</v>
      </c>
      <c r="R122" s="2"/>
      <c r="S122" s="2"/>
      <c r="T122" s="3"/>
      <c r="U122" s="3"/>
      <c r="V122"/>
    </row>
    <row r="123" spans="1:22" x14ac:dyDescent="0.25">
      <c r="B123" s="124" t="s">
        <v>215</v>
      </c>
      <c r="C123" s="36">
        <v>16721042</v>
      </c>
      <c r="D123" s="36">
        <v>112334354.38</v>
      </c>
      <c r="E123" s="106">
        <v>1193486.5</v>
      </c>
      <c r="F123" s="106">
        <v>728650</v>
      </c>
      <c r="G123" s="106">
        <v>432547.58999999997</v>
      </c>
      <c r="H123" s="106">
        <v>217999.99</v>
      </c>
      <c r="I123" s="106">
        <v>3034534.98</v>
      </c>
      <c r="J123" s="106">
        <v>1088839.99</v>
      </c>
      <c r="K123" s="106">
        <v>1095919.99</v>
      </c>
      <c r="L123" s="106">
        <v>332649.99</v>
      </c>
      <c r="M123" s="106">
        <v>1897440</v>
      </c>
      <c r="N123" s="106">
        <v>1490589.98</v>
      </c>
      <c r="O123" s="106">
        <v>1439115.59</v>
      </c>
      <c r="P123" s="106">
        <v>2060155.6</v>
      </c>
      <c r="Q123" s="106">
        <f t="shared" si="5"/>
        <v>15011930.200000001</v>
      </c>
      <c r="R123" s="133"/>
      <c r="S123" s="2"/>
      <c r="T123" s="3"/>
      <c r="U123" s="3"/>
    </row>
    <row r="124" spans="1:22" s="34" customFormat="1" x14ac:dyDescent="0.25">
      <c r="B124" s="123" t="s">
        <v>216</v>
      </c>
      <c r="C124" s="67">
        <v>62494239</v>
      </c>
      <c r="D124" s="67">
        <v>86546870.049999997</v>
      </c>
      <c r="E124" s="108">
        <v>0</v>
      </c>
      <c r="F124" s="108">
        <v>801179.56</v>
      </c>
      <c r="G124" s="108">
        <v>974496.01</v>
      </c>
      <c r="H124" s="108">
        <v>841274.89999999991</v>
      </c>
      <c r="I124" s="108">
        <v>2697652.79</v>
      </c>
      <c r="J124" s="108">
        <v>9107681.8800000008</v>
      </c>
      <c r="K124" s="108">
        <v>563314.07000000007</v>
      </c>
      <c r="L124" s="108">
        <v>7957725.7800000003</v>
      </c>
      <c r="M124" s="108">
        <v>232626.35</v>
      </c>
      <c r="N124" s="108">
        <v>2733586.5800000005</v>
      </c>
      <c r="O124" s="108">
        <v>1675990.2000000002</v>
      </c>
      <c r="P124" s="108">
        <v>26213646.350000001</v>
      </c>
      <c r="Q124" s="108">
        <f t="shared" si="5"/>
        <v>53799174.470000006</v>
      </c>
      <c r="R124" s="133"/>
      <c r="S124" s="2"/>
      <c r="T124" s="3"/>
      <c r="U124" s="3"/>
      <c r="V124"/>
    </row>
    <row r="125" spans="1:22" x14ac:dyDescent="0.25">
      <c r="B125" s="124" t="s">
        <v>217</v>
      </c>
      <c r="C125" s="77">
        <v>62494239</v>
      </c>
      <c r="D125" s="77">
        <v>13855770</v>
      </c>
      <c r="E125" s="106">
        <v>0</v>
      </c>
      <c r="F125" s="106">
        <v>801179.56</v>
      </c>
      <c r="G125" s="106">
        <v>974496.01</v>
      </c>
      <c r="H125" s="106">
        <v>841274.89999999991</v>
      </c>
      <c r="I125" s="106">
        <v>2697652.79</v>
      </c>
      <c r="J125" s="106">
        <v>9107681.8800000008</v>
      </c>
      <c r="K125" s="106">
        <v>563314.07000000007</v>
      </c>
      <c r="L125" s="106">
        <v>7957725.7800000003</v>
      </c>
      <c r="M125" s="106">
        <v>232626.35</v>
      </c>
      <c r="N125" s="106">
        <v>2733586.5800000005</v>
      </c>
      <c r="O125" s="106">
        <v>1675990.2000000002</v>
      </c>
      <c r="P125" s="109">
        <v>26213646.350000001</v>
      </c>
      <c r="Q125" s="109">
        <f t="shared" si="5"/>
        <v>53799174.470000006</v>
      </c>
      <c r="R125" s="2"/>
      <c r="S125" s="2"/>
      <c r="T125" s="3"/>
      <c r="U125" s="3"/>
    </row>
    <row r="126" spans="1:22" x14ac:dyDescent="0.25">
      <c r="B126" s="122" t="s">
        <v>35</v>
      </c>
      <c r="C126" s="36">
        <v>79782706</v>
      </c>
      <c r="D126" s="36">
        <f>D127+D129+D131+D133</f>
        <v>86546870.049999997</v>
      </c>
      <c r="E126" s="106">
        <v>57052.32</v>
      </c>
      <c r="F126" s="106">
        <v>564868.52</v>
      </c>
      <c r="G126" s="106">
        <v>472574.94</v>
      </c>
      <c r="H126" s="106">
        <v>3884456.1</v>
      </c>
      <c r="I126" s="106">
        <v>462402.79</v>
      </c>
      <c r="J126" s="106">
        <v>1295239.4099999999</v>
      </c>
      <c r="K126" s="106">
        <v>1559118.01</v>
      </c>
      <c r="L126" s="106">
        <v>3389441.05</v>
      </c>
      <c r="M126" s="106">
        <v>1859414.98</v>
      </c>
      <c r="N126" s="106">
        <v>938650.76</v>
      </c>
      <c r="O126" s="106">
        <v>1349859.31</v>
      </c>
      <c r="P126" s="106">
        <v>5141239.4000000004</v>
      </c>
      <c r="Q126" s="109">
        <f t="shared" si="5"/>
        <v>20974317.590000004</v>
      </c>
      <c r="R126" s="2"/>
      <c r="S126" s="2"/>
      <c r="T126" s="3"/>
      <c r="U126" s="3"/>
    </row>
    <row r="127" spans="1:22" s="34" customFormat="1" x14ac:dyDescent="0.25">
      <c r="A127" s="164"/>
      <c r="B127" s="123" t="s">
        <v>218</v>
      </c>
      <c r="C127" s="67">
        <v>14043770</v>
      </c>
      <c r="D127" s="67">
        <f>D128</f>
        <v>13855770</v>
      </c>
      <c r="E127" s="108">
        <v>0</v>
      </c>
      <c r="F127" s="108">
        <v>0</v>
      </c>
      <c r="G127" s="108">
        <v>0</v>
      </c>
      <c r="H127" s="108">
        <v>1794674.26</v>
      </c>
      <c r="I127" s="108">
        <v>0</v>
      </c>
      <c r="J127" s="108">
        <v>0</v>
      </c>
      <c r="K127" s="108">
        <v>516998.66</v>
      </c>
      <c r="L127" s="108">
        <v>0</v>
      </c>
      <c r="M127" s="108">
        <v>0</v>
      </c>
      <c r="N127" s="108">
        <v>0</v>
      </c>
      <c r="O127" s="108">
        <v>0</v>
      </c>
      <c r="P127" s="108">
        <v>254213.08</v>
      </c>
      <c r="Q127" s="109">
        <f t="shared" si="5"/>
        <v>2565886</v>
      </c>
      <c r="R127" s="2"/>
      <c r="S127" s="2"/>
      <c r="T127" s="3"/>
      <c r="U127" s="3"/>
      <c r="V127"/>
    </row>
    <row r="128" spans="1:22" x14ac:dyDescent="0.25">
      <c r="B128" s="124" t="s">
        <v>219</v>
      </c>
      <c r="C128" s="36">
        <v>14043770</v>
      </c>
      <c r="D128" s="36">
        <v>13855770</v>
      </c>
      <c r="E128" s="106">
        <v>0</v>
      </c>
      <c r="F128" s="106">
        <v>0</v>
      </c>
      <c r="G128" s="106">
        <v>0</v>
      </c>
      <c r="H128" s="106">
        <v>1794674.26</v>
      </c>
      <c r="I128" s="106">
        <v>0</v>
      </c>
      <c r="J128" s="106">
        <v>0</v>
      </c>
      <c r="K128" s="106">
        <v>516998.66</v>
      </c>
      <c r="L128" s="106">
        <v>0</v>
      </c>
      <c r="M128" s="106">
        <v>0</v>
      </c>
      <c r="N128" s="106">
        <v>0</v>
      </c>
      <c r="O128" s="106">
        <v>0</v>
      </c>
      <c r="P128" s="106">
        <v>254213.08</v>
      </c>
      <c r="Q128" s="109">
        <f t="shared" si="5"/>
        <v>2565886</v>
      </c>
      <c r="R128" s="133"/>
      <c r="S128" s="2"/>
      <c r="T128" s="3"/>
      <c r="U128" s="3"/>
    </row>
    <row r="129" spans="2:22" s="34" customFormat="1" x14ac:dyDescent="0.25">
      <c r="B129" s="123" t="s">
        <v>220</v>
      </c>
      <c r="C129" s="67">
        <v>17978870</v>
      </c>
      <c r="D129" s="67">
        <f>D130</f>
        <v>19200870</v>
      </c>
      <c r="E129" s="108">
        <v>0</v>
      </c>
      <c r="F129" s="108">
        <v>0</v>
      </c>
      <c r="G129" s="108">
        <v>0</v>
      </c>
      <c r="H129" s="108">
        <v>1368047.11</v>
      </c>
      <c r="I129" s="108">
        <v>0</v>
      </c>
      <c r="J129" s="108">
        <v>0</v>
      </c>
      <c r="K129" s="108">
        <v>0</v>
      </c>
      <c r="L129" s="108">
        <v>2296955.0499999998</v>
      </c>
      <c r="M129" s="108">
        <v>0</v>
      </c>
      <c r="N129" s="108">
        <v>0</v>
      </c>
      <c r="O129" s="108">
        <v>0</v>
      </c>
      <c r="P129" s="108">
        <v>2880731.48</v>
      </c>
      <c r="Q129" s="109">
        <f>SUM(E129:P129)</f>
        <v>6545733.6400000006</v>
      </c>
      <c r="R129" s="2"/>
      <c r="S129" s="2"/>
      <c r="T129" s="3"/>
      <c r="U129" s="3"/>
      <c r="V129"/>
    </row>
    <row r="130" spans="2:22" x14ac:dyDescent="0.25">
      <c r="B130" s="124" t="s">
        <v>221</v>
      </c>
      <c r="C130" s="36">
        <v>17978870</v>
      </c>
      <c r="D130" s="36">
        <v>19200870</v>
      </c>
      <c r="E130" s="106">
        <v>0</v>
      </c>
      <c r="F130" s="106">
        <v>0</v>
      </c>
      <c r="G130" s="106">
        <v>0</v>
      </c>
      <c r="H130" s="106">
        <v>1368047.11</v>
      </c>
      <c r="I130" s="106">
        <v>0</v>
      </c>
      <c r="J130" s="106">
        <v>0</v>
      </c>
      <c r="K130" s="106">
        <v>0</v>
      </c>
      <c r="L130" s="106">
        <v>2296955.0499999998</v>
      </c>
      <c r="M130" s="106">
        <v>0</v>
      </c>
      <c r="N130" s="106">
        <v>0</v>
      </c>
      <c r="O130" s="116">
        <v>0</v>
      </c>
      <c r="P130" s="106">
        <v>2880731.48</v>
      </c>
      <c r="Q130" s="109">
        <f>SUM(E130:P130)</f>
        <v>6545733.6400000006</v>
      </c>
      <c r="R130" s="2"/>
      <c r="S130" s="2"/>
      <c r="T130" s="3"/>
      <c r="U130" s="3"/>
    </row>
    <row r="131" spans="2:22" s="34" customFormat="1" x14ac:dyDescent="0.25">
      <c r="B131" s="123" t="s">
        <v>222</v>
      </c>
      <c r="C131" s="67">
        <v>22710894</v>
      </c>
      <c r="D131" s="67">
        <f>D132</f>
        <v>32441058.050000001</v>
      </c>
      <c r="E131" s="108">
        <v>57052.32</v>
      </c>
      <c r="F131" s="108">
        <v>564868.52</v>
      </c>
      <c r="G131" s="108">
        <v>472574.94</v>
      </c>
      <c r="H131" s="108">
        <v>721734.73</v>
      </c>
      <c r="I131" s="108">
        <v>462402.79</v>
      </c>
      <c r="J131" s="108">
        <v>1295239.4099999999</v>
      </c>
      <c r="K131" s="108">
        <v>1042119.35</v>
      </c>
      <c r="L131" s="108">
        <v>1092486</v>
      </c>
      <c r="M131" s="108">
        <v>1859414.98</v>
      </c>
      <c r="N131" s="108">
        <v>938650.76</v>
      </c>
      <c r="O131" s="108">
        <v>1349859.31</v>
      </c>
      <c r="P131" s="108">
        <v>2006294.8399999999</v>
      </c>
      <c r="Q131" s="109">
        <f t="shared" si="5"/>
        <v>11862697.949999999</v>
      </c>
      <c r="R131" s="133"/>
      <c r="S131" s="2"/>
      <c r="T131" s="3"/>
      <c r="U131" s="3"/>
      <c r="V131"/>
    </row>
    <row r="132" spans="2:22" x14ac:dyDescent="0.25">
      <c r="B132" s="124" t="s">
        <v>223</v>
      </c>
      <c r="C132" s="36">
        <v>22710894</v>
      </c>
      <c r="D132" s="36">
        <v>32441058.050000001</v>
      </c>
      <c r="E132" s="106">
        <v>57052.32</v>
      </c>
      <c r="F132" s="106">
        <v>564868.52</v>
      </c>
      <c r="G132" s="106">
        <v>472574.94</v>
      </c>
      <c r="H132" s="106">
        <v>721734.73</v>
      </c>
      <c r="I132" s="106">
        <v>462402.79</v>
      </c>
      <c r="J132" s="106">
        <v>1295239.4099999999</v>
      </c>
      <c r="K132" s="106">
        <v>1042119.35</v>
      </c>
      <c r="L132" s="106">
        <v>1092486</v>
      </c>
      <c r="M132" s="106">
        <v>1859414.98</v>
      </c>
      <c r="N132" s="106">
        <v>938650.76</v>
      </c>
      <c r="O132" s="106">
        <v>1349859.31</v>
      </c>
      <c r="P132" s="106">
        <v>2006294.8399999999</v>
      </c>
      <c r="Q132" s="106">
        <f t="shared" si="5"/>
        <v>11862697.949999999</v>
      </c>
      <c r="R132" s="2"/>
      <c r="S132" s="2"/>
      <c r="T132" s="3"/>
      <c r="U132" s="3"/>
    </row>
    <row r="133" spans="2:22" s="34" customFormat="1" x14ac:dyDescent="0.25">
      <c r="B133" s="123" t="s">
        <v>224</v>
      </c>
      <c r="C133" s="67">
        <v>25049172</v>
      </c>
      <c r="D133" s="67">
        <v>21049172</v>
      </c>
      <c r="E133" s="108">
        <v>0</v>
      </c>
      <c r="F133" s="108">
        <v>0</v>
      </c>
      <c r="G133" s="108">
        <v>0</v>
      </c>
      <c r="H133" s="108">
        <v>0</v>
      </c>
      <c r="I133" s="108">
        <v>0</v>
      </c>
      <c r="J133" s="108">
        <v>0</v>
      </c>
      <c r="K133" s="108">
        <v>0</v>
      </c>
      <c r="L133" s="108">
        <v>0</v>
      </c>
      <c r="M133" s="108">
        <v>0</v>
      </c>
      <c r="N133" s="108">
        <v>0</v>
      </c>
      <c r="O133" s="108">
        <v>0</v>
      </c>
      <c r="P133" s="108">
        <v>0</v>
      </c>
      <c r="Q133" s="108">
        <f t="shared" si="5"/>
        <v>0</v>
      </c>
      <c r="R133" s="133"/>
      <c r="S133" s="2"/>
      <c r="T133" s="3"/>
      <c r="U133" s="3"/>
      <c r="V133"/>
    </row>
    <row r="134" spans="2:22" x14ac:dyDescent="0.25">
      <c r="B134" s="124" t="s">
        <v>225</v>
      </c>
      <c r="C134" s="77">
        <v>25049172</v>
      </c>
      <c r="D134" s="77">
        <v>121285818.92999999</v>
      </c>
      <c r="E134" s="106">
        <v>0</v>
      </c>
      <c r="F134" s="106">
        <v>0</v>
      </c>
      <c r="G134" s="106">
        <v>0</v>
      </c>
      <c r="H134" s="106">
        <v>0</v>
      </c>
      <c r="I134" s="106">
        <v>0</v>
      </c>
      <c r="J134" s="106">
        <v>0</v>
      </c>
      <c r="K134" s="106">
        <v>0</v>
      </c>
      <c r="L134" s="106">
        <v>0</v>
      </c>
      <c r="M134" s="106">
        <v>0</v>
      </c>
      <c r="N134" s="106">
        <v>0</v>
      </c>
      <c r="O134" s="106">
        <v>0</v>
      </c>
      <c r="P134" s="108">
        <v>0</v>
      </c>
      <c r="Q134" s="108">
        <f t="shared" si="5"/>
        <v>0</v>
      </c>
      <c r="R134" s="2"/>
      <c r="S134" s="2"/>
      <c r="T134" s="3"/>
      <c r="U134" s="3"/>
    </row>
    <row r="135" spans="2:22" ht="30" x14ac:dyDescent="0.25">
      <c r="B135" s="122" t="s">
        <v>36</v>
      </c>
      <c r="C135" s="92">
        <v>148450663</v>
      </c>
      <c r="D135" s="92">
        <v>222329200.31999999</v>
      </c>
      <c r="E135" s="106">
        <v>303164</v>
      </c>
      <c r="F135" s="106">
        <v>833283.29</v>
      </c>
      <c r="G135" s="106">
        <v>2588959.62</v>
      </c>
      <c r="H135" s="106">
        <v>5368804.3899999997</v>
      </c>
      <c r="I135" s="106">
        <v>1963751.79</v>
      </c>
      <c r="J135" s="106">
        <v>7008427.5999999996</v>
      </c>
      <c r="K135" s="106">
        <v>14167249.619999999</v>
      </c>
      <c r="L135" s="106">
        <v>1547848.64</v>
      </c>
      <c r="M135" s="106">
        <v>8422711.2400000002</v>
      </c>
      <c r="N135" s="106">
        <v>2213990.9500000002</v>
      </c>
      <c r="O135" s="106">
        <v>2669461.7800000003</v>
      </c>
      <c r="P135" s="106">
        <v>15204792.489999998</v>
      </c>
      <c r="Q135" s="107">
        <f>SUM(E135:P135)</f>
        <v>62292445.409999996</v>
      </c>
      <c r="R135" s="133"/>
      <c r="S135" s="2"/>
      <c r="T135" s="3"/>
      <c r="U135" s="3"/>
    </row>
    <row r="136" spans="2:22" s="34" customFormat="1" x14ac:dyDescent="0.25">
      <c r="B136" s="123" t="s">
        <v>226</v>
      </c>
      <c r="C136" s="113">
        <v>86163638</v>
      </c>
      <c r="D136" s="113">
        <v>26200231</v>
      </c>
      <c r="E136" s="108">
        <v>138591</v>
      </c>
      <c r="F136" s="108">
        <v>218784</v>
      </c>
      <c r="G136" s="108">
        <v>2296275.7400000002</v>
      </c>
      <c r="H136" s="108">
        <v>2614590.4699999997</v>
      </c>
      <c r="I136" s="108">
        <v>643714.63</v>
      </c>
      <c r="J136" s="108">
        <v>3422522.36</v>
      </c>
      <c r="K136" s="108">
        <v>1142323.51</v>
      </c>
      <c r="L136" s="108">
        <v>114788</v>
      </c>
      <c r="M136" s="108">
        <v>7460323</v>
      </c>
      <c r="N136" s="108">
        <v>1468325.06</v>
      </c>
      <c r="O136" s="108">
        <v>830657.03</v>
      </c>
      <c r="P136" s="108">
        <v>5585271.4499999993</v>
      </c>
      <c r="Q136" s="111">
        <f t="shared" si="5"/>
        <v>25936166.25</v>
      </c>
      <c r="R136" s="2"/>
      <c r="S136" s="2"/>
      <c r="T136" s="3"/>
      <c r="U136" s="3"/>
      <c r="V136"/>
    </row>
    <row r="137" spans="2:22" x14ac:dyDescent="0.25">
      <c r="B137" s="124" t="s">
        <v>227</v>
      </c>
      <c r="C137" s="92">
        <v>44792963</v>
      </c>
      <c r="D137" s="92">
        <v>396531</v>
      </c>
      <c r="E137" s="106">
        <v>0</v>
      </c>
      <c r="F137" s="106">
        <v>138200</v>
      </c>
      <c r="G137" s="106">
        <v>1341040.8</v>
      </c>
      <c r="H137" s="106">
        <v>660363.47</v>
      </c>
      <c r="I137" s="106">
        <v>332761.03000000003</v>
      </c>
      <c r="J137" s="106">
        <v>65700</v>
      </c>
      <c r="K137" s="106">
        <v>266241</v>
      </c>
      <c r="L137" s="106">
        <v>114788</v>
      </c>
      <c r="M137" s="106">
        <v>458500</v>
      </c>
      <c r="N137" s="106">
        <v>1289971.06</v>
      </c>
      <c r="O137" s="106">
        <v>286807.53000000003</v>
      </c>
      <c r="P137" s="107">
        <v>2991358.9699999997</v>
      </c>
      <c r="Q137" s="107">
        <f t="shared" si="5"/>
        <v>7945731.8599999994</v>
      </c>
      <c r="R137" s="2"/>
      <c r="S137" s="2"/>
      <c r="T137" s="3"/>
      <c r="U137" s="3"/>
    </row>
    <row r="138" spans="2:22" x14ac:dyDescent="0.25">
      <c r="B138" s="124" t="s">
        <v>228</v>
      </c>
      <c r="C138" s="36">
        <v>26198231</v>
      </c>
      <c r="D138" s="36">
        <v>2784000</v>
      </c>
      <c r="E138" s="106">
        <v>0</v>
      </c>
      <c r="F138" s="106">
        <v>0</v>
      </c>
      <c r="G138" s="106">
        <v>0</v>
      </c>
      <c r="H138" s="106">
        <v>0</v>
      </c>
      <c r="I138" s="106">
        <v>0</v>
      </c>
      <c r="J138" s="106">
        <v>0</v>
      </c>
      <c r="K138" s="106">
        <v>0</v>
      </c>
      <c r="L138" s="106">
        <v>0</v>
      </c>
      <c r="M138" s="106">
        <v>0</v>
      </c>
      <c r="N138" s="106">
        <v>0</v>
      </c>
      <c r="O138" s="106">
        <v>1500</v>
      </c>
      <c r="P138" s="106">
        <v>207340</v>
      </c>
      <c r="Q138" s="106">
        <f t="shared" si="5"/>
        <v>208840</v>
      </c>
      <c r="R138" s="2"/>
      <c r="S138" s="2"/>
      <c r="T138" s="3"/>
      <c r="U138" s="3"/>
    </row>
    <row r="139" spans="2:22" x14ac:dyDescent="0.25">
      <c r="B139" s="124" t="s">
        <v>229</v>
      </c>
      <c r="C139" s="36">
        <v>107919</v>
      </c>
      <c r="D139" s="36">
        <v>22293752.91</v>
      </c>
      <c r="E139" s="106">
        <v>0</v>
      </c>
      <c r="F139" s="106">
        <v>0</v>
      </c>
      <c r="G139" s="106">
        <v>0</v>
      </c>
      <c r="H139" s="106">
        <v>0</v>
      </c>
      <c r="I139" s="106">
        <v>0</v>
      </c>
      <c r="J139" s="106">
        <v>0</v>
      </c>
      <c r="K139" s="106">
        <v>0</v>
      </c>
      <c r="L139" s="106">
        <v>0</v>
      </c>
      <c r="M139" s="106">
        <v>0</v>
      </c>
      <c r="N139" s="106">
        <v>0</v>
      </c>
      <c r="O139" s="106">
        <v>96203.59</v>
      </c>
      <c r="P139" s="106">
        <v>192407.18</v>
      </c>
      <c r="Q139" s="106">
        <f t="shared" si="5"/>
        <v>288610.77</v>
      </c>
      <c r="R139" s="2"/>
      <c r="S139" s="2"/>
      <c r="T139" s="3"/>
      <c r="U139" s="3"/>
    </row>
    <row r="140" spans="2:22" ht="30" x14ac:dyDescent="0.25">
      <c r="B140" s="124" t="s">
        <v>230</v>
      </c>
      <c r="C140" s="36">
        <v>1000000</v>
      </c>
      <c r="D140" s="36">
        <v>7858176</v>
      </c>
      <c r="E140" s="106">
        <v>0</v>
      </c>
      <c r="F140" s="106">
        <v>0</v>
      </c>
      <c r="G140" s="106">
        <v>0</v>
      </c>
      <c r="H140" s="106">
        <v>0</v>
      </c>
      <c r="I140" s="106">
        <v>0</v>
      </c>
      <c r="J140" s="106">
        <v>0</v>
      </c>
      <c r="K140" s="106">
        <v>0</v>
      </c>
      <c r="L140" s="106">
        <v>0</v>
      </c>
      <c r="M140" s="106">
        <v>884469</v>
      </c>
      <c r="N140" s="106">
        <v>0</v>
      </c>
      <c r="O140" s="106">
        <v>0</v>
      </c>
      <c r="P140" s="106">
        <v>602014.88</v>
      </c>
      <c r="Q140" s="106">
        <f t="shared" si="5"/>
        <v>1486483.88</v>
      </c>
      <c r="R140" s="133"/>
      <c r="S140" s="2"/>
      <c r="T140" s="3"/>
      <c r="U140" s="3"/>
    </row>
    <row r="141" spans="2:22" x14ac:dyDescent="0.25">
      <c r="B141" s="124" t="s">
        <v>231</v>
      </c>
      <c r="C141" s="36">
        <v>11888525</v>
      </c>
      <c r="D141" s="36">
        <v>101003381.39</v>
      </c>
      <c r="E141" s="106">
        <v>138591</v>
      </c>
      <c r="F141" s="106">
        <v>80584</v>
      </c>
      <c r="G141" s="106">
        <v>0</v>
      </c>
      <c r="H141" s="106">
        <v>1954227</v>
      </c>
      <c r="I141" s="106">
        <v>225911</v>
      </c>
      <c r="J141" s="106">
        <v>187384</v>
      </c>
      <c r="K141" s="106">
        <v>354708</v>
      </c>
      <c r="L141" s="106">
        <v>0</v>
      </c>
      <c r="M141" s="106">
        <v>6117354</v>
      </c>
      <c r="N141" s="106">
        <v>177354</v>
      </c>
      <c r="O141" s="106">
        <v>446145.91</v>
      </c>
      <c r="P141" s="106">
        <v>980731.82</v>
      </c>
      <c r="Q141" s="106">
        <f t="shared" ref="Q141:Q207" si="11">SUM(E141:P141)</f>
        <v>10662990.73</v>
      </c>
      <c r="R141" s="2"/>
      <c r="S141" s="2"/>
      <c r="T141" s="3"/>
      <c r="U141" s="3"/>
    </row>
    <row r="142" spans="2:22" x14ac:dyDescent="0.25">
      <c r="B142" s="124" t="s">
        <v>232</v>
      </c>
      <c r="C142" s="36">
        <v>2176000</v>
      </c>
      <c r="D142" s="36">
        <v>12026387</v>
      </c>
      <c r="E142" s="106">
        <v>0</v>
      </c>
      <c r="F142" s="106">
        <v>0</v>
      </c>
      <c r="G142" s="106">
        <v>955234.94</v>
      </c>
      <c r="H142" s="106">
        <v>0</v>
      </c>
      <c r="I142" s="106">
        <v>85042.6</v>
      </c>
      <c r="J142" s="106">
        <v>3169438.36</v>
      </c>
      <c r="K142" s="106">
        <v>521374.51</v>
      </c>
      <c r="L142" s="106">
        <v>0</v>
      </c>
      <c r="M142" s="106">
        <v>0</v>
      </c>
      <c r="N142" s="106">
        <v>1000</v>
      </c>
      <c r="O142" s="106">
        <v>0</v>
      </c>
      <c r="P142" s="106">
        <v>611418.6</v>
      </c>
      <c r="Q142" s="106">
        <f t="shared" si="11"/>
        <v>5343509.0099999988</v>
      </c>
      <c r="R142" s="2"/>
      <c r="S142" s="2"/>
      <c r="T142" s="3"/>
      <c r="U142" s="3"/>
    </row>
    <row r="143" spans="2:22" ht="30" x14ac:dyDescent="0.25">
      <c r="B143" s="124" t="s">
        <v>495</v>
      </c>
      <c r="C143" s="36">
        <v>54179</v>
      </c>
      <c r="D143" s="36">
        <v>0</v>
      </c>
      <c r="E143" s="106">
        <v>0</v>
      </c>
      <c r="F143" s="106">
        <v>0</v>
      </c>
      <c r="G143" s="106">
        <v>0</v>
      </c>
      <c r="H143" s="106">
        <v>0</v>
      </c>
      <c r="I143" s="106">
        <v>0</v>
      </c>
      <c r="J143" s="106">
        <v>0</v>
      </c>
      <c r="K143" s="106">
        <v>0</v>
      </c>
      <c r="L143" s="106">
        <v>0</v>
      </c>
      <c r="M143" s="106">
        <v>0</v>
      </c>
      <c r="N143" s="106">
        <v>0</v>
      </c>
      <c r="O143" s="106">
        <v>0</v>
      </c>
      <c r="P143" s="106">
        <v>0</v>
      </c>
      <c r="Q143" s="106">
        <f>SUM(E143:P143)</f>
        <v>0</v>
      </c>
      <c r="R143" s="2"/>
      <c r="S143" s="2"/>
      <c r="T143" s="3"/>
      <c r="U143" s="3"/>
    </row>
    <row r="144" spans="2:22" s="34" customFormat="1" x14ac:dyDescent="0.25">
      <c r="B144" s="123" t="s">
        <v>233</v>
      </c>
      <c r="C144" s="67">
        <v>62287025</v>
      </c>
      <c r="D144" s="67">
        <v>38725204.700000003</v>
      </c>
      <c r="E144" s="108">
        <v>164573</v>
      </c>
      <c r="F144" s="108">
        <v>614499.29</v>
      </c>
      <c r="G144" s="108">
        <v>292683.88</v>
      </c>
      <c r="H144" s="108">
        <v>2754213.92</v>
      </c>
      <c r="I144" s="108">
        <v>1320037.1600000001</v>
      </c>
      <c r="J144" s="108">
        <v>3585905.24</v>
      </c>
      <c r="K144" s="108">
        <v>13024926.109999999</v>
      </c>
      <c r="L144" s="108">
        <v>1433060.64</v>
      </c>
      <c r="M144" s="108">
        <v>962388.24</v>
      </c>
      <c r="N144" s="108">
        <v>745665.89</v>
      </c>
      <c r="O144" s="108">
        <v>1838804.75</v>
      </c>
      <c r="P144" s="108">
        <v>9619521.0399999991</v>
      </c>
      <c r="Q144" s="108">
        <f t="shared" si="11"/>
        <v>36356279.159999996</v>
      </c>
      <c r="R144" s="2"/>
      <c r="S144" s="2"/>
      <c r="T144" s="3"/>
      <c r="U144" s="3"/>
      <c r="V144"/>
    </row>
    <row r="145" spans="2:22" x14ac:dyDescent="0.25">
      <c r="B145" s="124" t="s">
        <v>234</v>
      </c>
      <c r="C145" s="36">
        <v>11153387</v>
      </c>
      <c r="D145" s="36">
        <v>367215</v>
      </c>
      <c r="E145" s="106">
        <v>21240</v>
      </c>
      <c r="F145" s="106">
        <v>0</v>
      </c>
      <c r="G145" s="106">
        <v>0</v>
      </c>
      <c r="H145" s="106">
        <v>0</v>
      </c>
      <c r="I145" s="106">
        <v>0</v>
      </c>
      <c r="J145" s="106">
        <v>0</v>
      </c>
      <c r="K145" s="106">
        <v>0</v>
      </c>
      <c r="L145" s="106">
        <v>0</v>
      </c>
      <c r="M145" s="106">
        <v>0</v>
      </c>
      <c r="N145" s="106">
        <v>5700</v>
      </c>
      <c r="O145" s="106">
        <v>5450</v>
      </c>
      <c r="P145" s="106">
        <v>0</v>
      </c>
      <c r="Q145" s="106">
        <f t="shared" si="11"/>
        <v>32390</v>
      </c>
      <c r="R145" s="133"/>
      <c r="S145" s="2"/>
      <c r="T145" s="3"/>
      <c r="U145" s="3"/>
    </row>
    <row r="146" spans="2:22" x14ac:dyDescent="0.25">
      <c r="B146" s="124" t="s">
        <v>235</v>
      </c>
      <c r="C146" s="36">
        <v>13968863</v>
      </c>
      <c r="D146" s="36">
        <v>736100</v>
      </c>
      <c r="E146" s="106">
        <v>0</v>
      </c>
      <c r="F146" s="106">
        <v>30000</v>
      </c>
      <c r="G146" s="106">
        <v>30000</v>
      </c>
      <c r="H146" s="106">
        <v>2454013.98</v>
      </c>
      <c r="I146" s="106">
        <v>414286.88</v>
      </c>
      <c r="J146" s="106">
        <v>2868266.27</v>
      </c>
      <c r="K146" s="106">
        <v>10612909.67</v>
      </c>
      <c r="L146" s="106">
        <v>0</v>
      </c>
      <c r="M146" s="106">
        <v>0</v>
      </c>
      <c r="N146" s="106">
        <v>104458.11</v>
      </c>
      <c r="O146" s="106">
        <v>513556.31</v>
      </c>
      <c r="P146" s="106">
        <v>7015512.6799999997</v>
      </c>
      <c r="Q146" s="106">
        <f t="shared" si="11"/>
        <v>24043003.899999999</v>
      </c>
      <c r="R146" s="2"/>
      <c r="S146" s="2"/>
      <c r="T146" s="3"/>
      <c r="U146" s="3"/>
    </row>
    <row r="147" spans="2:22" ht="30" x14ac:dyDescent="0.25">
      <c r="B147" s="124" t="s">
        <v>236</v>
      </c>
      <c r="C147" s="36">
        <v>317215</v>
      </c>
      <c r="D147" s="36">
        <v>27859817.469999999</v>
      </c>
      <c r="E147" s="106">
        <v>0</v>
      </c>
      <c r="F147" s="106">
        <v>0</v>
      </c>
      <c r="G147" s="106">
        <v>0</v>
      </c>
      <c r="H147" s="106">
        <v>0</v>
      </c>
      <c r="I147" s="106">
        <v>0</v>
      </c>
      <c r="J147" s="106">
        <v>0</v>
      </c>
      <c r="K147" s="106">
        <v>0</v>
      </c>
      <c r="L147" s="106">
        <v>0</v>
      </c>
      <c r="M147" s="106">
        <v>0</v>
      </c>
      <c r="N147" s="106">
        <v>0</v>
      </c>
      <c r="O147" s="106">
        <v>0</v>
      </c>
      <c r="P147" s="106">
        <v>0</v>
      </c>
      <c r="Q147" s="106">
        <f t="shared" si="11"/>
        <v>0</v>
      </c>
      <c r="R147" s="133"/>
      <c r="S147" s="2"/>
      <c r="T147" s="3"/>
      <c r="U147" s="3"/>
    </row>
    <row r="148" spans="2:22" x14ac:dyDescent="0.25">
      <c r="B148" s="124" t="s">
        <v>469</v>
      </c>
      <c r="C148" s="36">
        <v>712500</v>
      </c>
      <c r="D148" s="36">
        <v>7997500</v>
      </c>
      <c r="E148" s="106">
        <v>0</v>
      </c>
      <c r="F148" s="106">
        <v>0</v>
      </c>
      <c r="G148" s="106">
        <v>0</v>
      </c>
      <c r="H148" s="106">
        <v>0</v>
      </c>
      <c r="I148" s="106">
        <v>0</v>
      </c>
      <c r="J148" s="106">
        <v>0</v>
      </c>
      <c r="K148" s="106">
        <v>0</v>
      </c>
      <c r="L148" s="106">
        <v>0</v>
      </c>
      <c r="M148" s="106">
        <v>0</v>
      </c>
      <c r="N148" s="106">
        <v>6490</v>
      </c>
      <c r="O148" s="106">
        <v>0</v>
      </c>
      <c r="P148" s="106">
        <v>0</v>
      </c>
      <c r="Q148" s="106">
        <f t="shared" si="11"/>
        <v>6490</v>
      </c>
      <c r="R148" s="2"/>
      <c r="S148" s="2"/>
      <c r="T148" s="3"/>
      <c r="U148" s="3"/>
    </row>
    <row r="149" spans="2:22" ht="30" x14ac:dyDescent="0.25">
      <c r="B149" s="124" t="s">
        <v>238</v>
      </c>
      <c r="C149" s="36">
        <v>23168610</v>
      </c>
      <c r="D149" s="36">
        <v>13257157.220000001</v>
      </c>
      <c r="E149" s="106">
        <v>0</v>
      </c>
      <c r="F149" s="106">
        <v>152467.49</v>
      </c>
      <c r="G149" s="106">
        <v>66250.880000000005</v>
      </c>
      <c r="H149" s="106">
        <v>36441.94</v>
      </c>
      <c r="I149" s="106">
        <v>356466.68</v>
      </c>
      <c r="J149" s="106">
        <v>574305.97</v>
      </c>
      <c r="K149" s="106">
        <v>32915.03</v>
      </c>
      <c r="L149" s="106">
        <v>1048067.1799999999</v>
      </c>
      <c r="M149" s="106">
        <v>422528.56000000006</v>
      </c>
      <c r="N149" s="106">
        <v>218184.78</v>
      </c>
      <c r="O149" s="106">
        <v>791137.48</v>
      </c>
      <c r="P149" s="106">
        <v>1688692.7</v>
      </c>
      <c r="Q149" s="106">
        <f t="shared" si="11"/>
        <v>5387458.6899999995</v>
      </c>
      <c r="R149" s="133"/>
      <c r="S149" s="2"/>
      <c r="T149" s="3"/>
      <c r="U149" s="3"/>
    </row>
    <row r="150" spans="2:22" x14ac:dyDescent="0.25">
      <c r="B150" s="124" t="s">
        <v>239</v>
      </c>
      <c r="C150" s="36">
        <v>7292500</v>
      </c>
      <c r="D150" s="36">
        <v>34000</v>
      </c>
      <c r="E150" s="106">
        <v>0</v>
      </c>
      <c r="F150" s="106">
        <v>0</v>
      </c>
      <c r="G150" s="106">
        <v>0</v>
      </c>
      <c r="H150" s="106">
        <v>53100</v>
      </c>
      <c r="I150" s="106">
        <v>0</v>
      </c>
      <c r="J150" s="106">
        <v>0</v>
      </c>
      <c r="K150" s="106">
        <v>259599.99</v>
      </c>
      <c r="L150" s="106">
        <v>0</v>
      </c>
      <c r="M150" s="106">
        <v>123900</v>
      </c>
      <c r="N150" s="106">
        <v>0</v>
      </c>
      <c r="O150" s="106">
        <v>0</v>
      </c>
      <c r="P150" s="106">
        <v>217910</v>
      </c>
      <c r="Q150" s="106">
        <f t="shared" si="11"/>
        <v>654509.99</v>
      </c>
      <c r="R150" s="2"/>
      <c r="S150" s="2"/>
      <c r="T150" s="3"/>
      <c r="U150" s="3"/>
    </row>
    <row r="151" spans="2:22" x14ac:dyDescent="0.25">
      <c r="B151" s="124" t="s">
        <v>240</v>
      </c>
      <c r="C151" s="36">
        <v>5643950</v>
      </c>
      <c r="D151" s="36">
        <v>40000</v>
      </c>
      <c r="E151" s="106">
        <v>143333</v>
      </c>
      <c r="F151" s="106">
        <v>432031.8</v>
      </c>
      <c r="G151" s="106">
        <v>196433</v>
      </c>
      <c r="H151" s="106">
        <v>210658</v>
      </c>
      <c r="I151" s="106">
        <v>549283.6</v>
      </c>
      <c r="J151" s="106">
        <v>143333</v>
      </c>
      <c r="K151" s="106">
        <v>2119501.42</v>
      </c>
      <c r="L151" s="106">
        <v>384993.45999999996</v>
      </c>
      <c r="M151" s="106">
        <v>415959.67999999993</v>
      </c>
      <c r="N151" s="106">
        <v>408833</v>
      </c>
      <c r="O151" s="106">
        <v>527160.96</v>
      </c>
      <c r="P151" s="106">
        <v>697405.65999999992</v>
      </c>
      <c r="Q151" s="106">
        <f t="shared" si="11"/>
        <v>6228926.5800000001</v>
      </c>
      <c r="R151" s="2"/>
      <c r="S151" s="2"/>
      <c r="T151" s="3"/>
      <c r="U151" s="3"/>
    </row>
    <row r="152" spans="2:22" x14ac:dyDescent="0.25">
      <c r="B152" s="124" t="s">
        <v>470</v>
      </c>
      <c r="C152" s="77">
        <v>30000</v>
      </c>
      <c r="D152" s="77">
        <v>40000</v>
      </c>
      <c r="E152" s="106">
        <v>0</v>
      </c>
      <c r="F152" s="106">
        <v>0</v>
      </c>
      <c r="G152" s="106">
        <v>0</v>
      </c>
      <c r="H152" s="106">
        <v>0</v>
      </c>
      <c r="I152" s="106">
        <v>0</v>
      </c>
      <c r="J152" s="106">
        <v>0</v>
      </c>
      <c r="K152" s="106">
        <v>0</v>
      </c>
      <c r="L152" s="106">
        <v>0</v>
      </c>
      <c r="M152" s="106">
        <v>0</v>
      </c>
      <c r="N152" s="106">
        <v>2000</v>
      </c>
      <c r="O152" s="106">
        <v>1500</v>
      </c>
      <c r="P152" s="108">
        <v>0</v>
      </c>
      <c r="Q152" s="108">
        <f>SUM(E152:P152)</f>
        <v>3500</v>
      </c>
      <c r="R152" s="34"/>
      <c r="S152" s="2"/>
      <c r="T152" s="3"/>
      <c r="U152" s="3"/>
    </row>
    <row r="153" spans="2:22" x14ac:dyDescent="0.25">
      <c r="B153" s="123" t="s">
        <v>496</v>
      </c>
      <c r="C153" s="77">
        <v>100000</v>
      </c>
      <c r="D153" s="77"/>
      <c r="E153" s="106">
        <v>0</v>
      </c>
      <c r="F153" s="106">
        <v>0</v>
      </c>
      <c r="G153" s="106">
        <v>0</v>
      </c>
      <c r="H153" s="106">
        <v>0</v>
      </c>
      <c r="I153" s="106">
        <v>0</v>
      </c>
      <c r="J153" s="106">
        <v>0</v>
      </c>
      <c r="K153" s="106">
        <v>0</v>
      </c>
      <c r="L153" s="106">
        <v>0</v>
      </c>
      <c r="M153" s="106">
        <v>0</v>
      </c>
      <c r="N153" s="106">
        <v>0</v>
      </c>
      <c r="O153" s="106">
        <v>0</v>
      </c>
      <c r="P153" s="108">
        <v>0</v>
      </c>
      <c r="Q153" s="108">
        <f>SUM(E153:P153)</f>
        <v>0</v>
      </c>
      <c r="R153" s="34"/>
      <c r="S153" s="2"/>
      <c r="T153" s="3"/>
      <c r="U153" s="3"/>
    </row>
    <row r="154" spans="2:22" x14ac:dyDescent="0.25">
      <c r="B154" s="124" t="s">
        <v>472</v>
      </c>
      <c r="C154" s="77">
        <v>100000</v>
      </c>
      <c r="D154" s="77"/>
      <c r="E154" s="106">
        <v>0</v>
      </c>
      <c r="F154" s="106">
        <v>0</v>
      </c>
      <c r="G154" s="106">
        <v>0</v>
      </c>
      <c r="H154" s="106">
        <v>0</v>
      </c>
      <c r="I154" s="106">
        <v>0</v>
      </c>
      <c r="J154" s="106">
        <v>0</v>
      </c>
      <c r="K154" s="106">
        <v>0</v>
      </c>
      <c r="L154" s="106">
        <v>0</v>
      </c>
      <c r="M154" s="106">
        <v>0</v>
      </c>
      <c r="N154" s="106">
        <v>0</v>
      </c>
      <c r="O154" s="106">
        <v>0</v>
      </c>
      <c r="P154" s="108">
        <v>0</v>
      </c>
      <c r="Q154" s="108">
        <f>SUM(E154:P154)</f>
        <v>0</v>
      </c>
      <c r="R154" s="34"/>
      <c r="S154" s="2"/>
      <c r="T154" s="3"/>
      <c r="U154" s="3"/>
    </row>
    <row r="155" spans="2:22" x14ac:dyDescent="0.25">
      <c r="B155" s="122" t="s">
        <v>37</v>
      </c>
      <c r="C155" s="36">
        <v>42924946576</v>
      </c>
      <c r="D155" s="36">
        <v>42994491836.439995</v>
      </c>
      <c r="E155" s="106">
        <v>1581493.3900000001</v>
      </c>
      <c r="F155" s="106">
        <v>2395576.7000000002</v>
      </c>
      <c r="G155" s="106">
        <v>7355669.2799999993</v>
      </c>
      <c r="H155" s="106">
        <v>5580093.9000000004</v>
      </c>
      <c r="I155" s="106">
        <v>3518435.25</v>
      </c>
      <c r="J155" s="106">
        <v>12234913.77</v>
      </c>
      <c r="K155" s="106">
        <v>9780341.6899999995</v>
      </c>
      <c r="L155" s="106">
        <v>4405933.3600000003</v>
      </c>
      <c r="M155" s="106">
        <v>15430869.379999999</v>
      </c>
      <c r="N155" s="106">
        <v>6123637.3500000006</v>
      </c>
      <c r="O155" s="106">
        <v>6827906.3500000006</v>
      </c>
      <c r="P155" s="106">
        <v>19206044.359999999</v>
      </c>
      <c r="Q155" s="106">
        <f>SUM(E155:P155)</f>
        <v>94440914.779999986</v>
      </c>
      <c r="R155" s="2"/>
      <c r="S155" s="2"/>
      <c r="T155" s="3"/>
      <c r="U155" s="3"/>
    </row>
    <row r="156" spans="2:22" s="34" customFormat="1" x14ac:dyDescent="0.25">
      <c r="B156" s="123" t="s">
        <v>473</v>
      </c>
      <c r="C156" s="67">
        <v>2600000</v>
      </c>
      <c r="D156" s="67">
        <v>1800000</v>
      </c>
      <c r="E156" s="108">
        <v>0</v>
      </c>
      <c r="F156" s="108">
        <v>0</v>
      </c>
      <c r="G156" s="108">
        <v>0</v>
      </c>
      <c r="H156" s="108">
        <v>0</v>
      </c>
      <c r="I156" s="108">
        <v>0</v>
      </c>
      <c r="J156" s="108">
        <v>0</v>
      </c>
      <c r="K156" s="108">
        <v>0</v>
      </c>
      <c r="L156" s="108">
        <v>0</v>
      </c>
      <c r="M156" s="108">
        <v>0</v>
      </c>
      <c r="N156" s="108">
        <v>0</v>
      </c>
      <c r="O156" s="108">
        <v>0</v>
      </c>
      <c r="P156" s="108">
        <v>0</v>
      </c>
      <c r="Q156" s="108">
        <f t="shared" si="11"/>
        <v>0</v>
      </c>
      <c r="R156" s="133"/>
      <c r="S156" s="2"/>
      <c r="T156" s="3"/>
      <c r="U156" s="3"/>
      <c r="V156"/>
    </row>
    <row r="157" spans="2:22" x14ac:dyDescent="0.25">
      <c r="B157" s="124" t="s">
        <v>242</v>
      </c>
      <c r="C157" s="36">
        <v>2600000</v>
      </c>
      <c r="D157" s="36">
        <v>1800000</v>
      </c>
      <c r="E157" s="106">
        <v>0</v>
      </c>
      <c r="F157" s="106">
        <v>0</v>
      </c>
      <c r="G157" s="106">
        <v>0</v>
      </c>
      <c r="H157" s="106">
        <v>0</v>
      </c>
      <c r="I157" s="106">
        <v>0</v>
      </c>
      <c r="J157" s="106">
        <v>0</v>
      </c>
      <c r="K157" s="106">
        <v>0</v>
      </c>
      <c r="L157" s="106">
        <v>0</v>
      </c>
      <c r="M157" s="106">
        <v>0</v>
      </c>
      <c r="N157" s="106">
        <v>0</v>
      </c>
      <c r="O157" s="106">
        <v>0</v>
      </c>
      <c r="P157" s="106">
        <v>0</v>
      </c>
      <c r="Q157" s="106">
        <f t="shared" si="11"/>
        <v>0</v>
      </c>
      <c r="R157" s="2"/>
      <c r="S157" s="2"/>
      <c r="T157" s="3"/>
      <c r="U157" s="3"/>
    </row>
    <row r="158" spans="2:22" s="34" customFormat="1" x14ac:dyDescent="0.25">
      <c r="B158" s="123" t="s">
        <v>243</v>
      </c>
      <c r="C158" s="67">
        <v>81321326</v>
      </c>
      <c r="D158" s="67">
        <v>81341326</v>
      </c>
      <c r="E158" s="108">
        <v>0</v>
      </c>
      <c r="F158" s="108">
        <v>0</v>
      </c>
      <c r="G158" s="108">
        <v>5400</v>
      </c>
      <c r="H158" s="108">
        <v>0</v>
      </c>
      <c r="I158" s="108">
        <v>900</v>
      </c>
      <c r="J158" s="108">
        <v>650</v>
      </c>
      <c r="K158" s="108">
        <v>0</v>
      </c>
      <c r="L158" s="108">
        <v>900</v>
      </c>
      <c r="M158" s="108">
        <v>0</v>
      </c>
      <c r="N158" s="108">
        <v>2483.65</v>
      </c>
      <c r="O158" s="108">
        <v>1068.1199999999999</v>
      </c>
      <c r="P158" s="108">
        <v>8558.2099999999991</v>
      </c>
      <c r="Q158" s="108">
        <f t="shared" si="11"/>
        <v>19959.98</v>
      </c>
      <c r="R158" s="2"/>
      <c r="S158" s="2"/>
      <c r="T158" s="3"/>
      <c r="U158" s="3"/>
      <c r="V158"/>
    </row>
    <row r="159" spans="2:22" x14ac:dyDescent="0.25">
      <c r="B159" s="124" t="s">
        <v>244</v>
      </c>
      <c r="C159" s="36">
        <v>81321326</v>
      </c>
      <c r="D159" s="36">
        <v>81341326</v>
      </c>
      <c r="E159" s="106">
        <v>0</v>
      </c>
      <c r="F159" s="106">
        <v>0</v>
      </c>
      <c r="G159" s="106">
        <v>5400</v>
      </c>
      <c r="H159" s="106">
        <v>0</v>
      </c>
      <c r="I159" s="106">
        <v>900</v>
      </c>
      <c r="J159" s="106">
        <v>650</v>
      </c>
      <c r="K159" s="106">
        <v>0</v>
      </c>
      <c r="L159" s="106">
        <v>900</v>
      </c>
      <c r="M159" s="106">
        <v>0</v>
      </c>
      <c r="N159" s="106">
        <v>2483.65</v>
      </c>
      <c r="O159" s="106">
        <v>1068.1199999999999</v>
      </c>
      <c r="P159" s="106">
        <v>8558.2099999999991</v>
      </c>
      <c r="Q159" s="106">
        <f t="shared" si="11"/>
        <v>19959.98</v>
      </c>
      <c r="R159" s="133"/>
      <c r="S159" s="2"/>
      <c r="T159" s="3"/>
      <c r="U159" s="3"/>
    </row>
    <row r="160" spans="2:22" s="34" customFormat="1" x14ac:dyDescent="0.25">
      <c r="B160" s="123" t="s">
        <v>245</v>
      </c>
      <c r="C160" s="67">
        <v>41804686166</v>
      </c>
      <c r="D160" s="67">
        <v>41805043666</v>
      </c>
      <c r="E160" s="108">
        <v>0</v>
      </c>
      <c r="F160" s="108">
        <v>0</v>
      </c>
      <c r="G160" s="108">
        <v>0</v>
      </c>
      <c r="H160" s="108">
        <v>0</v>
      </c>
      <c r="I160" s="108">
        <v>0</v>
      </c>
      <c r="J160" s="108">
        <v>0</v>
      </c>
      <c r="K160" s="108">
        <v>0</v>
      </c>
      <c r="L160" s="108">
        <v>0</v>
      </c>
      <c r="M160" s="108">
        <v>146000</v>
      </c>
      <c r="N160" s="108">
        <v>0</v>
      </c>
      <c r="O160" s="108">
        <v>71500</v>
      </c>
      <c r="P160" s="108">
        <v>5500</v>
      </c>
      <c r="Q160" s="108">
        <f t="shared" si="11"/>
        <v>223000</v>
      </c>
      <c r="R160" s="2"/>
      <c r="S160" s="2"/>
      <c r="T160" s="3"/>
      <c r="U160" s="3"/>
      <c r="V160"/>
    </row>
    <row r="161" spans="2:22" x14ac:dyDescent="0.25">
      <c r="B161" s="124" t="s">
        <v>246</v>
      </c>
      <c r="C161" s="36">
        <v>41804686166</v>
      </c>
      <c r="D161" s="36">
        <v>41805043666</v>
      </c>
      <c r="E161" s="106">
        <v>0</v>
      </c>
      <c r="F161" s="106">
        <v>0</v>
      </c>
      <c r="G161" s="106">
        <v>0</v>
      </c>
      <c r="H161" s="106">
        <v>0</v>
      </c>
      <c r="I161" s="106">
        <v>0</v>
      </c>
      <c r="J161" s="106">
        <v>0</v>
      </c>
      <c r="K161" s="106">
        <v>0</v>
      </c>
      <c r="L161" s="106">
        <v>0</v>
      </c>
      <c r="M161" s="106">
        <v>146000</v>
      </c>
      <c r="N161" s="106">
        <v>0</v>
      </c>
      <c r="O161" s="106">
        <v>71500</v>
      </c>
      <c r="P161" s="106">
        <v>5500</v>
      </c>
      <c r="Q161" s="106">
        <f t="shared" si="11"/>
        <v>223000</v>
      </c>
      <c r="R161" s="133"/>
      <c r="S161" s="2"/>
      <c r="T161" s="3"/>
      <c r="U161" s="3"/>
    </row>
    <row r="162" spans="2:22" s="34" customFormat="1" x14ac:dyDescent="0.25">
      <c r="B162" s="123" t="s">
        <v>247</v>
      </c>
      <c r="C162" s="67">
        <v>6127999</v>
      </c>
      <c r="D162" s="67">
        <v>6127999</v>
      </c>
      <c r="E162" s="108">
        <v>0</v>
      </c>
      <c r="F162" s="108">
        <v>13238.94</v>
      </c>
      <c r="G162" s="108">
        <v>0</v>
      </c>
      <c r="H162" s="108">
        <v>6559.48</v>
      </c>
      <c r="I162" s="108">
        <v>14558.84</v>
      </c>
      <c r="J162" s="108">
        <v>0</v>
      </c>
      <c r="K162" s="108">
        <v>15678.75</v>
      </c>
      <c r="L162" s="108">
        <v>0</v>
      </c>
      <c r="M162" s="108">
        <v>16158.71</v>
      </c>
      <c r="N162" s="108">
        <v>8079.35</v>
      </c>
      <c r="O162" s="108">
        <v>8239.34</v>
      </c>
      <c r="P162" s="108">
        <v>8519.32</v>
      </c>
      <c r="Q162" s="108">
        <f t="shared" si="11"/>
        <v>91032.73000000001</v>
      </c>
      <c r="R162" s="2"/>
      <c r="S162" s="2"/>
      <c r="T162" s="3"/>
      <c r="U162" s="3"/>
      <c r="V162"/>
    </row>
    <row r="163" spans="2:22" x14ac:dyDescent="0.25">
      <c r="B163" s="124" t="s">
        <v>248</v>
      </c>
      <c r="C163" s="36">
        <v>6127999</v>
      </c>
      <c r="D163" s="36">
        <v>6127999</v>
      </c>
      <c r="E163" s="106">
        <v>0</v>
      </c>
      <c r="F163" s="106">
        <v>13238.94</v>
      </c>
      <c r="G163" s="106">
        <v>0</v>
      </c>
      <c r="H163" s="106">
        <v>6559.48</v>
      </c>
      <c r="I163" s="106">
        <v>14558.84</v>
      </c>
      <c r="J163" s="106">
        <v>0</v>
      </c>
      <c r="K163" s="106">
        <v>15678.75</v>
      </c>
      <c r="L163" s="106">
        <v>0</v>
      </c>
      <c r="M163" s="106">
        <v>16158.71</v>
      </c>
      <c r="N163" s="106">
        <v>8079.35</v>
      </c>
      <c r="O163" s="106">
        <v>8239.34</v>
      </c>
      <c r="P163" s="106">
        <v>8519.32</v>
      </c>
      <c r="Q163" s="106">
        <f t="shared" si="11"/>
        <v>91032.73000000001</v>
      </c>
      <c r="R163" s="133"/>
      <c r="S163" s="2"/>
      <c r="T163" s="3"/>
      <c r="U163" s="3"/>
    </row>
    <row r="164" spans="2:22" s="34" customFormat="1" x14ac:dyDescent="0.25">
      <c r="B164" s="123" t="s">
        <v>249</v>
      </c>
      <c r="C164" s="67">
        <v>18706574</v>
      </c>
      <c r="D164" s="67">
        <v>19761400.990000002</v>
      </c>
      <c r="E164" s="108">
        <v>95896.63</v>
      </c>
      <c r="F164" s="108">
        <v>194458.1</v>
      </c>
      <c r="G164" s="108">
        <v>462636.37</v>
      </c>
      <c r="H164" s="108">
        <v>714615.92</v>
      </c>
      <c r="I164" s="108">
        <v>469275</v>
      </c>
      <c r="J164" s="108">
        <v>109659.98000000001</v>
      </c>
      <c r="K164" s="108">
        <v>1591440.18</v>
      </c>
      <c r="L164" s="108">
        <v>190630.16</v>
      </c>
      <c r="M164" s="108">
        <v>1023887.53</v>
      </c>
      <c r="N164" s="108">
        <v>132765.01</v>
      </c>
      <c r="O164" s="108">
        <v>880473.44000000006</v>
      </c>
      <c r="P164" s="108">
        <v>1126729</v>
      </c>
      <c r="Q164" s="108">
        <f t="shared" si="11"/>
        <v>6992467.3200000003</v>
      </c>
      <c r="R164" s="2"/>
      <c r="S164" s="2"/>
      <c r="T164" s="3"/>
      <c r="U164" s="3"/>
      <c r="V164"/>
    </row>
    <row r="165" spans="2:22" x14ac:dyDescent="0.25">
      <c r="B165" s="124" t="s">
        <v>250</v>
      </c>
      <c r="C165" s="36">
        <v>6702977</v>
      </c>
      <c r="D165" s="36">
        <v>7006803.9900000002</v>
      </c>
      <c r="E165" s="106">
        <v>0</v>
      </c>
      <c r="F165" s="106">
        <v>29300.41</v>
      </c>
      <c r="G165" s="106">
        <v>29300.41</v>
      </c>
      <c r="H165" s="106">
        <v>241463.23</v>
      </c>
      <c r="I165" s="106">
        <v>64700.41</v>
      </c>
      <c r="J165" s="106">
        <v>7863.35</v>
      </c>
      <c r="K165" s="106">
        <v>64897.47</v>
      </c>
      <c r="L165" s="106">
        <v>31145.390000000003</v>
      </c>
      <c r="M165" s="106">
        <v>31145.390000000003</v>
      </c>
      <c r="N165" s="106">
        <v>15726.71</v>
      </c>
      <c r="O165" s="106">
        <v>30846.68</v>
      </c>
      <c r="P165" s="106">
        <v>109096.66</v>
      </c>
      <c r="Q165" s="106">
        <f t="shared" si="11"/>
        <v>655486.11</v>
      </c>
      <c r="R165" s="133"/>
      <c r="S165" s="2"/>
      <c r="T165" s="3"/>
      <c r="U165" s="3"/>
    </row>
    <row r="166" spans="2:22" x14ac:dyDescent="0.25">
      <c r="B166" s="124" t="s">
        <v>251</v>
      </c>
      <c r="C166" s="36">
        <v>752463</v>
      </c>
      <c r="D166" s="36">
        <v>853463</v>
      </c>
      <c r="E166" s="106">
        <v>0</v>
      </c>
      <c r="F166" s="106">
        <v>0</v>
      </c>
      <c r="G166" s="106">
        <v>0</v>
      </c>
      <c r="H166" s="106">
        <v>0</v>
      </c>
      <c r="I166" s="106">
        <v>7044.6</v>
      </c>
      <c r="J166" s="106">
        <v>0</v>
      </c>
      <c r="K166" s="106">
        <v>0</v>
      </c>
      <c r="L166" s="106">
        <v>4413.2</v>
      </c>
      <c r="M166" s="106">
        <v>7504.8</v>
      </c>
      <c r="N166" s="106">
        <v>0</v>
      </c>
      <c r="O166" s="106">
        <v>2997.2</v>
      </c>
      <c r="P166" s="106">
        <v>7410.4</v>
      </c>
      <c r="Q166" s="106">
        <f t="shared" si="11"/>
        <v>29370.199999999997</v>
      </c>
      <c r="R166" s="2"/>
      <c r="S166" s="2"/>
      <c r="T166" s="3"/>
      <c r="U166" s="3"/>
    </row>
    <row r="167" spans="2:22" x14ac:dyDescent="0.25">
      <c r="B167" s="124" t="s">
        <v>252</v>
      </c>
      <c r="C167" s="36">
        <v>11251134</v>
      </c>
      <c r="D167" s="36">
        <v>11901134</v>
      </c>
      <c r="E167" s="106">
        <v>95896.63</v>
      </c>
      <c r="F167" s="106">
        <v>165157.69</v>
      </c>
      <c r="G167" s="106">
        <v>433335.96</v>
      </c>
      <c r="H167" s="106">
        <v>473152.69</v>
      </c>
      <c r="I167" s="106">
        <v>397529.99</v>
      </c>
      <c r="J167" s="106">
        <v>101796.63</v>
      </c>
      <c r="K167" s="106">
        <v>1526542.71</v>
      </c>
      <c r="L167" s="106">
        <v>155071.57</v>
      </c>
      <c r="M167" s="106">
        <v>985237.34000000008</v>
      </c>
      <c r="N167" s="106">
        <v>117038.3</v>
      </c>
      <c r="O167" s="106">
        <v>846629.56</v>
      </c>
      <c r="P167" s="106">
        <v>1010221.9400000001</v>
      </c>
      <c r="Q167" s="106">
        <f t="shared" si="11"/>
        <v>6307611.0100000007</v>
      </c>
      <c r="R167" s="2"/>
      <c r="S167" s="2"/>
      <c r="T167" s="3"/>
      <c r="U167" s="3"/>
    </row>
    <row r="168" spans="2:22" s="34" customFormat="1" ht="33.75" customHeight="1" x14ac:dyDescent="0.25">
      <c r="B168" s="123" t="s">
        <v>253</v>
      </c>
      <c r="C168" s="67">
        <v>109883714</v>
      </c>
      <c r="D168" s="67">
        <v>121011057</v>
      </c>
      <c r="E168" s="108">
        <v>589941</v>
      </c>
      <c r="F168" s="108">
        <v>0</v>
      </c>
      <c r="G168" s="108">
        <v>1353585.8</v>
      </c>
      <c r="H168" s="108">
        <v>0</v>
      </c>
      <c r="I168" s="108">
        <v>262403.49</v>
      </c>
      <c r="J168" s="108">
        <v>5801774.8199999994</v>
      </c>
      <c r="K168" s="108">
        <v>5513229.04</v>
      </c>
      <c r="L168" s="108">
        <v>0</v>
      </c>
      <c r="M168" s="108">
        <v>775850</v>
      </c>
      <c r="N168" s="108">
        <v>205000.04</v>
      </c>
      <c r="O168" s="108">
        <v>141600</v>
      </c>
      <c r="P168" s="108">
        <v>40710</v>
      </c>
      <c r="Q168" s="108">
        <f t="shared" si="11"/>
        <v>14684094.189999998</v>
      </c>
      <c r="R168" s="133"/>
      <c r="S168" s="2"/>
      <c r="T168" s="3"/>
      <c r="U168" s="3"/>
      <c r="V168"/>
    </row>
    <row r="169" spans="2:22" x14ac:dyDescent="0.25">
      <c r="B169" s="124" t="s">
        <v>254</v>
      </c>
      <c r="C169" s="36">
        <v>96311350</v>
      </c>
      <c r="D169" s="36">
        <v>107320693</v>
      </c>
      <c r="E169" s="106">
        <v>589941</v>
      </c>
      <c r="F169" s="106">
        <v>0</v>
      </c>
      <c r="G169" s="106">
        <v>1353585.8</v>
      </c>
      <c r="H169" s="106">
        <v>0</v>
      </c>
      <c r="I169" s="106">
        <v>262403.49</v>
      </c>
      <c r="J169" s="106">
        <v>5801774.8199999994</v>
      </c>
      <c r="K169" s="106">
        <v>5513229.04</v>
      </c>
      <c r="L169" s="106">
        <v>0</v>
      </c>
      <c r="M169" s="106">
        <v>775850</v>
      </c>
      <c r="N169" s="106">
        <v>205000.04</v>
      </c>
      <c r="O169" s="106">
        <v>141600</v>
      </c>
      <c r="P169" s="106">
        <v>40710</v>
      </c>
      <c r="Q169" s="106">
        <f t="shared" si="11"/>
        <v>14684094.189999998</v>
      </c>
      <c r="R169" s="2"/>
      <c r="S169" s="2"/>
      <c r="T169" s="3"/>
      <c r="U169" s="3"/>
    </row>
    <row r="170" spans="2:22" x14ac:dyDescent="0.25">
      <c r="B170" s="124" t="s">
        <v>255</v>
      </c>
      <c r="C170" s="36">
        <v>9098460</v>
      </c>
      <c r="D170" s="36">
        <v>9098460</v>
      </c>
      <c r="E170" s="106">
        <v>0</v>
      </c>
      <c r="F170" s="106">
        <v>0</v>
      </c>
      <c r="G170" s="106">
        <v>0</v>
      </c>
      <c r="H170" s="106">
        <v>0</v>
      </c>
      <c r="I170" s="106">
        <v>0</v>
      </c>
      <c r="J170" s="106">
        <v>0</v>
      </c>
      <c r="K170" s="106">
        <v>0</v>
      </c>
      <c r="L170" s="106">
        <v>0</v>
      </c>
      <c r="M170" s="106">
        <v>0</v>
      </c>
      <c r="N170" s="106">
        <v>0</v>
      </c>
      <c r="O170" s="106">
        <v>0</v>
      </c>
      <c r="P170" s="106">
        <v>0</v>
      </c>
      <c r="Q170" s="106">
        <f t="shared" si="11"/>
        <v>0</v>
      </c>
      <c r="R170" s="133"/>
      <c r="S170" s="2"/>
      <c r="T170" s="3"/>
      <c r="U170" s="3"/>
    </row>
    <row r="171" spans="2:22" x14ac:dyDescent="0.25">
      <c r="B171" s="124" t="s">
        <v>256</v>
      </c>
      <c r="C171" s="36">
        <v>1441904</v>
      </c>
      <c r="D171" s="36">
        <v>1441904</v>
      </c>
      <c r="E171" s="106">
        <v>0</v>
      </c>
      <c r="F171" s="106">
        <v>0</v>
      </c>
      <c r="G171" s="106">
        <v>0</v>
      </c>
      <c r="H171" s="106">
        <v>0</v>
      </c>
      <c r="I171" s="106">
        <v>0</v>
      </c>
      <c r="J171" s="106">
        <v>0</v>
      </c>
      <c r="K171" s="106">
        <v>0</v>
      </c>
      <c r="L171" s="106">
        <v>0</v>
      </c>
      <c r="M171" s="106">
        <v>0</v>
      </c>
      <c r="N171" s="106">
        <v>0</v>
      </c>
      <c r="O171" s="106">
        <v>0</v>
      </c>
      <c r="P171" s="106">
        <v>0</v>
      </c>
      <c r="Q171" s="106">
        <f t="shared" si="11"/>
        <v>0</v>
      </c>
      <c r="R171" s="133"/>
      <c r="S171" s="2"/>
      <c r="T171" s="3"/>
      <c r="U171" s="3"/>
    </row>
    <row r="172" spans="2:22" x14ac:dyDescent="0.25">
      <c r="B172" s="124" t="s">
        <v>257</v>
      </c>
      <c r="C172" s="36">
        <v>3032000</v>
      </c>
      <c r="D172" s="36">
        <v>3150000</v>
      </c>
      <c r="E172" s="106">
        <v>0</v>
      </c>
      <c r="F172" s="106">
        <v>0</v>
      </c>
      <c r="G172" s="106">
        <v>0</v>
      </c>
      <c r="H172" s="106">
        <v>0</v>
      </c>
      <c r="I172" s="106">
        <v>0</v>
      </c>
      <c r="J172" s="106">
        <v>0</v>
      </c>
      <c r="K172" s="106">
        <v>0</v>
      </c>
      <c r="L172" s="106">
        <v>0</v>
      </c>
      <c r="M172" s="106">
        <v>0</v>
      </c>
      <c r="N172" s="106">
        <v>0</v>
      </c>
      <c r="O172" s="106">
        <v>0</v>
      </c>
      <c r="P172" s="106">
        <v>0</v>
      </c>
      <c r="Q172" s="106">
        <f t="shared" si="11"/>
        <v>0</v>
      </c>
      <c r="R172" s="133"/>
      <c r="S172" s="2"/>
      <c r="T172" s="3"/>
      <c r="U172" s="3"/>
    </row>
    <row r="173" spans="2:22" s="34" customFormat="1" x14ac:dyDescent="0.25">
      <c r="B173" s="123" t="s">
        <v>258</v>
      </c>
      <c r="C173" s="67">
        <v>862684072</v>
      </c>
      <c r="D173" s="67">
        <v>919584962.45000005</v>
      </c>
      <c r="E173" s="108">
        <v>895655.76</v>
      </c>
      <c r="F173" s="108">
        <v>2187879.66</v>
      </c>
      <c r="G173" s="108">
        <v>5534047.1099999994</v>
      </c>
      <c r="H173" s="108">
        <v>4858918.5</v>
      </c>
      <c r="I173" s="108">
        <v>2771297.92</v>
      </c>
      <c r="J173" s="108">
        <v>6322828.9699999997</v>
      </c>
      <c r="K173" s="108">
        <v>2659993.7199999997</v>
      </c>
      <c r="L173" s="108">
        <v>4214403.2</v>
      </c>
      <c r="M173" s="108">
        <v>13468973.139999999</v>
      </c>
      <c r="N173" s="108">
        <v>5719058</v>
      </c>
      <c r="O173" s="108">
        <v>5571875.1500000004</v>
      </c>
      <c r="P173" s="108">
        <v>17899781.07</v>
      </c>
      <c r="Q173" s="108">
        <f t="shared" si="11"/>
        <v>72104712.199999988</v>
      </c>
      <c r="R173" s="2"/>
      <c r="S173" s="2"/>
      <c r="T173" s="3"/>
      <c r="U173" s="3"/>
      <c r="V173"/>
    </row>
    <row r="174" spans="2:22" x14ac:dyDescent="0.25">
      <c r="B174" s="124" t="s">
        <v>259</v>
      </c>
      <c r="C174" s="36">
        <v>10093460</v>
      </c>
      <c r="D174" s="36">
        <v>12174460</v>
      </c>
      <c r="E174" s="106">
        <v>0</v>
      </c>
      <c r="F174" s="106">
        <v>0</v>
      </c>
      <c r="G174" s="106">
        <v>0</v>
      </c>
      <c r="H174" s="106">
        <v>0</v>
      </c>
      <c r="I174" s="106">
        <v>0</v>
      </c>
      <c r="J174" s="106">
        <v>1593000</v>
      </c>
      <c r="K174" s="106">
        <v>0</v>
      </c>
      <c r="L174" s="106">
        <v>0</v>
      </c>
      <c r="M174" s="106">
        <v>70000</v>
      </c>
      <c r="N174" s="106">
        <v>1000</v>
      </c>
      <c r="O174" s="106">
        <v>0</v>
      </c>
      <c r="P174" s="106">
        <v>1000</v>
      </c>
      <c r="Q174" s="106">
        <f t="shared" si="11"/>
        <v>1665000</v>
      </c>
      <c r="R174" s="133"/>
      <c r="S174" s="2"/>
      <c r="T174" s="3"/>
      <c r="U174" s="3"/>
    </row>
    <row r="175" spans="2:22" x14ac:dyDescent="0.25">
      <c r="B175" s="124" t="s">
        <v>260</v>
      </c>
      <c r="C175" s="36">
        <v>13645000</v>
      </c>
      <c r="D175" s="36">
        <v>15416223.199999999</v>
      </c>
      <c r="E175" s="106">
        <v>9440</v>
      </c>
      <c r="F175" s="106">
        <v>120360</v>
      </c>
      <c r="G175" s="106">
        <v>69150</v>
      </c>
      <c r="H175" s="106">
        <v>185200</v>
      </c>
      <c r="I175" s="106">
        <v>419490</v>
      </c>
      <c r="J175" s="106">
        <v>105620</v>
      </c>
      <c r="K175" s="106">
        <v>166970</v>
      </c>
      <c r="L175" s="106">
        <v>83190</v>
      </c>
      <c r="M175" s="106">
        <v>672324</v>
      </c>
      <c r="N175" s="106">
        <v>368230</v>
      </c>
      <c r="O175" s="106">
        <v>409064</v>
      </c>
      <c r="P175" s="106">
        <v>1050823.2</v>
      </c>
      <c r="Q175" s="106">
        <f t="shared" si="11"/>
        <v>3659861.2</v>
      </c>
      <c r="R175" s="2"/>
      <c r="S175" s="2"/>
      <c r="T175" s="3"/>
      <c r="U175" s="3"/>
    </row>
    <row r="176" spans="2:22" x14ac:dyDescent="0.25">
      <c r="B176" s="124" t="s">
        <v>261</v>
      </c>
      <c r="C176" s="36">
        <v>14218004</v>
      </c>
      <c r="D176" s="36">
        <v>26388744</v>
      </c>
      <c r="E176" s="106">
        <v>0</v>
      </c>
      <c r="F176" s="106">
        <v>462000</v>
      </c>
      <c r="G176" s="106">
        <v>0</v>
      </c>
      <c r="H176" s="106">
        <v>2171200</v>
      </c>
      <c r="I176" s="106">
        <v>0</v>
      </c>
      <c r="J176" s="106">
        <v>0</v>
      </c>
      <c r="K176" s="106">
        <v>0</v>
      </c>
      <c r="L176" s="106">
        <v>385000</v>
      </c>
      <c r="M176" s="106">
        <v>0</v>
      </c>
      <c r="N176" s="106">
        <v>385000</v>
      </c>
      <c r="O176" s="106">
        <v>0</v>
      </c>
      <c r="P176" s="106">
        <v>269040</v>
      </c>
      <c r="Q176" s="106">
        <f t="shared" si="11"/>
        <v>3672240</v>
      </c>
      <c r="R176" s="133"/>
      <c r="S176" s="2"/>
      <c r="T176" s="3"/>
      <c r="U176" s="3"/>
    </row>
    <row r="177" spans="2:22" x14ac:dyDescent="0.25">
      <c r="B177" s="124" t="s">
        <v>262</v>
      </c>
      <c r="C177" s="36">
        <v>92071120</v>
      </c>
      <c r="D177" s="36">
        <v>108423570</v>
      </c>
      <c r="E177" s="106">
        <v>275917.90000000002</v>
      </c>
      <c r="F177" s="106">
        <v>0</v>
      </c>
      <c r="G177" s="106">
        <v>921100</v>
      </c>
      <c r="H177" s="106">
        <v>82920</v>
      </c>
      <c r="I177" s="106">
        <v>548375</v>
      </c>
      <c r="J177" s="106">
        <v>1162717.56</v>
      </c>
      <c r="K177" s="106">
        <v>603183.5</v>
      </c>
      <c r="L177" s="106">
        <v>1929659.3399999999</v>
      </c>
      <c r="M177" s="106">
        <v>436240</v>
      </c>
      <c r="N177" s="106">
        <v>1184208.6900000002</v>
      </c>
      <c r="O177" s="106">
        <v>105092.5</v>
      </c>
      <c r="P177" s="106">
        <v>7512266.0599999996</v>
      </c>
      <c r="Q177" s="106">
        <f t="shared" si="11"/>
        <v>14761680.550000001</v>
      </c>
      <c r="R177" s="2"/>
      <c r="S177" s="2"/>
      <c r="T177" s="3"/>
      <c r="U177" s="3"/>
    </row>
    <row r="178" spans="2:22" x14ac:dyDescent="0.25">
      <c r="B178" s="124" t="s">
        <v>263</v>
      </c>
      <c r="C178" s="36">
        <v>66572611</v>
      </c>
      <c r="D178" s="36">
        <v>66010489.380000003</v>
      </c>
      <c r="E178" s="106">
        <v>280579.48</v>
      </c>
      <c r="F178" s="106">
        <v>0</v>
      </c>
      <c r="G178" s="106">
        <v>147500</v>
      </c>
      <c r="H178" s="106">
        <v>399396.02</v>
      </c>
      <c r="I178" s="106">
        <v>113828.58</v>
      </c>
      <c r="J178" s="106">
        <v>545831.61</v>
      </c>
      <c r="K178" s="106">
        <v>549200.15999999992</v>
      </c>
      <c r="L178" s="106">
        <v>129160.6</v>
      </c>
      <c r="M178" s="106">
        <v>379902.78</v>
      </c>
      <c r="N178" s="106">
        <v>224895.20000000024</v>
      </c>
      <c r="O178" s="106">
        <v>1492700.0000000002</v>
      </c>
      <c r="P178" s="106">
        <v>3379166.43</v>
      </c>
      <c r="Q178" s="106">
        <f t="shared" si="11"/>
        <v>7642160.8599999994</v>
      </c>
      <c r="R178" s="2"/>
      <c r="S178" s="2"/>
      <c r="T178" s="3"/>
      <c r="U178" s="3"/>
    </row>
    <row r="179" spans="2:22" x14ac:dyDescent="0.25">
      <c r="B179" s="124" t="s">
        <v>264</v>
      </c>
      <c r="C179" s="36">
        <v>666083877</v>
      </c>
      <c r="D179" s="36">
        <v>691171475.87</v>
      </c>
      <c r="E179" s="106">
        <v>329718.38</v>
      </c>
      <c r="F179" s="106">
        <v>1605519.66</v>
      </c>
      <c r="G179" s="106">
        <v>4396297.1099999994</v>
      </c>
      <c r="H179" s="106">
        <v>2020202.48</v>
      </c>
      <c r="I179" s="106">
        <v>1689604.3399999999</v>
      </c>
      <c r="J179" s="106">
        <v>2915659.8</v>
      </c>
      <c r="K179" s="106">
        <v>1340640.06</v>
      </c>
      <c r="L179" s="106">
        <v>1687393.26</v>
      </c>
      <c r="M179" s="106">
        <v>11910506.359999999</v>
      </c>
      <c r="N179" s="106">
        <v>3555724.11</v>
      </c>
      <c r="O179" s="106">
        <v>3565018.65</v>
      </c>
      <c r="P179" s="106">
        <v>5687485.3799999999</v>
      </c>
      <c r="Q179" s="106">
        <f t="shared" si="11"/>
        <v>40703769.590000004</v>
      </c>
      <c r="R179" s="133"/>
      <c r="S179" s="2"/>
      <c r="T179" s="3"/>
      <c r="U179" s="3"/>
    </row>
    <row r="180" spans="2:22" s="34" customFormat="1" x14ac:dyDescent="0.25">
      <c r="B180" s="123" t="s">
        <v>265</v>
      </c>
      <c r="C180" s="67">
        <v>38476725</v>
      </c>
      <c r="D180" s="67">
        <v>39031425</v>
      </c>
      <c r="E180" s="108">
        <v>0</v>
      </c>
      <c r="F180" s="108">
        <v>0</v>
      </c>
      <c r="G180" s="108">
        <v>0</v>
      </c>
      <c r="H180" s="108">
        <v>0</v>
      </c>
      <c r="I180" s="108">
        <v>0</v>
      </c>
      <c r="J180" s="108">
        <v>0</v>
      </c>
      <c r="K180" s="108">
        <v>0</v>
      </c>
      <c r="L180" s="108">
        <v>0</v>
      </c>
      <c r="M180" s="108">
        <v>0</v>
      </c>
      <c r="N180" s="108">
        <v>56251.3</v>
      </c>
      <c r="O180" s="108">
        <v>150197.29999999999</v>
      </c>
      <c r="P180" s="108">
        <v>113293.75999999999</v>
      </c>
      <c r="Q180" s="108">
        <f t="shared" si="11"/>
        <v>319742.36</v>
      </c>
      <c r="R180" s="2"/>
      <c r="S180" s="2"/>
      <c r="T180" s="3"/>
      <c r="U180" s="3"/>
      <c r="V180"/>
    </row>
    <row r="181" spans="2:22" x14ac:dyDescent="0.25">
      <c r="B181" s="124" t="s">
        <v>266</v>
      </c>
      <c r="C181" s="36">
        <v>38033000</v>
      </c>
      <c r="D181" s="36">
        <v>38583000</v>
      </c>
      <c r="E181" s="106">
        <v>0</v>
      </c>
      <c r="F181" s="106">
        <v>0</v>
      </c>
      <c r="G181" s="106">
        <v>0</v>
      </c>
      <c r="H181" s="106">
        <v>0</v>
      </c>
      <c r="I181" s="106">
        <v>0</v>
      </c>
      <c r="J181" s="106">
        <v>0</v>
      </c>
      <c r="K181" s="106">
        <v>0</v>
      </c>
      <c r="L181" s="106">
        <v>0</v>
      </c>
      <c r="M181" s="106">
        <v>0</v>
      </c>
      <c r="N181" s="106">
        <v>56251.3</v>
      </c>
      <c r="O181" s="106">
        <v>145497.29999999999</v>
      </c>
      <c r="P181" s="106">
        <v>113293.75999999999</v>
      </c>
      <c r="Q181" s="106">
        <f t="shared" si="11"/>
        <v>315042.36</v>
      </c>
      <c r="R181" s="2"/>
      <c r="S181" s="2"/>
      <c r="T181" s="3"/>
      <c r="U181" s="3"/>
    </row>
    <row r="182" spans="2:22" x14ac:dyDescent="0.25">
      <c r="B182" s="124" t="s">
        <v>267</v>
      </c>
      <c r="C182" s="36">
        <v>156000</v>
      </c>
      <c r="D182" s="36">
        <v>156000</v>
      </c>
      <c r="E182" s="106">
        <v>0</v>
      </c>
      <c r="F182" s="106">
        <v>0</v>
      </c>
      <c r="G182" s="106">
        <v>0</v>
      </c>
      <c r="H182" s="106">
        <v>0</v>
      </c>
      <c r="I182" s="106">
        <v>0</v>
      </c>
      <c r="J182" s="106">
        <v>0</v>
      </c>
      <c r="K182" s="106">
        <v>0</v>
      </c>
      <c r="L182" s="106">
        <v>0</v>
      </c>
      <c r="M182" s="106">
        <v>0</v>
      </c>
      <c r="N182" s="106">
        <v>0</v>
      </c>
      <c r="O182" s="106">
        <v>0</v>
      </c>
      <c r="P182" s="106">
        <v>0</v>
      </c>
      <c r="Q182" s="106">
        <f t="shared" si="11"/>
        <v>0</v>
      </c>
      <c r="R182" s="2"/>
      <c r="S182" s="2"/>
      <c r="T182" s="3"/>
      <c r="U182" s="3"/>
    </row>
    <row r="183" spans="2:22" x14ac:dyDescent="0.25">
      <c r="B183" s="124" t="s">
        <v>268</v>
      </c>
      <c r="C183" s="36">
        <v>287725</v>
      </c>
      <c r="D183" s="36">
        <v>292425</v>
      </c>
      <c r="E183" s="106">
        <v>0</v>
      </c>
      <c r="F183" s="106">
        <v>0</v>
      </c>
      <c r="G183" s="106">
        <v>0</v>
      </c>
      <c r="H183" s="106">
        <v>0</v>
      </c>
      <c r="I183" s="106">
        <v>0</v>
      </c>
      <c r="J183" s="106">
        <v>0</v>
      </c>
      <c r="K183" s="106">
        <v>0</v>
      </c>
      <c r="L183" s="106">
        <v>0</v>
      </c>
      <c r="M183" s="106">
        <v>0</v>
      </c>
      <c r="N183" s="106">
        <v>0</v>
      </c>
      <c r="O183" s="106">
        <v>4700</v>
      </c>
      <c r="P183" s="106">
        <v>0</v>
      </c>
      <c r="Q183" s="106">
        <f t="shared" si="11"/>
        <v>4700</v>
      </c>
      <c r="R183" s="2"/>
      <c r="S183" s="2"/>
      <c r="T183" s="3"/>
      <c r="U183" s="3"/>
    </row>
    <row r="184" spans="2:22" s="34" customFormat="1" x14ac:dyDescent="0.25">
      <c r="B184" s="123" t="s">
        <v>269</v>
      </c>
      <c r="C184" s="67">
        <v>460000</v>
      </c>
      <c r="D184" s="67">
        <v>790000</v>
      </c>
      <c r="E184" s="108">
        <v>0</v>
      </c>
      <c r="F184" s="108">
        <v>0</v>
      </c>
      <c r="G184" s="108">
        <v>0</v>
      </c>
      <c r="H184" s="108">
        <v>0</v>
      </c>
      <c r="I184" s="108">
        <v>0</v>
      </c>
      <c r="J184" s="108">
        <v>0</v>
      </c>
      <c r="K184" s="108">
        <v>0</v>
      </c>
      <c r="L184" s="108">
        <v>0</v>
      </c>
      <c r="M184" s="108">
        <v>0</v>
      </c>
      <c r="N184" s="108">
        <v>0</v>
      </c>
      <c r="O184" s="108">
        <v>2953</v>
      </c>
      <c r="P184" s="108">
        <v>2953</v>
      </c>
      <c r="Q184" s="108">
        <f t="shared" si="11"/>
        <v>5906</v>
      </c>
      <c r="R184" s="2"/>
      <c r="S184" s="2"/>
      <c r="T184" s="3"/>
      <c r="U184" s="3"/>
      <c r="V184"/>
    </row>
    <row r="185" spans="2:22" x14ac:dyDescent="0.25">
      <c r="B185" s="124" t="s">
        <v>270</v>
      </c>
      <c r="C185" s="36">
        <v>160000</v>
      </c>
      <c r="D185" s="36">
        <v>190000</v>
      </c>
      <c r="E185" s="106">
        <v>0</v>
      </c>
      <c r="F185" s="106">
        <v>0</v>
      </c>
      <c r="G185" s="106">
        <v>0</v>
      </c>
      <c r="H185" s="106">
        <v>0</v>
      </c>
      <c r="I185" s="106">
        <v>0</v>
      </c>
      <c r="J185" s="106">
        <v>0</v>
      </c>
      <c r="K185" s="106">
        <v>0</v>
      </c>
      <c r="L185" s="106">
        <v>0</v>
      </c>
      <c r="M185" s="106">
        <v>0</v>
      </c>
      <c r="N185" s="106">
        <v>0</v>
      </c>
      <c r="O185" s="106">
        <v>0</v>
      </c>
      <c r="P185" s="106">
        <v>0</v>
      </c>
      <c r="Q185" s="106">
        <f t="shared" si="11"/>
        <v>0</v>
      </c>
      <c r="R185" s="2"/>
      <c r="S185" s="2"/>
      <c r="T185" s="3"/>
      <c r="U185" s="3"/>
    </row>
    <row r="186" spans="2:22" x14ac:dyDescent="0.25">
      <c r="B186" s="124" t="s">
        <v>271</v>
      </c>
      <c r="C186" s="77">
        <v>300000</v>
      </c>
      <c r="D186" s="77">
        <v>600000</v>
      </c>
      <c r="E186" s="106">
        <v>0</v>
      </c>
      <c r="F186" s="106">
        <v>0</v>
      </c>
      <c r="G186" s="106">
        <v>0</v>
      </c>
      <c r="H186" s="106">
        <v>0</v>
      </c>
      <c r="I186" s="106">
        <v>0</v>
      </c>
      <c r="J186" s="106">
        <v>0</v>
      </c>
      <c r="K186" s="106">
        <v>0</v>
      </c>
      <c r="L186" s="106">
        <v>0</v>
      </c>
      <c r="M186" s="106">
        <v>0</v>
      </c>
      <c r="N186" s="106">
        <v>0</v>
      </c>
      <c r="O186" s="106">
        <v>2953</v>
      </c>
      <c r="P186" s="108">
        <v>2953</v>
      </c>
      <c r="Q186" s="106">
        <f t="shared" si="11"/>
        <v>5906</v>
      </c>
      <c r="R186" s="2"/>
      <c r="S186" s="2"/>
      <c r="T186" s="3"/>
      <c r="U186" s="3"/>
    </row>
    <row r="187" spans="2:22" x14ac:dyDescent="0.25">
      <c r="B187" s="122" t="s">
        <v>97</v>
      </c>
      <c r="C187" s="36">
        <v>79593708</v>
      </c>
      <c r="D187" s="36">
        <v>101020475.25</v>
      </c>
      <c r="E187" s="106">
        <v>1373439.72</v>
      </c>
      <c r="F187" s="106">
        <v>1546234.5</v>
      </c>
      <c r="G187" s="106">
        <v>1739847.11</v>
      </c>
      <c r="H187" s="106">
        <v>2976201.49</v>
      </c>
      <c r="I187" s="106">
        <v>1988706.75</v>
      </c>
      <c r="J187" s="106">
        <v>4140159.59</v>
      </c>
      <c r="K187" s="106">
        <v>3085181.68</v>
      </c>
      <c r="L187" s="106">
        <v>5248646.58</v>
      </c>
      <c r="M187" s="106">
        <v>3962844.2499999995</v>
      </c>
      <c r="N187" s="106">
        <v>3714026.6500000004</v>
      </c>
      <c r="O187" s="106">
        <v>3255250.9299999997</v>
      </c>
      <c r="P187" s="106">
        <v>9551592.5399999991</v>
      </c>
      <c r="Q187" s="106">
        <f t="shared" si="11"/>
        <v>42582131.789999999</v>
      </c>
      <c r="R187" s="2"/>
      <c r="S187" s="2"/>
      <c r="T187" s="3"/>
      <c r="U187" s="3"/>
    </row>
    <row r="188" spans="2:22" s="34" customFormat="1" x14ac:dyDescent="0.25">
      <c r="B188" s="123" t="s">
        <v>272</v>
      </c>
      <c r="C188" s="67">
        <v>25333908</v>
      </c>
      <c r="D188" s="67">
        <v>33317557.689999998</v>
      </c>
      <c r="E188" s="108">
        <v>1373439.72</v>
      </c>
      <c r="F188" s="108">
        <v>276743.61</v>
      </c>
      <c r="G188" s="108">
        <v>308050.8</v>
      </c>
      <c r="H188" s="108">
        <v>1035684.6599999999</v>
      </c>
      <c r="I188" s="108">
        <v>564833.17000000004</v>
      </c>
      <c r="J188" s="108">
        <v>2716989.94</v>
      </c>
      <c r="K188" s="108">
        <v>1313189.99</v>
      </c>
      <c r="L188" s="108">
        <v>4425380.08</v>
      </c>
      <c r="M188" s="108">
        <v>772545.19</v>
      </c>
      <c r="N188" s="108">
        <v>725202.52</v>
      </c>
      <c r="O188" s="108">
        <v>479800.4</v>
      </c>
      <c r="P188" s="108">
        <v>1800062.33</v>
      </c>
      <c r="Q188" s="108">
        <f t="shared" si="11"/>
        <v>15791922.41</v>
      </c>
      <c r="R188" s="133"/>
      <c r="S188" s="2"/>
      <c r="T188" s="3"/>
      <c r="U188" s="3"/>
      <c r="V188"/>
    </row>
    <row r="189" spans="2:22" x14ac:dyDescent="0.25">
      <c r="B189" s="124" t="s">
        <v>273</v>
      </c>
      <c r="C189" s="36">
        <v>25333908</v>
      </c>
      <c r="D189" s="36">
        <v>33317557.689999998</v>
      </c>
      <c r="E189" s="106">
        <v>1373439.72</v>
      </c>
      <c r="F189" s="106">
        <v>276743.61</v>
      </c>
      <c r="G189" s="106">
        <v>308050.8</v>
      </c>
      <c r="H189" s="106">
        <v>1035684.6599999999</v>
      </c>
      <c r="I189" s="106">
        <v>564833.17000000004</v>
      </c>
      <c r="J189" s="106">
        <v>2716989.94</v>
      </c>
      <c r="K189" s="106">
        <v>1313189.99</v>
      </c>
      <c r="L189" s="106">
        <v>4425380.08</v>
      </c>
      <c r="M189" s="106">
        <v>772545.19</v>
      </c>
      <c r="N189" s="106">
        <v>725202.52</v>
      </c>
      <c r="O189" s="106">
        <v>479800.4</v>
      </c>
      <c r="P189" s="106">
        <v>1800062.33</v>
      </c>
      <c r="Q189" s="106">
        <f t="shared" si="11"/>
        <v>15791922.41</v>
      </c>
      <c r="R189" s="2"/>
      <c r="S189" s="2"/>
      <c r="T189" s="3"/>
      <c r="U189" s="3"/>
    </row>
    <row r="190" spans="2:22" s="34" customFormat="1" x14ac:dyDescent="0.25">
      <c r="B190" s="123" t="s">
        <v>274</v>
      </c>
      <c r="C190" s="67">
        <v>54259800</v>
      </c>
      <c r="D190" s="67">
        <v>67702917.560000002</v>
      </c>
      <c r="E190" s="108">
        <v>0</v>
      </c>
      <c r="F190" s="108">
        <v>1269490.8900000001</v>
      </c>
      <c r="G190" s="108">
        <v>1431796.31</v>
      </c>
      <c r="H190" s="108">
        <v>1940516.8299999998</v>
      </c>
      <c r="I190" s="108">
        <v>1423873.58</v>
      </c>
      <c r="J190" s="108">
        <v>1423169.65</v>
      </c>
      <c r="K190" s="108">
        <v>1771991.69</v>
      </c>
      <c r="L190" s="108">
        <v>823266.5</v>
      </c>
      <c r="M190" s="108">
        <v>3190299.0599999996</v>
      </c>
      <c r="N190" s="108">
        <v>2988824.1300000004</v>
      </c>
      <c r="O190" s="108">
        <v>2775450.53</v>
      </c>
      <c r="P190" s="108">
        <v>7751530.2100000009</v>
      </c>
      <c r="Q190" s="108">
        <f t="shared" si="11"/>
        <v>26790209.379999999</v>
      </c>
      <c r="R190" s="2"/>
      <c r="S190" s="2"/>
      <c r="T190" s="3"/>
      <c r="U190" s="3"/>
      <c r="V190"/>
    </row>
    <row r="191" spans="2:22" x14ac:dyDescent="0.25">
      <c r="B191" s="124" t="s">
        <v>275</v>
      </c>
      <c r="C191" s="36">
        <v>53899800</v>
      </c>
      <c r="D191" s="36">
        <v>64812917.560000002</v>
      </c>
      <c r="E191" s="106">
        <v>0</v>
      </c>
      <c r="F191" s="106">
        <v>1230078.8900000001</v>
      </c>
      <c r="G191" s="106">
        <v>1258454.31</v>
      </c>
      <c r="H191" s="106">
        <v>1885835.63</v>
      </c>
      <c r="I191" s="106">
        <v>1310829.58</v>
      </c>
      <c r="J191" s="106">
        <v>1404702.65</v>
      </c>
      <c r="K191" s="106">
        <v>1716006.5899999999</v>
      </c>
      <c r="L191" s="106">
        <v>511923.5</v>
      </c>
      <c r="M191" s="106">
        <v>3145152.26</v>
      </c>
      <c r="N191" s="106">
        <v>2926590.93</v>
      </c>
      <c r="O191" s="106">
        <v>2654766.0299999998</v>
      </c>
      <c r="P191" s="106">
        <v>6646692.6000000006</v>
      </c>
      <c r="Q191" s="106">
        <f t="shared" si="11"/>
        <v>24691032.970000003</v>
      </c>
      <c r="R191" s="2"/>
      <c r="T191" s="3"/>
      <c r="U191" s="3"/>
    </row>
    <row r="192" spans="2:22" x14ac:dyDescent="0.25">
      <c r="B192" s="124" t="s">
        <v>497</v>
      </c>
      <c r="C192" s="36">
        <v>9900000</v>
      </c>
      <c r="D192" s="36"/>
      <c r="E192" s="106">
        <v>0</v>
      </c>
      <c r="F192" s="106">
        <v>0</v>
      </c>
      <c r="G192" s="106">
        <v>0</v>
      </c>
      <c r="H192" s="106">
        <v>0</v>
      </c>
      <c r="I192" s="106">
        <v>0</v>
      </c>
      <c r="J192" s="106">
        <v>0</v>
      </c>
      <c r="K192" s="106">
        <v>0</v>
      </c>
      <c r="L192" s="106">
        <v>0</v>
      </c>
      <c r="M192" s="106">
        <v>0</v>
      </c>
      <c r="N192" s="106">
        <v>0</v>
      </c>
      <c r="O192" s="106">
        <v>0</v>
      </c>
      <c r="P192" s="106">
        <v>0</v>
      </c>
      <c r="Q192" s="106">
        <f>SUM(E192:P192)</f>
        <v>0</v>
      </c>
      <c r="R192" s="2"/>
      <c r="T192" s="3"/>
      <c r="U192" s="3"/>
    </row>
    <row r="193" spans="2:22" x14ac:dyDescent="0.25">
      <c r="B193" s="124" t="s">
        <v>474</v>
      </c>
      <c r="C193" s="39">
        <v>360000</v>
      </c>
      <c r="D193" s="39">
        <v>2890000</v>
      </c>
      <c r="E193" s="106">
        <v>0</v>
      </c>
      <c r="F193" s="106">
        <v>39412</v>
      </c>
      <c r="G193" s="106">
        <v>173342</v>
      </c>
      <c r="H193" s="106">
        <v>54681.2</v>
      </c>
      <c r="I193" s="106">
        <v>113044</v>
      </c>
      <c r="J193" s="106">
        <v>18467</v>
      </c>
      <c r="K193" s="106">
        <v>55985.1</v>
      </c>
      <c r="L193" s="106">
        <v>311343</v>
      </c>
      <c r="M193" s="106">
        <v>45146.8</v>
      </c>
      <c r="N193" s="106">
        <v>62233.2</v>
      </c>
      <c r="O193" s="106">
        <v>120684.5</v>
      </c>
      <c r="P193" s="106">
        <v>1104837.6099999999</v>
      </c>
      <c r="Q193" s="106">
        <f t="shared" si="11"/>
        <v>2099176.41</v>
      </c>
      <c r="R193" s="34"/>
      <c r="S193" s="34"/>
      <c r="T193" s="3"/>
    </row>
    <row r="194" spans="2:22" s="34" customFormat="1" x14ac:dyDescent="0.25">
      <c r="B194" s="121" t="s">
        <v>38</v>
      </c>
      <c r="C194" s="37">
        <v>539015356</v>
      </c>
      <c r="D194" s="37">
        <f t="shared" ref="D194" si="12">D195+D204+D213+D224+D227+D238+D255+D269</f>
        <v>606554110.52999997</v>
      </c>
      <c r="E194" s="115">
        <v>875947.02</v>
      </c>
      <c r="F194" s="115">
        <v>3312609.75</v>
      </c>
      <c r="G194" s="115">
        <v>5692263.9699999997</v>
      </c>
      <c r="H194" s="115">
        <v>10381807.75</v>
      </c>
      <c r="I194" s="115">
        <v>4562612.84</v>
      </c>
      <c r="J194" s="115">
        <v>11617242.040000003</v>
      </c>
      <c r="K194" s="115">
        <v>7002049.5200000005</v>
      </c>
      <c r="L194" s="115">
        <v>6713220.75</v>
      </c>
      <c r="M194" s="115">
        <v>11705761.85</v>
      </c>
      <c r="N194" s="115">
        <v>17516819.760000002</v>
      </c>
      <c r="O194" s="115">
        <v>6697839.9200000009</v>
      </c>
      <c r="P194" s="115">
        <v>33716597.350000001</v>
      </c>
      <c r="Q194" s="114">
        <f t="shared" si="11"/>
        <v>119794772.52000001</v>
      </c>
      <c r="R194"/>
      <c r="S194" s="2"/>
      <c r="T194" s="3"/>
    </row>
    <row r="195" spans="2:22" x14ac:dyDescent="0.25">
      <c r="B195" s="122" t="s">
        <v>39</v>
      </c>
      <c r="C195" s="36">
        <v>54769786</v>
      </c>
      <c r="D195" s="36">
        <v>58988329.020000003</v>
      </c>
      <c r="E195" s="106">
        <v>16770</v>
      </c>
      <c r="F195" s="106">
        <v>807901.67</v>
      </c>
      <c r="G195" s="106">
        <v>354586.08999999997</v>
      </c>
      <c r="H195" s="106">
        <v>225944.48</v>
      </c>
      <c r="I195" s="106">
        <v>95525.42</v>
      </c>
      <c r="J195" s="106">
        <v>171792.81</v>
      </c>
      <c r="K195" s="106">
        <v>597987.60000000009</v>
      </c>
      <c r="L195" s="106">
        <v>414913.78</v>
      </c>
      <c r="M195" s="106">
        <v>414438.54000000004</v>
      </c>
      <c r="N195" s="106">
        <v>941092.98</v>
      </c>
      <c r="O195" s="106">
        <v>167710.29</v>
      </c>
      <c r="P195" s="106">
        <v>2138458.44</v>
      </c>
      <c r="Q195" s="106">
        <f t="shared" si="11"/>
        <v>6347122.0999999996</v>
      </c>
      <c r="R195" s="2"/>
      <c r="S195" s="2"/>
      <c r="T195" s="3"/>
      <c r="U195" s="3"/>
    </row>
    <row r="196" spans="2:22" s="34" customFormat="1" x14ac:dyDescent="0.25">
      <c r="B196" s="123" t="s">
        <v>276</v>
      </c>
      <c r="C196" s="67">
        <v>49581777</v>
      </c>
      <c r="D196" s="67">
        <v>53066996.020000003</v>
      </c>
      <c r="E196" s="108">
        <v>16770</v>
      </c>
      <c r="F196" s="108">
        <v>662681.67000000004</v>
      </c>
      <c r="G196" s="108">
        <v>242400.06</v>
      </c>
      <c r="H196" s="108">
        <v>215943.98</v>
      </c>
      <c r="I196" s="108">
        <v>95525.42</v>
      </c>
      <c r="J196" s="108">
        <v>157367.31</v>
      </c>
      <c r="K196" s="108">
        <v>593432.80000000005</v>
      </c>
      <c r="L196" s="108">
        <v>311513.78000000003</v>
      </c>
      <c r="M196" s="108">
        <v>396768.04000000004</v>
      </c>
      <c r="N196" s="108">
        <v>760644.45</v>
      </c>
      <c r="O196" s="108">
        <v>150705.09</v>
      </c>
      <c r="P196" s="108">
        <v>1161874.22</v>
      </c>
      <c r="Q196" s="108">
        <f t="shared" si="11"/>
        <v>4765626.8199999994</v>
      </c>
      <c r="R196" s="2"/>
      <c r="S196" s="2"/>
      <c r="T196" s="3"/>
      <c r="U196" s="3"/>
      <c r="V196"/>
    </row>
    <row r="197" spans="2:22" x14ac:dyDescent="0.25">
      <c r="B197" s="124" t="s">
        <v>277</v>
      </c>
      <c r="C197" s="36">
        <v>49581777</v>
      </c>
      <c r="D197" s="36">
        <v>53066996.020000003</v>
      </c>
      <c r="E197" s="106">
        <v>16770</v>
      </c>
      <c r="F197" s="106">
        <v>662681.67000000004</v>
      </c>
      <c r="G197" s="106">
        <v>242400.06</v>
      </c>
      <c r="H197" s="106">
        <v>215943.98</v>
      </c>
      <c r="I197" s="106">
        <v>95525.42</v>
      </c>
      <c r="J197" s="106">
        <v>157367.31</v>
      </c>
      <c r="K197" s="106">
        <v>593432.80000000005</v>
      </c>
      <c r="L197" s="106">
        <v>311513.78000000003</v>
      </c>
      <c r="M197" s="106">
        <v>396768.04000000004</v>
      </c>
      <c r="N197" s="106">
        <v>760644.45</v>
      </c>
      <c r="O197" s="106">
        <v>150705.09</v>
      </c>
      <c r="P197" s="106">
        <v>1161874.22</v>
      </c>
      <c r="Q197" s="106">
        <f t="shared" si="11"/>
        <v>4765626.8199999994</v>
      </c>
      <c r="R197" s="2"/>
      <c r="S197" s="2"/>
      <c r="T197" s="3"/>
      <c r="U197" s="3"/>
    </row>
    <row r="198" spans="2:22" x14ac:dyDescent="0.25">
      <c r="B198" s="123" t="s">
        <v>278</v>
      </c>
      <c r="C198" s="67">
        <v>3038009</v>
      </c>
      <c r="D198" s="67">
        <v>3771333</v>
      </c>
      <c r="E198" s="108">
        <v>0</v>
      </c>
      <c r="F198" s="108">
        <v>145220</v>
      </c>
      <c r="G198" s="108">
        <v>112186.03</v>
      </c>
      <c r="H198" s="108">
        <v>10000.5</v>
      </c>
      <c r="I198" s="108">
        <v>0</v>
      </c>
      <c r="J198" s="108">
        <v>14425.5</v>
      </c>
      <c r="K198" s="108">
        <v>4554.8</v>
      </c>
      <c r="L198" s="108">
        <v>103400</v>
      </c>
      <c r="M198" s="108">
        <v>17670.5</v>
      </c>
      <c r="N198" s="108">
        <v>158547.72999999998</v>
      </c>
      <c r="O198" s="108">
        <v>17005.2</v>
      </c>
      <c r="P198" s="108">
        <v>245109.5</v>
      </c>
      <c r="Q198" s="108">
        <f t="shared" si="11"/>
        <v>828119.76</v>
      </c>
      <c r="R198" s="133"/>
      <c r="S198" s="2"/>
      <c r="T198" s="3"/>
      <c r="U198" s="3"/>
    </row>
    <row r="199" spans="2:22" x14ac:dyDescent="0.25">
      <c r="B199" s="124" t="s">
        <v>279</v>
      </c>
      <c r="C199" s="36">
        <v>60000</v>
      </c>
      <c r="D199" s="36">
        <v>60000</v>
      </c>
      <c r="E199" s="106">
        <v>0</v>
      </c>
      <c r="F199" s="106">
        <v>0</v>
      </c>
      <c r="G199" s="106">
        <v>0</v>
      </c>
      <c r="H199" s="106">
        <v>0</v>
      </c>
      <c r="I199" s="106">
        <v>0</v>
      </c>
      <c r="J199" s="106">
        <v>0</v>
      </c>
      <c r="K199" s="106">
        <v>0</v>
      </c>
      <c r="L199" s="106">
        <v>0</v>
      </c>
      <c r="M199" s="106">
        <v>0</v>
      </c>
      <c r="N199" s="106">
        <v>0</v>
      </c>
      <c r="O199" s="106">
        <v>0</v>
      </c>
      <c r="P199" s="106">
        <v>0</v>
      </c>
      <c r="Q199" s="106">
        <f t="shared" si="11"/>
        <v>0</v>
      </c>
      <c r="R199" s="133"/>
      <c r="S199" s="2"/>
      <c r="T199" s="3"/>
      <c r="U199" s="3"/>
    </row>
    <row r="200" spans="2:22" x14ac:dyDescent="0.25">
      <c r="B200" s="124" t="s">
        <v>280</v>
      </c>
      <c r="C200" s="77">
        <v>86000</v>
      </c>
      <c r="D200" s="77">
        <v>86000</v>
      </c>
      <c r="E200" s="106">
        <v>0</v>
      </c>
      <c r="F200" s="106">
        <v>0</v>
      </c>
      <c r="G200" s="106">
        <v>0</v>
      </c>
      <c r="H200" s="106">
        <v>0</v>
      </c>
      <c r="I200" s="106">
        <v>0</v>
      </c>
      <c r="J200" s="106">
        <v>0</v>
      </c>
      <c r="K200" s="106">
        <v>0</v>
      </c>
      <c r="L200" s="106">
        <v>0</v>
      </c>
      <c r="M200" s="106">
        <v>0</v>
      </c>
      <c r="N200" s="106">
        <v>0</v>
      </c>
      <c r="O200" s="106">
        <v>0</v>
      </c>
      <c r="P200" s="109">
        <v>0</v>
      </c>
      <c r="Q200" s="109">
        <f t="shared" si="11"/>
        <v>0</v>
      </c>
      <c r="R200" s="133"/>
      <c r="S200" s="2"/>
      <c r="T200" s="3"/>
      <c r="U200" s="3"/>
    </row>
    <row r="201" spans="2:22" x14ac:dyDescent="0.25">
      <c r="B201" s="124" t="s">
        <v>281</v>
      </c>
      <c r="C201" s="36">
        <v>2892009</v>
      </c>
      <c r="D201" s="36">
        <v>3625333</v>
      </c>
      <c r="E201" s="106">
        <v>0</v>
      </c>
      <c r="F201" s="106">
        <v>145220</v>
      </c>
      <c r="G201" s="106">
        <v>112186.03</v>
      </c>
      <c r="H201" s="106">
        <v>10000.5</v>
      </c>
      <c r="I201" s="106">
        <v>0</v>
      </c>
      <c r="J201" s="106">
        <v>14425.5</v>
      </c>
      <c r="K201" s="106">
        <v>4554.8</v>
      </c>
      <c r="L201" s="106">
        <v>103400</v>
      </c>
      <c r="M201" s="106">
        <v>17670.5</v>
      </c>
      <c r="N201" s="106">
        <v>158547.72999999998</v>
      </c>
      <c r="O201" s="106">
        <v>17005.2</v>
      </c>
      <c r="P201" s="106">
        <v>245109.5</v>
      </c>
      <c r="Q201" s="106">
        <f t="shared" si="11"/>
        <v>828119.76</v>
      </c>
      <c r="R201" s="2"/>
      <c r="S201" s="2"/>
      <c r="T201" s="3"/>
      <c r="U201" s="3"/>
    </row>
    <row r="202" spans="2:22" s="34" customFormat="1" x14ac:dyDescent="0.25">
      <c r="B202" s="123" t="s">
        <v>282</v>
      </c>
      <c r="C202" s="67">
        <v>2150000</v>
      </c>
      <c r="D202" s="67">
        <v>2150000</v>
      </c>
      <c r="E202" s="108">
        <v>0</v>
      </c>
      <c r="F202" s="108">
        <v>0</v>
      </c>
      <c r="G202" s="108">
        <v>0</v>
      </c>
      <c r="H202" s="108">
        <v>0</v>
      </c>
      <c r="I202" s="108">
        <v>0</v>
      </c>
      <c r="J202" s="108">
        <v>0</v>
      </c>
      <c r="K202" s="108">
        <v>0</v>
      </c>
      <c r="L202" s="108">
        <v>0</v>
      </c>
      <c r="M202" s="108">
        <v>0</v>
      </c>
      <c r="N202" s="108">
        <v>21900.799999999999</v>
      </c>
      <c r="O202" s="108">
        <v>0</v>
      </c>
      <c r="P202" s="108">
        <v>731474.72</v>
      </c>
      <c r="Q202" s="108">
        <f t="shared" si="11"/>
        <v>753375.52</v>
      </c>
      <c r="R202" s="2"/>
      <c r="S202" s="2"/>
      <c r="T202" s="3"/>
      <c r="U202" s="3"/>
      <c r="V202"/>
    </row>
    <row r="203" spans="2:22" x14ac:dyDescent="0.25">
      <c r="B203" s="124" t="s">
        <v>283</v>
      </c>
      <c r="C203" s="77">
        <v>2150000</v>
      </c>
      <c r="D203" s="77">
        <v>2150000</v>
      </c>
      <c r="E203" s="106">
        <v>0</v>
      </c>
      <c r="F203" s="106">
        <v>0</v>
      </c>
      <c r="G203" s="106">
        <v>0</v>
      </c>
      <c r="H203" s="106">
        <v>0</v>
      </c>
      <c r="I203" s="106">
        <v>0</v>
      </c>
      <c r="J203" s="106">
        <v>0</v>
      </c>
      <c r="K203" s="106">
        <v>0</v>
      </c>
      <c r="L203" s="106">
        <v>0</v>
      </c>
      <c r="M203" s="106">
        <v>0</v>
      </c>
      <c r="N203" s="106">
        <v>21900.799999999999</v>
      </c>
      <c r="O203" s="106">
        <v>0</v>
      </c>
      <c r="P203" s="109">
        <v>731474.72</v>
      </c>
      <c r="Q203" s="109">
        <f t="shared" si="11"/>
        <v>753375.52</v>
      </c>
      <c r="R203" s="2"/>
      <c r="S203" s="2"/>
      <c r="T203" s="3"/>
      <c r="U203" s="3"/>
    </row>
    <row r="204" spans="2:22" x14ac:dyDescent="0.25">
      <c r="B204" s="122" t="s">
        <v>40</v>
      </c>
      <c r="C204" s="36">
        <v>54956358</v>
      </c>
      <c r="D204" s="36">
        <v>63547002.93</v>
      </c>
      <c r="E204" s="106">
        <v>0</v>
      </c>
      <c r="F204" s="106">
        <v>197001</v>
      </c>
      <c r="G204" s="106">
        <v>134871.64000000001</v>
      </c>
      <c r="H204" s="106">
        <v>42480</v>
      </c>
      <c r="I204" s="106">
        <v>199575.5</v>
      </c>
      <c r="J204" s="106">
        <v>269040</v>
      </c>
      <c r="K204" s="106">
        <v>594737.47</v>
      </c>
      <c r="L204" s="106">
        <v>161855.54</v>
      </c>
      <c r="M204" s="106">
        <v>317845.26</v>
      </c>
      <c r="N204" s="106">
        <v>2156448.2600000002</v>
      </c>
      <c r="O204" s="106">
        <v>323.7</v>
      </c>
      <c r="P204" s="106">
        <v>1971561.4</v>
      </c>
      <c r="Q204" s="106">
        <f t="shared" si="11"/>
        <v>6045739.7699999996</v>
      </c>
      <c r="R204" s="2"/>
      <c r="S204" s="2"/>
      <c r="T204" s="3"/>
      <c r="U204" s="3"/>
    </row>
    <row r="205" spans="2:22" s="34" customFormat="1" x14ac:dyDescent="0.25">
      <c r="B205" s="123" t="s">
        <v>284</v>
      </c>
      <c r="C205" s="67">
        <v>247609</v>
      </c>
      <c r="D205" s="67">
        <v>258109</v>
      </c>
      <c r="E205" s="108">
        <v>0</v>
      </c>
      <c r="F205" s="108">
        <v>0</v>
      </c>
      <c r="G205" s="108">
        <v>0</v>
      </c>
      <c r="H205" s="108">
        <v>0</v>
      </c>
      <c r="I205" s="108">
        <v>0</v>
      </c>
      <c r="J205" s="108">
        <v>0</v>
      </c>
      <c r="K205" s="108">
        <v>0</v>
      </c>
      <c r="L205" s="108">
        <v>181.72</v>
      </c>
      <c r="M205" s="108">
        <v>0</v>
      </c>
      <c r="N205" s="108">
        <v>7894.95</v>
      </c>
      <c r="O205" s="108">
        <v>323.7</v>
      </c>
      <c r="P205" s="108">
        <v>180</v>
      </c>
      <c r="Q205" s="108">
        <f t="shared" si="11"/>
        <v>8580.3700000000008</v>
      </c>
      <c r="R205" s="133"/>
      <c r="S205" s="2"/>
      <c r="T205" s="3"/>
      <c r="U205" s="3"/>
      <c r="V205"/>
    </row>
    <row r="206" spans="2:22" x14ac:dyDescent="0.25">
      <c r="B206" s="124" t="s">
        <v>285</v>
      </c>
      <c r="C206" s="36">
        <v>247609</v>
      </c>
      <c r="D206" s="36">
        <v>258109</v>
      </c>
      <c r="E206" s="106">
        <v>0</v>
      </c>
      <c r="F206" s="106">
        <v>0</v>
      </c>
      <c r="G206" s="106">
        <v>0</v>
      </c>
      <c r="H206" s="106">
        <v>0</v>
      </c>
      <c r="I206" s="106">
        <v>0</v>
      </c>
      <c r="J206" s="106">
        <v>0</v>
      </c>
      <c r="K206" s="106">
        <v>0</v>
      </c>
      <c r="L206" s="106">
        <v>181.72</v>
      </c>
      <c r="M206" s="106">
        <v>0</v>
      </c>
      <c r="N206" s="106">
        <v>7894.95</v>
      </c>
      <c r="O206" s="106">
        <v>323.7</v>
      </c>
      <c r="P206" s="106">
        <v>180</v>
      </c>
      <c r="Q206" s="106">
        <f t="shared" si="11"/>
        <v>8580.3700000000008</v>
      </c>
      <c r="R206" s="2"/>
      <c r="S206" s="2"/>
      <c r="T206" s="3"/>
      <c r="U206" s="3"/>
    </row>
    <row r="207" spans="2:22" s="34" customFormat="1" x14ac:dyDescent="0.25">
      <c r="B207" s="123" t="s">
        <v>286</v>
      </c>
      <c r="C207" s="67">
        <v>9010870</v>
      </c>
      <c r="D207" s="67">
        <v>9751870</v>
      </c>
      <c r="E207" s="108">
        <v>0</v>
      </c>
      <c r="F207" s="108">
        <v>0</v>
      </c>
      <c r="G207" s="108">
        <v>0</v>
      </c>
      <c r="H207" s="108">
        <v>42480</v>
      </c>
      <c r="I207" s="108">
        <v>14160</v>
      </c>
      <c r="J207" s="108">
        <v>269040</v>
      </c>
      <c r="K207" s="108">
        <v>5179.97</v>
      </c>
      <c r="L207" s="108">
        <v>161063.82</v>
      </c>
      <c r="M207" s="108">
        <v>202618.26</v>
      </c>
      <c r="N207" s="108">
        <v>0</v>
      </c>
      <c r="O207" s="108">
        <v>0</v>
      </c>
      <c r="P207" s="108">
        <v>1013811.4</v>
      </c>
      <c r="Q207" s="108">
        <f t="shared" si="11"/>
        <v>1708353.4500000002</v>
      </c>
      <c r="R207" s="133"/>
      <c r="S207" s="2"/>
      <c r="T207" s="3"/>
      <c r="U207" s="3"/>
      <c r="V207"/>
    </row>
    <row r="208" spans="2:22" x14ac:dyDescent="0.25">
      <c r="B208" s="124" t="s">
        <v>287</v>
      </c>
      <c r="C208" s="36">
        <v>9010870</v>
      </c>
      <c r="D208" s="36">
        <v>9751870</v>
      </c>
      <c r="E208" s="106">
        <v>0</v>
      </c>
      <c r="F208" s="106">
        <v>0</v>
      </c>
      <c r="G208" s="106">
        <v>0</v>
      </c>
      <c r="H208" s="106">
        <v>42480</v>
      </c>
      <c r="I208" s="106">
        <v>14160</v>
      </c>
      <c r="J208" s="106">
        <v>269040</v>
      </c>
      <c r="K208" s="106">
        <v>5179.97</v>
      </c>
      <c r="L208" s="106">
        <v>161063.82</v>
      </c>
      <c r="M208" s="106">
        <v>202618.26</v>
      </c>
      <c r="N208" s="106">
        <v>0</v>
      </c>
      <c r="O208" s="106">
        <v>0</v>
      </c>
      <c r="P208" s="106">
        <v>1013811.4</v>
      </c>
      <c r="Q208" s="106">
        <f t="shared" ref="Q208:Q277" si="13">SUM(E208:P208)</f>
        <v>1708353.4500000002</v>
      </c>
      <c r="R208" s="2"/>
      <c r="S208" s="2"/>
      <c r="T208" s="3"/>
      <c r="U208" s="3"/>
    </row>
    <row r="209" spans="1:22" s="34" customFormat="1" x14ac:dyDescent="0.25">
      <c r="B209" s="123" t="s">
        <v>288</v>
      </c>
      <c r="C209" s="67">
        <v>44924109</v>
      </c>
      <c r="D209" s="67">
        <v>52763253.93</v>
      </c>
      <c r="E209" s="108">
        <v>0</v>
      </c>
      <c r="F209" s="108">
        <v>197001</v>
      </c>
      <c r="G209" s="108">
        <v>0</v>
      </c>
      <c r="H209" s="108">
        <v>0</v>
      </c>
      <c r="I209" s="108">
        <v>185415.5</v>
      </c>
      <c r="J209" s="108">
        <v>0</v>
      </c>
      <c r="K209" s="108">
        <v>589557.5</v>
      </c>
      <c r="L209" s="108">
        <v>610</v>
      </c>
      <c r="M209" s="108">
        <v>115227</v>
      </c>
      <c r="N209" s="108">
        <v>2148553.31</v>
      </c>
      <c r="O209" s="108">
        <v>0</v>
      </c>
      <c r="P209" s="108">
        <v>957570</v>
      </c>
      <c r="Q209" s="108">
        <f t="shared" si="13"/>
        <v>4193934.31</v>
      </c>
      <c r="R209" s="133"/>
      <c r="S209" s="2"/>
      <c r="T209" s="3"/>
      <c r="U209" s="3"/>
      <c r="V209"/>
    </row>
    <row r="210" spans="1:22" x14ac:dyDescent="0.25">
      <c r="B210" s="124" t="s">
        <v>289</v>
      </c>
      <c r="C210" s="36">
        <v>44924109</v>
      </c>
      <c r="D210" s="36">
        <v>52763253.93</v>
      </c>
      <c r="E210" s="106">
        <v>0</v>
      </c>
      <c r="F210" s="106">
        <v>197001</v>
      </c>
      <c r="G210" s="106">
        <v>0</v>
      </c>
      <c r="H210" s="106">
        <v>0</v>
      </c>
      <c r="I210" s="106">
        <v>185415.5</v>
      </c>
      <c r="J210" s="106">
        <v>0</v>
      </c>
      <c r="K210" s="106">
        <v>589557.5</v>
      </c>
      <c r="L210" s="106">
        <v>610</v>
      </c>
      <c r="M210" s="106">
        <v>115227</v>
      </c>
      <c r="N210" s="106">
        <v>2148553.31</v>
      </c>
      <c r="O210" s="106">
        <v>0</v>
      </c>
      <c r="P210" s="106">
        <v>957570</v>
      </c>
      <c r="Q210" s="106">
        <f t="shared" si="13"/>
        <v>4193934.31</v>
      </c>
      <c r="R210" s="2"/>
      <c r="S210" s="2"/>
      <c r="T210" s="3"/>
      <c r="U210" s="3"/>
    </row>
    <row r="211" spans="1:22" s="34" customFormat="1" x14ac:dyDescent="0.25">
      <c r="B211" s="123" t="s">
        <v>290</v>
      </c>
      <c r="C211" s="67">
        <v>773770</v>
      </c>
      <c r="D211" s="67">
        <v>773770</v>
      </c>
      <c r="E211" s="108">
        <v>0</v>
      </c>
      <c r="F211" s="108">
        <v>0</v>
      </c>
      <c r="G211" s="108">
        <v>134871.64000000001</v>
      </c>
      <c r="H211" s="108">
        <v>0</v>
      </c>
      <c r="I211" s="108">
        <v>0</v>
      </c>
      <c r="J211" s="108">
        <v>0</v>
      </c>
      <c r="K211" s="108">
        <v>0</v>
      </c>
      <c r="L211" s="108">
        <v>0</v>
      </c>
      <c r="M211" s="108">
        <v>0</v>
      </c>
      <c r="N211" s="108">
        <v>0</v>
      </c>
      <c r="O211" s="108">
        <v>0</v>
      </c>
      <c r="P211" s="108">
        <v>0</v>
      </c>
      <c r="Q211" s="108">
        <f t="shared" si="13"/>
        <v>134871.64000000001</v>
      </c>
      <c r="R211" s="133"/>
      <c r="S211" s="2"/>
      <c r="T211" s="3"/>
      <c r="U211" s="3"/>
      <c r="V211"/>
    </row>
    <row r="212" spans="1:22" x14ac:dyDescent="0.25">
      <c r="B212" s="124" t="s">
        <v>291</v>
      </c>
      <c r="C212" s="77">
        <v>773770</v>
      </c>
      <c r="D212" s="77">
        <v>773770</v>
      </c>
      <c r="E212" s="106">
        <v>0</v>
      </c>
      <c r="F212" s="106">
        <v>0</v>
      </c>
      <c r="G212" s="106">
        <v>134871.64000000001</v>
      </c>
      <c r="H212" s="106">
        <v>0</v>
      </c>
      <c r="I212" s="106">
        <v>0</v>
      </c>
      <c r="J212" s="106">
        <v>0</v>
      </c>
      <c r="K212" s="106">
        <v>0</v>
      </c>
      <c r="L212" s="106">
        <v>0</v>
      </c>
      <c r="M212" s="106">
        <v>0</v>
      </c>
      <c r="N212" s="106">
        <v>0</v>
      </c>
      <c r="O212" s="106">
        <v>0</v>
      </c>
      <c r="P212" s="108">
        <v>0</v>
      </c>
      <c r="Q212" s="108">
        <f t="shared" si="13"/>
        <v>134871.64000000001</v>
      </c>
      <c r="R212" s="2"/>
      <c r="S212" s="2"/>
      <c r="T212" s="3"/>
      <c r="U212" s="3"/>
    </row>
    <row r="213" spans="1:22" x14ac:dyDescent="0.25">
      <c r="B213" s="122" t="s">
        <v>292</v>
      </c>
      <c r="C213" s="36">
        <v>45695120</v>
      </c>
      <c r="D213" s="36">
        <v>51297533.810000002</v>
      </c>
      <c r="E213" s="106">
        <v>600699.05000000005</v>
      </c>
      <c r="F213" s="106">
        <v>94063.85</v>
      </c>
      <c r="G213" s="106">
        <v>528677.26</v>
      </c>
      <c r="H213" s="106">
        <v>1376031.18</v>
      </c>
      <c r="I213" s="106">
        <v>763856.4</v>
      </c>
      <c r="J213" s="106">
        <v>603629</v>
      </c>
      <c r="K213" s="106">
        <v>1341588.8399999999</v>
      </c>
      <c r="L213" s="106">
        <v>166726.84</v>
      </c>
      <c r="M213" s="106">
        <v>710863.69000000006</v>
      </c>
      <c r="N213" s="106">
        <v>774706.72000000009</v>
      </c>
      <c r="O213" s="106">
        <v>666252.24</v>
      </c>
      <c r="P213" s="106">
        <v>911586.48</v>
      </c>
      <c r="Q213" s="106">
        <f t="shared" si="13"/>
        <v>8538681.5500000007</v>
      </c>
      <c r="R213" s="133"/>
      <c r="S213" s="2"/>
      <c r="T213" s="3"/>
      <c r="U213" s="3"/>
    </row>
    <row r="214" spans="1:22" s="34" customFormat="1" x14ac:dyDescent="0.25">
      <c r="B214" s="123" t="s">
        <v>293</v>
      </c>
      <c r="C214" s="67">
        <v>6539086</v>
      </c>
      <c r="D214" s="67">
        <v>8150861</v>
      </c>
      <c r="E214" s="108">
        <v>0</v>
      </c>
      <c r="F214" s="108">
        <v>0</v>
      </c>
      <c r="G214" s="108">
        <v>0</v>
      </c>
      <c r="H214" s="108">
        <v>271783.5</v>
      </c>
      <c r="I214" s="108">
        <v>224756.7</v>
      </c>
      <c r="J214" s="108">
        <v>460555</v>
      </c>
      <c r="K214" s="108">
        <v>0</v>
      </c>
      <c r="L214" s="108">
        <v>114519</v>
      </c>
      <c r="M214" s="108">
        <v>150070.04</v>
      </c>
      <c r="N214" s="108">
        <v>545</v>
      </c>
      <c r="O214" s="108">
        <v>150450</v>
      </c>
      <c r="P214" s="108">
        <v>70446</v>
      </c>
      <c r="Q214" s="108">
        <f t="shared" si="13"/>
        <v>1443125.24</v>
      </c>
      <c r="R214" s="2"/>
      <c r="S214" s="2"/>
      <c r="T214" s="3"/>
      <c r="U214" s="3"/>
      <c r="V214"/>
    </row>
    <row r="215" spans="1:22" x14ac:dyDescent="0.25">
      <c r="B215" s="124" t="s">
        <v>294</v>
      </c>
      <c r="C215" s="36">
        <v>6539086</v>
      </c>
      <c r="D215" s="36">
        <v>8150861</v>
      </c>
      <c r="E215" s="106">
        <v>0</v>
      </c>
      <c r="F215" s="106">
        <v>0</v>
      </c>
      <c r="G215" s="106">
        <v>0</v>
      </c>
      <c r="H215" s="106">
        <v>271783.5</v>
      </c>
      <c r="I215" s="106">
        <v>224756.7</v>
      </c>
      <c r="J215" s="106">
        <v>460555</v>
      </c>
      <c r="K215" s="106">
        <v>0</v>
      </c>
      <c r="L215" s="106">
        <v>114519</v>
      </c>
      <c r="M215" s="106">
        <v>150070.04</v>
      </c>
      <c r="N215" s="106">
        <v>545</v>
      </c>
      <c r="O215" s="106">
        <v>150450</v>
      </c>
      <c r="P215" s="106">
        <v>70446</v>
      </c>
      <c r="Q215" s="106">
        <f t="shared" si="13"/>
        <v>1443125.24</v>
      </c>
      <c r="R215" s="2"/>
      <c r="S215" s="2"/>
      <c r="T215" s="3"/>
      <c r="U215" s="3"/>
    </row>
    <row r="216" spans="1:22" s="34" customFormat="1" x14ac:dyDescent="0.25">
      <c r="B216" s="123" t="s">
        <v>295</v>
      </c>
      <c r="C216" s="67">
        <v>14716063</v>
      </c>
      <c r="D216" s="67">
        <v>17928979.109999999</v>
      </c>
      <c r="E216" s="108">
        <v>592950</v>
      </c>
      <c r="F216" s="108">
        <v>94063.85</v>
      </c>
      <c r="G216" s="108">
        <v>509677.26</v>
      </c>
      <c r="H216" s="108">
        <v>1077547.68</v>
      </c>
      <c r="I216" s="108">
        <v>281453.3</v>
      </c>
      <c r="J216" s="108">
        <v>114164</v>
      </c>
      <c r="K216" s="108">
        <v>1303089.3399999999</v>
      </c>
      <c r="L216" s="108">
        <v>46007.839999999997</v>
      </c>
      <c r="M216" s="108">
        <v>548543.65</v>
      </c>
      <c r="N216" s="108">
        <v>769836.72000000009</v>
      </c>
      <c r="O216" s="108">
        <v>339409.94</v>
      </c>
      <c r="P216" s="108">
        <v>703099.48</v>
      </c>
      <c r="Q216" s="108">
        <f t="shared" si="13"/>
        <v>6379843.0600000005</v>
      </c>
      <c r="R216" s="2"/>
      <c r="S216" s="2"/>
      <c r="T216" s="3"/>
      <c r="U216" s="3"/>
      <c r="V216"/>
    </row>
    <row r="217" spans="1:22" x14ac:dyDescent="0.25">
      <c r="B217" s="124" t="s">
        <v>296</v>
      </c>
      <c r="C217" s="36">
        <v>14716063</v>
      </c>
      <c r="D217" s="36">
        <v>17928979.109999999</v>
      </c>
      <c r="E217" s="106">
        <v>592950</v>
      </c>
      <c r="F217" s="106">
        <v>94063.85</v>
      </c>
      <c r="G217" s="106">
        <v>509677.26</v>
      </c>
      <c r="H217" s="106">
        <v>1077547.68</v>
      </c>
      <c r="I217" s="106">
        <v>281453.3</v>
      </c>
      <c r="J217" s="106">
        <v>114164</v>
      </c>
      <c r="K217" s="106">
        <v>1303089.3399999999</v>
      </c>
      <c r="L217" s="106">
        <v>46007.839999999997</v>
      </c>
      <c r="M217" s="106">
        <v>548543.65</v>
      </c>
      <c r="N217" s="106">
        <v>769836.72000000009</v>
      </c>
      <c r="O217" s="106">
        <v>339409.94</v>
      </c>
      <c r="P217" s="106">
        <v>703099.48</v>
      </c>
      <c r="Q217" s="106">
        <f t="shared" si="13"/>
        <v>6379843.0600000005</v>
      </c>
      <c r="R217" s="133"/>
      <c r="S217" s="2"/>
      <c r="T217" s="3"/>
      <c r="U217" s="3"/>
    </row>
    <row r="218" spans="1:22" s="34" customFormat="1" x14ac:dyDescent="0.25">
      <c r="B218" s="123" t="s">
        <v>297</v>
      </c>
      <c r="C218" s="67">
        <v>22449071</v>
      </c>
      <c r="D218" s="67">
        <v>23076793.699999999</v>
      </c>
      <c r="E218" s="108">
        <v>7749.05</v>
      </c>
      <c r="F218" s="108">
        <v>0</v>
      </c>
      <c r="G218" s="108">
        <v>0</v>
      </c>
      <c r="H218" s="108">
        <v>0</v>
      </c>
      <c r="I218" s="108">
        <v>234796.4</v>
      </c>
      <c r="J218" s="108">
        <v>28910</v>
      </c>
      <c r="K218" s="108">
        <v>25399.5</v>
      </c>
      <c r="L218" s="108">
        <v>0</v>
      </c>
      <c r="M218" s="108">
        <v>0</v>
      </c>
      <c r="N218" s="108">
        <v>0</v>
      </c>
      <c r="O218" s="108">
        <v>176392.3</v>
      </c>
      <c r="P218" s="108">
        <v>119416</v>
      </c>
      <c r="Q218" s="108">
        <f t="shared" si="13"/>
        <v>592663.25</v>
      </c>
      <c r="R218" s="2"/>
      <c r="S218" s="2"/>
      <c r="T218" s="3"/>
      <c r="U218" s="3"/>
      <c r="V218"/>
    </row>
    <row r="219" spans="1:22" x14ac:dyDescent="0.25">
      <c r="B219" s="124" t="s">
        <v>298</v>
      </c>
      <c r="C219" s="36">
        <v>22449071</v>
      </c>
      <c r="D219" s="36">
        <v>23076793.699999999</v>
      </c>
      <c r="E219" s="106">
        <v>7749.05</v>
      </c>
      <c r="F219" s="106">
        <v>0</v>
      </c>
      <c r="G219" s="106">
        <v>0</v>
      </c>
      <c r="H219" s="106">
        <v>0</v>
      </c>
      <c r="I219" s="106">
        <v>234796.4</v>
      </c>
      <c r="J219" s="106">
        <v>28910</v>
      </c>
      <c r="K219" s="106">
        <v>25399.5</v>
      </c>
      <c r="L219" s="106">
        <v>0</v>
      </c>
      <c r="M219" s="106">
        <v>0</v>
      </c>
      <c r="N219" s="106">
        <v>0</v>
      </c>
      <c r="O219" s="106">
        <v>176392.3</v>
      </c>
      <c r="P219" s="106">
        <v>119416</v>
      </c>
      <c r="Q219" s="106">
        <f t="shared" si="13"/>
        <v>592663.25</v>
      </c>
      <c r="R219" s="2"/>
      <c r="S219" s="2"/>
      <c r="T219" s="3"/>
      <c r="U219" s="3"/>
    </row>
    <row r="220" spans="1:22" s="34" customFormat="1" x14ac:dyDescent="0.25">
      <c r="B220" s="123" t="s">
        <v>299</v>
      </c>
      <c r="C220" s="67">
        <v>1990900</v>
      </c>
      <c r="D220" s="67">
        <v>2140900</v>
      </c>
      <c r="E220" s="108">
        <v>0</v>
      </c>
      <c r="F220" s="108">
        <v>0</v>
      </c>
      <c r="G220" s="108">
        <v>19000</v>
      </c>
      <c r="H220" s="108">
        <v>26700</v>
      </c>
      <c r="I220" s="108">
        <v>22850</v>
      </c>
      <c r="J220" s="108">
        <v>0</v>
      </c>
      <c r="K220" s="108">
        <v>13100</v>
      </c>
      <c r="L220" s="108">
        <v>6200</v>
      </c>
      <c r="M220" s="108">
        <v>12250</v>
      </c>
      <c r="N220" s="108">
        <v>4325</v>
      </c>
      <c r="O220" s="108">
        <v>0</v>
      </c>
      <c r="P220" s="108">
        <v>18625</v>
      </c>
      <c r="Q220" s="108">
        <f t="shared" si="13"/>
        <v>123050</v>
      </c>
      <c r="R220" s="2"/>
      <c r="S220" s="2"/>
      <c r="T220" s="3"/>
      <c r="U220" s="3"/>
      <c r="V220"/>
    </row>
    <row r="221" spans="1:22" x14ac:dyDescent="0.25">
      <c r="B221" s="124" t="s">
        <v>300</v>
      </c>
      <c r="C221" s="36">
        <v>1990900</v>
      </c>
      <c r="D221" s="36">
        <v>2140900</v>
      </c>
      <c r="E221" s="106">
        <v>0</v>
      </c>
      <c r="F221" s="106">
        <v>0</v>
      </c>
      <c r="G221" s="106">
        <v>19000</v>
      </c>
      <c r="H221" s="106">
        <v>26700</v>
      </c>
      <c r="I221" s="106">
        <v>22850</v>
      </c>
      <c r="J221" s="106">
        <v>0</v>
      </c>
      <c r="K221" s="106">
        <v>13100</v>
      </c>
      <c r="L221" s="106">
        <v>6200</v>
      </c>
      <c r="M221" s="106">
        <v>12250</v>
      </c>
      <c r="N221" s="106">
        <v>4325</v>
      </c>
      <c r="O221" s="106">
        <v>0</v>
      </c>
      <c r="P221" s="106">
        <v>18625</v>
      </c>
      <c r="Q221" s="106">
        <f t="shared" si="13"/>
        <v>123050</v>
      </c>
      <c r="R221" s="2"/>
      <c r="S221" s="2"/>
      <c r="T221" s="3"/>
      <c r="U221" s="3"/>
    </row>
    <row r="222" spans="1:22" s="34" customFormat="1" x14ac:dyDescent="0.25">
      <c r="A222"/>
      <c r="B222" s="123" t="s">
        <v>301</v>
      </c>
      <c r="C222" s="67">
        <v>0</v>
      </c>
      <c r="D222" s="67">
        <f>D223</f>
        <v>0</v>
      </c>
      <c r="E222" s="108">
        <v>0</v>
      </c>
      <c r="F222" s="108">
        <v>0</v>
      </c>
      <c r="G222" s="108">
        <v>0</v>
      </c>
      <c r="H222" s="108">
        <v>0</v>
      </c>
      <c r="I222" s="108">
        <v>0</v>
      </c>
      <c r="J222" s="108">
        <v>0</v>
      </c>
      <c r="K222" s="108">
        <v>0</v>
      </c>
      <c r="L222" s="108">
        <v>0</v>
      </c>
      <c r="M222" s="108">
        <v>0</v>
      </c>
      <c r="N222" s="108">
        <v>0</v>
      </c>
      <c r="O222" s="108">
        <v>0</v>
      </c>
      <c r="P222" s="108">
        <v>0</v>
      </c>
      <c r="Q222" s="106">
        <f t="shared" si="13"/>
        <v>0</v>
      </c>
      <c r="R222" s="2"/>
      <c r="S222" s="2"/>
      <c r="T222" s="3"/>
      <c r="U222" s="3"/>
      <c r="V222"/>
    </row>
    <row r="223" spans="1:22" x14ac:dyDescent="0.25">
      <c r="B223" s="124" t="s">
        <v>302</v>
      </c>
      <c r="C223" s="77">
        <v>0</v>
      </c>
      <c r="D223" s="77">
        <v>0</v>
      </c>
      <c r="E223" s="106">
        <v>0</v>
      </c>
      <c r="F223" s="106">
        <v>0</v>
      </c>
      <c r="G223" s="106">
        <v>0</v>
      </c>
      <c r="H223" s="106">
        <v>0</v>
      </c>
      <c r="I223" s="106">
        <v>0</v>
      </c>
      <c r="J223" s="106">
        <v>0</v>
      </c>
      <c r="K223" s="106">
        <v>0</v>
      </c>
      <c r="L223" s="106">
        <v>0</v>
      </c>
      <c r="M223" s="106">
        <v>0</v>
      </c>
      <c r="N223" s="106">
        <v>0</v>
      </c>
      <c r="O223" s="106">
        <v>0</v>
      </c>
      <c r="P223" s="108">
        <v>0</v>
      </c>
      <c r="Q223" s="106">
        <f t="shared" si="13"/>
        <v>0</v>
      </c>
      <c r="R223" s="2"/>
      <c r="S223" s="2"/>
      <c r="T223" s="3"/>
      <c r="U223" s="3"/>
    </row>
    <row r="224" spans="1:22" x14ac:dyDescent="0.25">
      <c r="A224" s="34"/>
      <c r="B224" s="122" t="s">
        <v>42</v>
      </c>
      <c r="C224" s="36">
        <v>2624136</v>
      </c>
      <c r="D224" s="36">
        <v>2838246.6</v>
      </c>
      <c r="E224" s="106">
        <v>0</v>
      </c>
      <c r="F224" s="106">
        <v>0</v>
      </c>
      <c r="G224" s="106">
        <v>0</v>
      </c>
      <c r="H224" s="106">
        <v>0</v>
      </c>
      <c r="I224" s="106">
        <v>0</v>
      </c>
      <c r="J224" s="106">
        <v>135334</v>
      </c>
      <c r="K224" s="106">
        <v>0</v>
      </c>
      <c r="L224" s="106">
        <v>288</v>
      </c>
      <c r="M224" s="106">
        <v>0</v>
      </c>
      <c r="N224" s="106">
        <v>77801.2</v>
      </c>
      <c r="O224" s="106">
        <v>2162.6799999999998</v>
      </c>
      <c r="P224" s="106">
        <v>18408.68</v>
      </c>
      <c r="Q224" s="106">
        <f t="shared" si="13"/>
        <v>233994.56</v>
      </c>
      <c r="R224" s="2"/>
      <c r="S224" s="2"/>
      <c r="T224" s="3"/>
      <c r="U224" s="3"/>
    </row>
    <row r="225" spans="1:22" s="34" customFormat="1" x14ac:dyDescent="0.25">
      <c r="A225"/>
      <c r="B225" s="123" t="s">
        <v>303</v>
      </c>
      <c r="C225" s="66">
        <v>2624136</v>
      </c>
      <c r="D225" s="66">
        <v>2838246.6</v>
      </c>
      <c r="E225" s="108">
        <v>0</v>
      </c>
      <c r="F225" s="108">
        <v>0</v>
      </c>
      <c r="G225" s="108">
        <v>0</v>
      </c>
      <c r="H225" s="108">
        <v>0</v>
      </c>
      <c r="I225" s="108">
        <v>0</v>
      </c>
      <c r="J225" s="108">
        <v>135334</v>
      </c>
      <c r="K225" s="108">
        <v>0</v>
      </c>
      <c r="L225" s="108">
        <v>288</v>
      </c>
      <c r="M225" s="108">
        <v>0</v>
      </c>
      <c r="N225" s="108">
        <v>77801.2</v>
      </c>
      <c r="O225" s="108">
        <v>2162.6799999999998</v>
      </c>
      <c r="P225" s="108">
        <v>18408.68</v>
      </c>
      <c r="Q225" s="108">
        <f t="shared" si="13"/>
        <v>233994.56</v>
      </c>
      <c r="R225" s="2"/>
      <c r="S225" s="2"/>
      <c r="T225" s="3"/>
      <c r="U225" s="3"/>
      <c r="V225"/>
    </row>
    <row r="226" spans="1:22" x14ac:dyDescent="0.25">
      <c r="A226" s="34"/>
      <c r="B226" s="124" t="s">
        <v>304</v>
      </c>
      <c r="C226" s="85">
        <v>2624136</v>
      </c>
      <c r="D226" s="85">
        <v>2838246.6</v>
      </c>
      <c r="E226" s="106">
        <v>0</v>
      </c>
      <c r="F226" s="106">
        <v>0</v>
      </c>
      <c r="G226" s="106">
        <v>0</v>
      </c>
      <c r="H226" s="106">
        <v>0</v>
      </c>
      <c r="I226" s="106">
        <v>0</v>
      </c>
      <c r="J226" s="106">
        <v>135334</v>
      </c>
      <c r="K226" s="106">
        <v>0</v>
      </c>
      <c r="L226" s="106">
        <v>288</v>
      </c>
      <c r="M226" s="106">
        <v>0</v>
      </c>
      <c r="N226" s="106">
        <v>77801.2</v>
      </c>
      <c r="O226" s="106">
        <v>2162.6799999999998</v>
      </c>
      <c r="P226" s="105">
        <v>18408.68</v>
      </c>
      <c r="Q226" s="106">
        <f t="shared" si="13"/>
        <v>233994.56</v>
      </c>
      <c r="R226" s="2"/>
      <c r="S226" s="2"/>
      <c r="T226" s="3"/>
      <c r="U226" s="3"/>
    </row>
    <row r="227" spans="1:22" x14ac:dyDescent="0.25">
      <c r="B227" s="122" t="s">
        <v>305</v>
      </c>
      <c r="C227" s="58">
        <v>9525934</v>
      </c>
      <c r="D227" s="58">
        <v>10844684.5</v>
      </c>
      <c r="E227" s="106">
        <v>0</v>
      </c>
      <c r="F227" s="106">
        <v>0</v>
      </c>
      <c r="G227" s="106">
        <v>0</v>
      </c>
      <c r="H227" s="106">
        <v>300785.87</v>
      </c>
      <c r="I227" s="106">
        <v>5567.13</v>
      </c>
      <c r="J227" s="106">
        <v>11654.35</v>
      </c>
      <c r="K227" s="106">
        <v>70999.990000000005</v>
      </c>
      <c r="L227" s="106">
        <v>10185.16</v>
      </c>
      <c r="M227" s="106">
        <v>0</v>
      </c>
      <c r="N227" s="106">
        <v>209221.91</v>
      </c>
      <c r="O227" s="106">
        <v>4931</v>
      </c>
      <c r="P227" s="106">
        <v>389708.61000000004</v>
      </c>
      <c r="Q227" s="106">
        <f t="shared" si="13"/>
        <v>1003054.02</v>
      </c>
      <c r="R227" s="2"/>
      <c r="S227" s="2"/>
      <c r="T227" s="3"/>
      <c r="U227" s="3"/>
    </row>
    <row r="228" spans="1:22" s="34" customFormat="1" x14ac:dyDescent="0.25">
      <c r="A228"/>
      <c r="B228" s="123" t="s">
        <v>498</v>
      </c>
      <c r="C228" s="66">
        <v>75046</v>
      </c>
      <c r="D228" s="66">
        <v>75046</v>
      </c>
      <c r="E228" s="108">
        <v>0</v>
      </c>
      <c r="F228" s="108">
        <v>0</v>
      </c>
      <c r="G228" s="108">
        <v>0</v>
      </c>
      <c r="H228" s="108">
        <v>0</v>
      </c>
      <c r="I228" s="108">
        <v>0</v>
      </c>
      <c r="J228" s="108">
        <v>0</v>
      </c>
      <c r="K228" s="108">
        <v>0</v>
      </c>
      <c r="L228" s="108">
        <v>0</v>
      </c>
      <c r="M228" s="108">
        <v>0</v>
      </c>
      <c r="N228" s="108">
        <v>0</v>
      </c>
      <c r="O228" s="108">
        <v>0</v>
      </c>
      <c r="P228" s="105">
        <v>0</v>
      </c>
      <c r="Q228" s="106">
        <f>SUM(E228:P228)</f>
        <v>0</v>
      </c>
      <c r="R228" s="133"/>
      <c r="S228" s="2"/>
      <c r="T228" s="3"/>
      <c r="U228" s="3"/>
      <c r="V228"/>
    </row>
    <row r="229" spans="1:22" s="34" customFormat="1" x14ac:dyDescent="0.25">
      <c r="B229" s="124" t="s">
        <v>499</v>
      </c>
      <c r="C229" s="66">
        <v>75046</v>
      </c>
      <c r="D229" s="66">
        <v>75046</v>
      </c>
      <c r="E229" s="108">
        <v>0</v>
      </c>
      <c r="F229" s="108">
        <v>0</v>
      </c>
      <c r="G229" s="108">
        <v>0</v>
      </c>
      <c r="H229" s="108">
        <v>0</v>
      </c>
      <c r="I229" s="108">
        <v>0</v>
      </c>
      <c r="J229" s="108">
        <v>0</v>
      </c>
      <c r="K229" s="108">
        <v>0</v>
      </c>
      <c r="L229" s="108">
        <v>0</v>
      </c>
      <c r="M229" s="108">
        <v>0</v>
      </c>
      <c r="N229" s="108">
        <v>0</v>
      </c>
      <c r="O229" s="108">
        <v>0</v>
      </c>
      <c r="P229" s="105">
        <v>0</v>
      </c>
      <c r="Q229" s="106">
        <f>SUM(E229:P229)</f>
        <v>0</v>
      </c>
      <c r="R229" s="2"/>
      <c r="S229" s="2"/>
      <c r="T229" s="3"/>
      <c r="U229" s="3"/>
      <c r="V229"/>
    </row>
    <row r="230" spans="1:22" s="34" customFormat="1" x14ac:dyDescent="0.25">
      <c r="B230" s="123" t="s">
        <v>306</v>
      </c>
      <c r="C230" s="66">
        <v>12000</v>
      </c>
      <c r="D230" s="66">
        <v>12000</v>
      </c>
      <c r="E230" s="108">
        <v>0</v>
      </c>
      <c r="F230" s="108">
        <v>0</v>
      </c>
      <c r="G230" s="108">
        <v>0</v>
      </c>
      <c r="H230" s="108">
        <v>0</v>
      </c>
      <c r="I230" s="108">
        <v>0</v>
      </c>
      <c r="J230" s="108">
        <v>0</v>
      </c>
      <c r="K230" s="108">
        <v>0</v>
      </c>
      <c r="L230" s="108">
        <v>0</v>
      </c>
      <c r="M230" s="108">
        <v>0</v>
      </c>
      <c r="N230" s="108">
        <v>0</v>
      </c>
      <c r="O230" s="108">
        <v>0</v>
      </c>
      <c r="P230" s="105">
        <v>0</v>
      </c>
      <c r="Q230" s="108">
        <f t="shared" si="13"/>
        <v>0</v>
      </c>
      <c r="R230" s="2"/>
      <c r="S230" s="2"/>
      <c r="T230" s="3"/>
      <c r="U230" s="3"/>
      <c r="V230"/>
    </row>
    <row r="231" spans="1:22" x14ac:dyDescent="0.25">
      <c r="A231" s="34"/>
      <c r="B231" s="124" t="s">
        <v>307</v>
      </c>
      <c r="C231" s="74">
        <v>12000</v>
      </c>
      <c r="D231" s="74">
        <v>12000</v>
      </c>
      <c r="E231" s="106">
        <v>0</v>
      </c>
      <c r="F231" s="106">
        <v>0</v>
      </c>
      <c r="G231" s="106">
        <v>0</v>
      </c>
      <c r="H231" s="106">
        <v>0</v>
      </c>
      <c r="I231" s="106">
        <v>0</v>
      </c>
      <c r="J231" s="106">
        <v>0</v>
      </c>
      <c r="K231" s="106">
        <v>0</v>
      </c>
      <c r="L231" s="106">
        <v>0</v>
      </c>
      <c r="M231" s="106">
        <v>0</v>
      </c>
      <c r="N231" s="106">
        <v>0</v>
      </c>
      <c r="O231" s="106">
        <v>0</v>
      </c>
      <c r="P231" s="102">
        <v>0</v>
      </c>
      <c r="Q231" s="106">
        <f t="shared" si="13"/>
        <v>0</v>
      </c>
      <c r="R231" s="2"/>
      <c r="S231" s="2"/>
      <c r="T231" s="3"/>
      <c r="U231" s="3"/>
    </row>
    <row r="232" spans="1:22" s="34" customFormat="1" x14ac:dyDescent="0.25">
      <c r="A232"/>
      <c r="B232" s="123" t="s">
        <v>308</v>
      </c>
      <c r="C232" s="66">
        <v>4140000</v>
      </c>
      <c r="D232" s="66">
        <v>4924915.5</v>
      </c>
      <c r="E232" s="108">
        <v>0</v>
      </c>
      <c r="F232" s="108">
        <v>0</v>
      </c>
      <c r="G232" s="108">
        <v>0</v>
      </c>
      <c r="H232" s="108">
        <v>274766.87</v>
      </c>
      <c r="I232" s="108">
        <v>0</v>
      </c>
      <c r="J232" s="108">
        <v>11654.35</v>
      </c>
      <c r="K232" s="108">
        <v>70999.990000000005</v>
      </c>
      <c r="L232" s="108">
        <v>0</v>
      </c>
      <c r="M232" s="108">
        <v>0</v>
      </c>
      <c r="N232" s="108">
        <v>203999.91</v>
      </c>
      <c r="O232" s="108">
        <v>0</v>
      </c>
      <c r="P232" s="108">
        <v>285039.91000000003</v>
      </c>
      <c r="Q232" s="108">
        <f t="shared" si="13"/>
        <v>846461.03</v>
      </c>
      <c r="R232" s="2"/>
      <c r="S232" s="2"/>
      <c r="T232" s="3"/>
      <c r="U232" s="3"/>
      <c r="V232"/>
    </row>
    <row r="233" spans="1:22" x14ac:dyDescent="0.25">
      <c r="A233" s="34"/>
      <c r="B233" s="124" t="s">
        <v>309</v>
      </c>
      <c r="C233" s="58">
        <v>4140000</v>
      </c>
      <c r="D233" s="58">
        <v>4924915.5</v>
      </c>
      <c r="E233" s="106">
        <v>0</v>
      </c>
      <c r="F233" s="106">
        <v>0</v>
      </c>
      <c r="G233" s="106">
        <v>0</v>
      </c>
      <c r="H233" s="106">
        <v>274766.87</v>
      </c>
      <c r="I233" s="106">
        <v>0</v>
      </c>
      <c r="J233" s="106">
        <v>11654.35</v>
      </c>
      <c r="K233" s="106">
        <v>70999.990000000005</v>
      </c>
      <c r="L233" s="106">
        <v>0</v>
      </c>
      <c r="M233" s="106">
        <v>0</v>
      </c>
      <c r="N233" s="106">
        <v>203999.91</v>
      </c>
      <c r="O233" s="106">
        <v>0</v>
      </c>
      <c r="P233" s="104">
        <v>285039.91000000003</v>
      </c>
      <c r="Q233" s="106">
        <f t="shared" si="13"/>
        <v>846461.03</v>
      </c>
      <c r="R233" s="2"/>
      <c r="S233" s="2"/>
      <c r="T233" s="3"/>
      <c r="U233" s="3"/>
    </row>
    <row r="234" spans="1:22" s="34" customFormat="1" x14ac:dyDescent="0.25">
      <c r="A234"/>
      <c r="B234" s="123" t="s">
        <v>310</v>
      </c>
      <c r="C234" s="66">
        <v>239958</v>
      </c>
      <c r="D234" s="66">
        <v>242093</v>
      </c>
      <c r="E234" s="108">
        <v>0</v>
      </c>
      <c r="F234" s="108">
        <v>0</v>
      </c>
      <c r="G234" s="108">
        <v>0</v>
      </c>
      <c r="H234" s="108">
        <v>0</v>
      </c>
      <c r="I234" s="108">
        <v>1980</v>
      </c>
      <c r="J234" s="108">
        <v>0</v>
      </c>
      <c r="K234" s="108">
        <v>0</v>
      </c>
      <c r="L234" s="108">
        <v>0</v>
      </c>
      <c r="M234" s="108">
        <v>0</v>
      </c>
      <c r="N234" s="108">
        <v>0</v>
      </c>
      <c r="O234" s="108">
        <v>0</v>
      </c>
      <c r="P234" s="105">
        <v>0</v>
      </c>
      <c r="Q234" s="108">
        <f t="shared" si="13"/>
        <v>1980</v>
      </c>
      <c r="R234" s="2"/>
      <c r="S234" s="2"/>
      <c r="T234" s="3"/>
      <c r="U234" s="3"/>
      <c r="V234"/>
    </row>
    <row r="235" spans="1:22" x14ac:dyDescent="0.25">
      <c r="A235" s="34"/>
      <c r="B235" s="124" t="s">
        <v>311</v>
      </c>
      <c r="C235" s="58">
        <v>239958</v>
      </c>
      <c r="D235" s="58">
        <v>242093</v>
      </c>
      <c r="E235" s="106">
        <v>0</v>
      </c>
      <c r="F235" s="106">
        <v>0</v>
      </c>
      <c r="G235" s="106">
        <v>0</v>
      </c>
      <c r="H235" s="106">
        <v>0</v>
      </c>
      <c r="I235" s="106">
        <v>1980</v>
      </c>
      <c r="J235" s="106">
        <v>0</v>
      </c>
      <c r="K235" s="106">
        <v>0</v>
      </c>
      <c r="L235" s="106">
        <v>0</v>
      </c>
      <c r="M235" s="106">
        <v>0</v>
      </c>
      <c r="N235" s="106">
        <v>0</v>
      </c>
      <c r="O235" s="106">
        <v>0</v>
      </c>
      <c r="P235" s="104">
        <v>0</v>
      </c>
      <c r="Q235" s="106">
        <f t="shared" si="13"/>
        <v>1980</v>
      </c>
      <c r="R235" s="2"/>
      <c r="S235" s="2"/>
      <c r="T235" s="3"/>
      <c r="U235" s="3"/>
    </row>
    <row r="236" spans="1:22" s="34" customFormat="1" x14ac:dyDescent="0.25">
      <c r="A236"/>
      <c r="B236" s="123" t="s">
        <v>312</v>
      </c>
      <c r="C236" s="66">
        <v>5058930</v>
      </c>
      <c r="D236" s="66">
        <v>5590630</v>
      </c>
      <c r="E236" s="108">
        <v>0</v>
      </c>
      <c r="F236" s="108">
        <v>0</v>
      </c>
      <c r="G236" s="108">
        <v>0</v>
      </c>
      <c r="H236" s="108">
        <v>26019</v>
      </c>
      <c r="I236" s="108">
        <v>3587.13</v>
      </c>
      <c r="J236" s="108">
        <v>0</v>
      </c>
      <c r="K236" s="108">
        <v>0</v>
      </c>
      <c r="L236" s="108">
        <v>10185.16</v>
      </c>
      <c r="M236" s="108">
        <v>0</v>
      </c>
      <c r="N236" s="108">
        <v>5222</v>
      </c>
      <c r="O236" s="108">
        <v>4931</v>
      </c>
      <c r="P236" s="108">
        <v>104668.7</v>
      </c>
      <c r="Q236" s="108">
        <f t="shared" si="13"/>
        <v>154612.99</v>
      </c>
      <c r="R236" s="2"/>
      <c r="S236" s="2"/>
      <c r="T236" s="3"/>
      <c r="U236" s="3"/>
      <c r="V236"/>
    </row>
    <row r="237" spans="1:22" x14ac:dyDescent="0.25">
      <c r="A237" s="34"/>
      <c r="B237" s="124" t="s">
        <v>313</v>
      </c>
      <c r="C237" s="85">
        <v>5058930</v>
      </c>
      <c r="D237" s="85">
        <v>5590630</v>
      </c>
      <c r="E237" s="106">
        <v>0</v>
      </c>
      <c r="F237" s="106">
        <v>0</v>
      </c>
      <c r="G237" s="106">
        <v>0</v>
      </c>
      <c r="H237" s="106">
        <v>26019</v>
      </c>
      <c r="I237" s="106">
        <v>3587.13</v>
      </c>
      <c r="J237" s="106">
        <v>0</v>
      </c>
      <c r="K237" s="106">
        <v>0</v>
      </c>
      <c r="L237" s="106">
        <v>10185.16</v>
      </c>
      <c r="M237" s="106">
        <v>0</v>
      </c>
      <c r="N237" s="106">
        <v>5222</v>
      </c>
      <c r="O237" s="106">
        <v>4931</v>
      </c>
      <c r="P237" s="105">
        <v>104668.7</v>
      </c>
      <c r="Q237" s="106">
        <f t="shared" si="13"/>
        <v>154612.99</v>
      </c>
      <c r="R237" s="133"/>
      <c r="S237" s="2"/>
      <c r="T237" s="3"/>
      <c r="U237" s="3"/>
    </row>
    <row r="238" spans="1:22" x14ac:dyDescent="0.25">
      <c r="B238" s="122" t="s">
        <v>44</v>
      </c>
      <c r="C238" s="58">
        <v>18944470</v>
      </c>
      <c r="D238" s="58">
        <v>19976207</v>
      </c>
      <c r="E238" s="106">
        <v>0</v>
      </c>
      <c r="F238" s="106">
        <v>0</v>
      </c>
      <c r="G238" s="106">
        <v>100089.53</v>
      </c>
      <c r="H238" s="106">
        <v>3955.3599999999997</v>
      </c>
      <c r="I238" s="106">
        <v>156219.88</v>
      </c>
      <c r="J238" s="106">
        <v>180965.38999999998</v>
      </c>
      <c r="K238" s="106">
        <v>6196.5</v>
      </c>
      <c r="L238" s="106">
        <v>66313.53</v>
      </c>
      <c r="M238" s="106">
        <v>58221.84</v>
      </c>
      <c r="N238" s="106">
        <v>8275.93</v>
      </c>
      <c r="O238" s="106">
        <v>15573.869999999999</v>
      </c>
      <c r="P238" s="106">
        <v>819264.91</v>
      </c>
      <c r="Q238" s="101">
        <f t="shared" si="13"/>
        <v>1415076.7400000002</v>
      </c>
      <c r="R238" s="2"/>
      <c r="S238" s="2"/>
      <c r="T238" s="3"/>
      <c r="U238" s="3"/>
    </row>
    <row r="239" spans="1:22" s="34" customFormat="1" x14ac:dyDescent="0.25">
      <c r="A239"/>
      <c r="B239" s="123" t="s">
        <v>314</v>
      </c>
      <c r="C239" s="66">
        <v>1761860</v>
      </c>
      <c r="D239" s="66">
        <v>2171860</v>
      </c>
      <c r="E239" s="108">
        <v>0</v>
      </c>
      <c r="F239" s="108">
        <v>0</v>
      </c>
      <c r="G239" s="108">
        <v>80224.540000000008</v>
      </c>
      <c r="H239" s="108">
        <v>0</v>
      </c>
      <c r="I239" s="108">
        <v>56352.22</v>
      </c>
      <c r="J239" s="108">
        <v>0</v>
      </c>
      <c r="K239" s="108">
        <v>0</v>
      </c>
      <c r="L239" s="108">
        <v>0</v>
      </c>
      <c r="M239" s="108">
        <v>633.78</v>
      </c>
      <c r="N239" s="108">
        <v>0</v>
      </c>
      <c r="O239" s="108">
        <v>150</v>
      </c>
      <c r="P239" s="105">
        <v>0</v>
      </c>
      <c r="Q239" s="102">
        <f t="shared" si="13"/>
        <v>137360.54</v>
      </c>
      <c r="R239" s="133"/>
      <c r="S239" s="2"/>
      <c r="T239" s="3"/>
      <c r="U239" s="3"/>
      <c r="V239"/>
    </row>
    <row r="240" spans="1:22" x14ac:dyDescent="0.25">
      <c r="A240" s="34"/>
      <c r="B240" s="124" t="s">
        <v>315</v>
      </c>
      <c r="C240" s="58">
        <v>1205335</v>
      </c>
      <c r="D240" s="58">
        <v>1215335</v>
      </c>
      <c r="E240" s="106">
        <v>0</v>
      </c>
      <c r="F240" s="106">
        <v>0</v>
      </c>
      <c r="G240" s="106">
        <v>11126.22</v>
      </c>
      <c r="H240" s="106">
        <v>0</v>
      </c>
      <c r="I240" s="106">
        <v>150</v>
      </c>
      <c r="J240" s="106">
        <v>0</v>
      </c>
      <c r="K240" s="106">
        <v>0</v>
      </c>
      <c r="L240" s="106">
        <v>0</v>
      </c>
      <c r="M240" s="106">
        <v>179.48</v>
      </c>
      <c r="N240" s="106">
        <v>0</v>
      </c>
      <c r="O240" s="106">
        <v>150</v>
      </c>
      <c r="P240" s="103">
        <v>0</v>
      </c>
      <c r="Q240" s="101">
        <f t="shared" si="13"/>
        <v>11605.699999999999</v>
      </c>
      <c r="R240" s="2"/>
      <c r="S240" s="2"/>
      <c r="T240" s="3"/>
      <c r="U240" s="3"/>
    </row>
    <row r="241" spans="1:22" x14ac:dyDescent="0.25">
      <c r="B241" s="124" t="s">
        <v>500</v>
      </c>
      <c r="C241" s="58">
        <v>5000</v>
      </c>
      <c r="D241" s="58">
        <v>5000</v>
      </c>
      <c r="E241" s="106">
        <v>0</v>
      </c>
      <c r="F241" s="106">
        <v>0</v>
      </c>
      <c r="G241" s="106">
        <v>0</v>
      </c>
      <c r="H241" s="106">
        <v>0</v>
      </c>
      <c r="I241" s="106">
        <v>0</v>
      </c>
      <c r="J241" s="106">
        <v>0</v>
      </c>
      <c r="K241" s="106">
        <v>0</v>
      </c>
      <c r="L241" s="106">
        <v>0</v>
      </c>
      <c r="M241" s="106">
        <v>0</v>
      </c>
      <c r="N241" s="106">
        <v>0</v>
      </c>
      <c r="O241" s="106">
        <v>0</v>
      </c>
      <c r="P241" s="104">
        <v>0</v>
      </c>
      <c r="Q241" s="132">
        <f>SUM(E241:P241)</f>
        <v>0</v>
      </c>
      <c r="R241" s="2"/>
      <c r="S241" s="2"/>
      <c r="T241" s="3"/>
      <c r="U241" s="3"/>
    </row>
    <row r="242" spans="1:22" x14ac:dyDescent="0.25">
      <c r="B242" s="124" t="s">
        <v>317</v>
      </c>
      <c r="C242" s="58">
        <v>527525</v>
      </c>
      <c r="D242" s="58">
        <v>927525</v>
      </c>
      <c r="E242" s="106">
        <v>0</v>
      </c>
      <c r="F242" s="106">
        <v>0</v>
      </c>
      <c r="G242" s="106">
        <v>69098.320000000007</v>
      </c>
      <c r="H242" s="106">
        <v>0</v>
      </c>
      <c r="I242" s="106">
        <v>56202.22</v>
      </c>
      <c r="J242" s="106">
        <v>0</v>
      </c>
      <c r="K242" s="106">
        <v>0</v>
      </c>
      <c r="L242" s="106">
        <v>0</v>
      </c>
      <c r="M242" s="106">
        <v>454.3</v>
      </c>
      <c r="N242" s="106">
        <v>0</v>
      </c>
      <c r="O242" s="106">
        <v>0</v>
      </c>
      <c r="P242" s="104">
        <v>0</v>
      </c>
      <c r="Q242" s="102">
        <f t="shared" si="13"/>
        <v>125754.84000000001</v>
      </c>
      <c r="R242" s="2"/>
      <c r="S242" s="2"/>
      <c r="T242" s="3"/>
      <c r="U242" s="3"/>
    </row>
    <row r="243" spans="1:22" x14ac:dyDescent="0.25">
      <c r="B243" s="124" t="s">
        <v>318</v>
      </c>
      <c r="C243" s="36">
        <v>24000</v>
      </c>
      <c r="D243" s="36">
        <v>24000</v>
      </c>
      <c r="E243" s="106">
        <v>0</v>
      </c>
      <c r="F243" s="106">
        <v>0</v>
      </c>
      <c r="G243" s="106">
        <v>0</v>
      </c>
      <c r="H243" s="106">
        <v>0</v>
      </c>
      <c r="I243" s="106">
        <v>0</v>
      </c>
      <c r="J243" s="106">
        <v>0</v>
      </c>
      <c r="K243" s="106">
        <v>0</v>
      </c>
      <c r="L243" s="106">
        <v>0</v>
      </c>
      <c r="M243" s="106">
        <v>0</v>
      </c>
      <c r="N243" s="106">
        <v>0</v>
      </c>
      <c r="O243" s="106">
        <v>0</v>
      </c>
      <c r="P243" s="104">
        <v>0</v>
      </c>
      <c r="Q243" s="102">
        <f t="shared" si="13"/>
        <v>0</v>
      </c>
      <c r="R243" s="133"/>
      <c r="S243" s="2"/>
      <c r="T243" s="3"/>
      <c r="U243" s="3"/>
    </row>
    <row r="244" spans="1:22" s="34" customFormat="1" x14ac:dyDescent="0.25">
      <c r="A244"/>
      <c r="B244" s="123" t="s">
        <v>319</v>
      </c>
      <c r="C244" s="67">
        <v>2701000</v>
      </c>
      <c r="D244" s="67">
        <v>2791500</v>
      </c>
      <c r="E244" s="108">
        <v>0</v>
      </c>
      <c r="F244" s="108">
        <v>0</v>
      </c>
      <c r="G244" s="108">
        <v>0</v>
      </c>
      <c r="H244" s="108">
        <v>0</v>
      </c>
      <c r="I244" s="108">
        <v>500</v>
      </c>
      <c r="J244" s="108">
        <v>0</v>
      </c>
      <c r="K244" s="108">
        <v>0</v>
      </c>
      <c r="L244" s="108">
        <v>0</v>
      </c>
      <c r="M244" s="108">
        <v>0</v>
      </c>
      <c r="N244" s="108">
        <v>0</v>
      </c>
      <c r="O244" s="108">
        <v>0</v>
      </c>
      <c r="P244" s="108">
        <v>812.5</v>
      </c>
      <c r="Q244" s="102">
        <f t="shared" si="13"/>
        <v>1312.5</v>
      </c>
      <c r="R244" s="2"/>
      <c r="S244" s="2"/>
      <c r="T244" s="3"/>
      <c r="U244" s="3"/>
      <c r="V244"/>
    </row>
    <row r="245" spans="1:22" x14ac:dyDescent="0.25">
      <c r="A245" s="34"/>
      <c r="B245" s="124" t="s">
        <v>320</v>
      </c>
      <c r="C245" s="36">
        <v>1659000</v>
      </c>
      <c r="D245" s="36">
        <v>1749500</v>
      </c>
      <c r="E245" s="106">
        <v>0</v>
      </c>
      <c r="F245" s="106">
        <v>0</v>
      </c>
      <c r="G245" s="106">
        <v>0</v>
      </c>
      <c r="H245" s="106">
        <v>0</v>
      </c>
      <c r="I245" s="106">
        <v>500</v>
      </c>
      <c r="J245" s="106">
        <v>0</v>
      </c>
      <c r="K245" s="106">
        <v>0</v>
      </c>
      <c r="L245" s="106">
        <v>0</v>
      </c>
      <c r="M245" s="106">
        <v>0</v>
      </c>
      <c r="N245" s="106">
        <v>0</v>
      </c>
      <c r="O245" s="106">
        <v>0</v>
      </c>
      <c r="P245" s="104">
        <v>812.5</v>
      </c>
      <c r="Q245" s="102">
        <f t="shared" si="13"/>
        <v>1312.5</v>
      </c>
      <c r="R245" s="2"/>
      <c r="S245" s="2"/>
      <c r="T245" s="3"/>
      <c r="U245" s="3"/>
    </row>
    <row r="246" spans="1:22" x14ac:dyDescent="0.25">
      <c r="B246" s="124" t="s">
        <v>477</v>
      </c>
      <c r="C246" s="36">
        <v>17000</v>
      </c>
      <c r="D246" s="36">
        <v>17000</v>
      </c>
      <c r="E246" s="106">
        <v>0</v>
      </c>
      <c r="F246" s="106">
        <v>0</v>
      </c>
      <c r="G246" s="106">
        <v>0</v>
      </c>
      <c r="H246" s="106">
        <v>0</v>
      </c>
      <c r="I246" s="106">
        <v>0</v>
      </c>
      <c r="J246" s="106">
        <v>0</v>
      </c>
      <c r="K246" s="106">
        <v>0</v>
      </c>
      <c r="L246" s="106">
        <v>0</v>
      </c>
      <c r="M246" s="106">
        <v>0</v>
      </c>
      <c r="N246" s="106">
        <v>0</v>
      </c>
      <c r="O246" s="106">
        <v>0</v>
      </c>
      <c r="P246" s="104">
        <v>0</v>
      </c>
      <c r="Q246" s="102">
        <f t="shared" si="13"/>
        <v>0</v>
      </c>
      <c r="R246" s="133"/>
      <c r="S246" s="2"/>
      <c r="T246" s="3"/>
      <c r="U246" s="3"/>
    </row>
    <row r="247" spans="1:22" x14ac:dyDescent="0.25">
      <c r="B247" s="124" t="s">
        <v>321</v>
      </c>
      <c r="C247" s="36">
        <v>1025000</v>
      </c>
      <c r="D247" s="36">
        <v>1025000</v>
      </c>
      <c r="E247" s="106">
        <v>0</v>
      </c>
      <c r="F247" s="106">
        <v>0</v>
      </c>
      <c r="G247" s="106">
        <v>0</v>
      </c>
      <c r="H247" s="106">
        <v>0</v>
      </c>
      <c r="I247" s="106">
        <v>0</v>
      </c>
      <c r="J247" s="106">
        <v>0</v>
      </c>
      <c r="K247" s="106">
        <v>0</v>
      </c>
      <c r="L247" s="106">
        <v>0</v>
      </c>
      <c r="M247" s="106">
        <v>0</v>
      </c>
      <c r="N247" s="106">
        <v>0</v>
      </c>
      <c r="O247" s="106">
        <v>0</v>
      </c>
      <c r="P247" s="104">
        <v>0</v>
      </c>
      <c r="Q247" s="102">
        <f t="shared" si="13"/>
        <v>0</v>
      </c>
      <c r="R247" s="133"/>
      <c r="S247" s="2"/>
      <c r="T247" s="3"/>
      <c r="U247" s="3"/>
    </row>
    <row r="248" spans="1:22" s="34" customFormat="1" x14ac:dyDescent="0.25">
      <c r="A248"/>
      <c r="B248" s="123" t="s">
        <v>322</v>
      </c>
      <c r="C248" s="67">
        <v>14375560</v>
      </c>
      <c r="D248" s="67">
        <v>14906727</v>
      </c>
      <c r="E248" s="108">
        <v>0</v>
      </c>
      <c r="F248" s="108">
        <v>0</v>
      </c>
      <c r="G248" s="108">
        <v>19864.989999999998</v>
      </c>
      <c r="H248" s="108">
        <v>3955.3599999999997</v>
      </c>
      <c r="I248" s="108">
        <v>99367.66</v>
      </c>
      <c r="J248" s="108">
        <v>180965.38999999998</v>
      </c>
      <c r="K248" s="108">
        <v>6196.5</v>
      </c>
      <c r="L248" s="108">
        <v>66313.53</v>
      </c>
      <c r="M248" s="108">
        <v>57588.06</v>
      </c>
      <c r="N248" s="108">
        <v>8275.93</v>
      </c>
      <c r="O248" s="108">
        <v>15353.869999999999</v>
      </c>
      <c r="P248" s="108">
        <v>818452.41</v>
      </c>
      <c r="Q248" s="102">
        <f t="shared" si="13"/>
        <v>1276333.7000000002</v>
      </c>
      <c r="R248" s="2"/>
      <c r="S248" s="2"/>
      <c r="T248" s="3"/>
      <c r="U248" s="3"/>
      <c r="V248"/>
    </row>
    <row r="249" spans="1:22" x14ac:dyDescent="0.25">
      <c r="A249" s="34"/>
      <c r="B249" s="124" t="s">
        <v>325</v>
      </c>
      <c r="C249" s="77">
        <v>2088617</v>
      </c>
      <c r="D249" s="77">
        <v>2537284</v>
      </c>
      <c r="E249" s="106">
        <v>0</v>
      </c>
      <c r="F249" s="106">
        <v>0</v>
      </c>
      <c r="G249" s="106">
        <v>5286.4</v>
      </c>
      <c r="H249" s="106">
        <v>1755.84</v>
      </c>
      <c r="I249" s="106">
        <v>15653.64</v>
      </c>
      <c r="J249" s="106">
        <v>141730.85999999999</v>
      </c>
      <c r="K249" s="106">
        <v>6196.5</v>
      </c>
      <c r="L249" s="106">
        <v>60400.569999999992</v>
      </c>
      <c r="M249" s="106">
        <v>35844.86</v>
      </c>
      <c r="N249" s="106">
        <v>8275.93</v>
      </c>
      <c r="O249" s="106">
        <v>2889.13</v>
      </c>
      <c r="P249" s="103">
        <v>12759.5</v>
      </c>
      <c r="Q249" s="101">
        <f t="shared" si="13"/>
        <v>290793.23</v>
      </c>
      <c r="R249" s="2"/>
      <c r="S249" s="2"/>
      <c r="T249" s="3"/>
      <c r="U249" s="3"/>
    </row>
    <row r="250" spans="1:22" x14ac:dyDescent="0.25">
      <c r="B250" s="124" t="s">
        <v>326</v>
      </c>
      <c r="C250" s="77">
        <v>2000000</v>
      </c>
      <c r="D250" s="77">
        <v>1000000</v>
      </c>
      <c r="E250" s="106">
        <v>0</v>
      </c>
      <c r="F250" s="106">
        <v>0</v>
      </c>
      <c r="G250" s="106">
        <v>0</v>
      </c>
      <c r="H250" s="106">
        <v>0</v>
      </c>
      <c r="I250" s="106">
        <v>0</v>
      </c>
      <c r="J250" s="106">
        <v>0</v>
      </c>
      <c r="K250" s="106">
        <v>0</v>
      </c>
      <c r="L250" s="106">
        <v>0</v>
      </c>
      <c r="M250" s="106">
        <v>0</v>
      </c>
      <c r="N250" s="106">
        <v>0</v>
      </c>
      <c r="O250" s="106">
        <v>0</v>
      </c>
      <c r="P250" s="103">
        <v>792212.39</v>
      </c>
      <c r="Q250" s="101">
        <f t="shared" si="13"/>
        <v>792212.39</v>
      </c>
      <c r="R250" s="2"/>
      <c r="S250" s="2"/>
      <c r="T250" s="3"/>
      <c r="U250" s="3"/>
    </row>
    <row r="251" spans="1:22" x14ac:dyDescent="0.25">
      <c r="B251" s="124" t="s">
        <v>327</v>
      </c>
      <c r="C251" s="36">
        <v>10286943</v>
      </c>
      <c r="D251" s="36">
        <v>11369443</v>
      </c>
      <c r="E251" s="106">
        <v>0</v>
      </c>
      <c r="F251" s="106">
        <v>0</v>
      </c>
      <c r="G251" s="106">
        <v>14578.59</v>
      </c>
      <c r="H251" s="106">
        <v>2199.52</v>
      </c>
      <c r="I251" s="106">
        <v>83714.02</v>
      </c>
      <c r="J251" s="106">
        <v>39234.53</v>
      </c>
      <c r="K251" s="106">
        <v>0</v>
      </c>
      <c r="L251" s="106">
        <v>5912.96</v>
      </c>
      <c r="M251" s="106">
        <v>21743.200000000001</v>
      </c>
      <c r="N251" s="106">
        <v>0</v>
      </c>
      <c r="O251" s="106">
        <v>12464.74</v>
      </c>
      <c r="P251" s="104">
        <v>13480.52</v>
      </c>
      <c r="Q251" s="101">
        <f t="shared" si="13"/>
        <v>193328.08</v>
      </c>
      <c r="R251" s="2"/>
      <c r="S251" s="2"/>
      <c r="T251" s="3"/>
      <c r="U251" s="3"/>
    </row>
    <row r="252" spans="1:22" s="34" customFormat="1" x14ac:dyDescent="0.25">
      <c r="A252"/>
      <c r="B252" s="123" t="s">
        <v>328</v>
      </c>
      <c r="C252" s="67">
        <v>106050</v>
      </c>
      <c r="D252" s="108">
        <v>106120</v>
      </c>
      <c r="E252" s="108">
        <v>0</v>
      </c>
      <c r="F252" s="108">
        <v>0</v>
      </c>
      <c r="G252" s="108">
        <v>0</v>
      </c>
      <c r="H252" s="108">
        <v>0</v>
      </c>
      <c r="I252" s="108">
        <v>0</v>
      </c>
      <c r="J252" s="108">
        <v>0</v>
      </c>
      <c r="K252" s="108">
        <v>0</v>
      </c>
      <c r="L252" s="108">
        <v>0</v>
      </c>
      <c r="M252" s="108">
        <v>0</v>
      </c>
      <c r="N252" s="108">
        <v>0</v>
      </c>
      <c r="O252" s="108">
        <v>70</v>
      </c>
      <c r="P252" s="105">
        <v>0</v>
      </c>
      <c r="Q252" s="102">
        <f t="shared" si="13"/>
        <v>70</v>
      </c>
      <c r="R252" s="133"/>
      <c r="S252" s="2"/>
      <c r="T252" s="3"/>
      <c r="U252" s="3"/>
      <c r="V252"/>
    </row>
    <row r="253" spans="1:22" x14ac:dyDescent="0.25">
      <c r="A253" s="34"/>
      <c r="B253" s="124" t="s">
        <v>329</v>
      </c>
      <c r="C253" s="77">
        <v>106050</v>
      </c>
      <c r="D253" s="77">
        <v>106050</v>
      </c>
      <c r="E253" s="106">
        <v>0</v>
      </c>
      <c r="F253" s="106">
        <v>0</v>
      </c>
      <c r="G253" s="106">
        <v>0</v>
      </c>
      <c r="H253" s="106">
        <v>0</v>
      </c>
      <c r="I253" s="106">
        <v>0</v>
      </c>
      <c r="J253" s="106">
        <v>0</v>
      </c>
      <c r="K253" s="106">
        <v>0</v>
      </c>
      <c r="L253" s="106">
        <v>0</v>
      </c>
      <c r="M253" s="106">
        <v>0</v>
      </c>
      <c r="N253" s="106">
        <v>0</v>
      </c>
      <c r="O253" s="106">
        <v>0</v>
      </c>
      <c r="P253" s="108">
        <v>0</v>
      </c>
      <c r="Q253" s="108">
        <f t="shared" si="13"/>
        <v>0</v>
      </c>
      <c r="R253" s="2"/>
      <c r="S253" s="2"/>
      <c r="T253" s="3"/>
      <c r="U253" s="3"/>
    </row>
    <row r="254" spans="1:22" x14ac:dyDescent="0.25">
      <c r="B254" s="124" t="s">
        <v>501</v>
      </c>
      <c r="C254" s="77">
        <v>0</v>
      </c>
      <c r="D254" s="77">
        <v>70</v>
      </c>
      <c r="E254" s="106">
        <v>0</v>
      </c>
      <c r="F254" s="106">
        <v>0</v>
      </c>
      <c r="G254" s="106">
        <v>0</v>
      </c>
      <c r="H254" s="106">
        <v>0</v>
      </c>
      <c r="I254" s="106">
        <v>0</v>
      </c>
      <c r="J254" s="106">
        <v>0</v>
      </c>
      <c r="K254" s="106">
        <v>0</v>
      </c>
      <c r="L254" s="106">
        <v>0</v>
      </c>
      <c r="M254" s="106">
        <v>0</v>
      </c>
      <c r="N254" s="106">
        <v>0</v>
      </c>
      <c r="O254" s="106">
        <v>70</v>
      </c>
      <c r="P254" s="108">
        <v>0</v>
      </c>
      <c r="Q254" s="108"/>
      <c r="R254" s="133"/>
      <c r="S254" s="2"/>
      <c r="T254" s="3"/>
      <c r="U254" s="3"/>
    </row>
    <row r="255" spans="1:22" x14ac:dyDescent="0.25">
      <c r="B255" s="122" t="s">
        <v>45</v>
      </c>
      <c r="C255" s="36">
        <v>133120596</v>
      </c>
      <c r="D255" s="36">
        <v>146478765.66999999</v>
      </c>
      <c r="E255" s="106">
        <v>199564.77000000002</v>
      </c>
      <c r="F255" s="106">
        <v>399672.72</v>
      </c>
      <c r="G255" s="106">
        <v>1155521.81</v>
      </c>
      <c r="H255" s="106">
        <v>4836242.83</v>
      </c>
      <c r="I255" s="106">
        <v>1029971.1399999999</v>
      </c>
      <c r="J255" s="106">
        <v>4034284.13</v>
      </c>
      <c r="K255" s="106">
        <v>1325374.8</v>
      </c>
      <c r="L255" s="106">
        <v>1277327.6000000001</v>
      </c>
      <c r="M255" s="106">
        <v>2608487.59</v>
      </c>
      <c r="N255" s="106">
        <v>2615039.0700000003</v>
      </c>
      <c r="O255" s="106">
        <v>1776801.88</v>
      </c>
      <c r="P255" s="106">
        <v>5810760.0900000008</v>
      </c>
      <c r="Q255" s="106">
        <f>SUM(E255:P255)</f>
        <v>27069048.43</v>
      </c>
      <c r="R255" s="2"/>
      <c r="S255" s="2"/>
      <c r="T255" s="3"/>
      <c r="U255" s="3"/>
    </row>
    <row r="256" spans="1:22" s="34" customFormat="1" x14ac:dyDescent="0.25">
      <c r="B256" s="123" t="s">
        <v>330</v>
      </c>
      <c r="C256" s="67">
        <v>121897890</v>
      </c>
      <c r="D256" s="67">
        <v>133427514.76999998</v>
      </c>
      <c r="E256" s="108">
        <v>197626.89</v>
      </c>
      <c r="F256" s="108">
        <v>399672.72</v>
      </c>
      <c r="G256" s="108">
        <v>1155521.81</v>
      </c>
      <c r="H256" s="108">
        <v>4801077.8899999997</v>
      </c>
      <c r="I256" s="108">
        <v>921922.09</v>
      </c>
      <c r="J256" s="108">
        <v>4034284.13</v>
      </c>
      <c r="K256" s="108">
        <v>1281526</v>
      </c>
      <c r="L256" s="108">
        <v>1253087.81</v>
      </c>
      <c r="M256" s="108">
        <v>2530939.4</v>
      </c>
      <c r="N256" s="108">
        <v>2443838.2800000003</v>
      </c>
      <c r="O256" s="108">
        <v>1541544.8399999999</v>
      </c>
      <c r="P256" s="108">
        <v>5360320.1900000004</v>
      </c>
      <c r="Q256" s="108">
        <f>SUM(Q257:Q261)</f>
        <v>25921362.050000001</v>
      </c>
      <c r="R256" s="2"/>
      <c r="S256" s="2"/>
      <c r="T256" s="3"/>
      <c r="U256" s="3"/>
      <c r="V256"/>
    </row>
    <row r="257" spans="2:22" x14ac:dyDescent="0.25">
      <c r="B257" s="124" t="s">
        <v>331</v>
      </c>
      <c r="C257" s="36">
        <v>114673333</v>
      </c>
      <c r="D257" s="36">
        <v>123701204.28999999</v>
      </c>
      <c r="E257" s="106">
        <v>197626.89</v>
      </c>
      <c r="F257" s="106">
        <v>399672.72</v>
      </c>
      <c r="G257" s="106">
        <v>1155521.81</v>
      </c>
      <c r="H257" s="106">
        <v>4801077.8899999997</v>
      </c>
      <c r="I257" s="106">
        <v>921427.09</v>
      </c>
      <c r="J257" s="106">
        <v>3589964.13</v>
      </c>
      <c r="K257" s="106">
        <v>1281154.76</v>
      </c>
      <c r="L257" s="106">
        <v>1252692.81</v>
      </c>
      <c r="M257" s="106">
        <v>2460377.64</v>
      </c>
      <c r="N257" s="106">
        <v>1780143.37</v>
      </c>
      <c r="O257" s="106">
        <v>1480234.8699999999</v>
      </c>
      <c r="P257" s="106">
        <v>3895413.87</v>
      </c>
      <c r="Q257" s="106">
        <f>SUM(E257:P257)</f>
        <v>23215307.850000001</v>
      </c>
      <c r="R257" s="2"/>
      <c r="S257" s="2"/>
      <c r="T257" s="3"/>
      <c r="U257" s="3"/>
    </row>
    <row r="258" spans="2:22" x14ac:dyDescent="0.25">
      <c r="B258" s="124" t="s">
        <v>332</v>
      </c>
      <c r="C258" s="36">
        <v>5591607</v>
      </c>
      <c r="D258" s="36">
        <v>7953029.5999999996</v>
      </c>
      <c r="E258" s="106">
        <v>0</v>
      </c>
      <c r="F258" s="106">
        <v>0</v>
      </c>
      <c r="G258" s="106">
        <v>0</v>
      </c>
      <c r="H258" s="106">
        <v>0</v>
      </c>
      <c r="I258" s="106">
        <v>0</v>
      </c>
      <c r="J258" s="106">
        <v>444320</v>
      </c>
      <c r="K258" s="106">
        <v>0</v>
      </c>
      <c r="L258" s="106">
        <v>0</v>
      </c>
      <c r="M258" s="106">
        <v>0</v>
      </c>
      <c r="N258" s="106">
        <v>562200</v>
      </c>
      <c r="O258" s="106">
        <v>61309.97</v>
      </c>
      <c r="P258" s="106">
        <v>1464906.32</v>
      </c>
      <c r="Q258" s="106">
        <f t="shared" si="13"/>
        <v>2532736.29</v>
      </c>
      <c r="R258" s="2"/>
      <c r="S258" s="2"/>
      <c r="T258" s="3"/>
      <c r="U258" s="3"/>
    </row>
    <row r="259" spans="2:22" x14ac:dyDescent="0.25">
      <c r="B259" s="124" t="s">
        <v>333</v>
      </c>
      <c r="C259" s="36">
        <v>1066000</v>
      </c>
      <c r="D259" s="36">
        <v>1073775</v>
      </c>
      <c r="E259" s="106">
        <v>0</v>
      </c>
      <c r="F259" s="106">
        <v>0</v>
      </c>
      <c r="G259" s="106">
        <v>0</v>
      </c>
      <c r="H259" s="106">
        <v>0</v>
      </c>
      <c r="I259" s="106">
        <v>0</v>
      </c>
      <c r="J259" s="106">
        <v>0</v>
      </c>
      <c r="K259" s="106">
        <v>0</v>
      </c>
      <c r="L259" s="106">
        <v>0</v>
      </c>
      <c r="M259" s="106">
        <v>0</v>
      </c>
      <c r="N259" s="106">
        <v>1775</v>
      </c>
      <c r="O259" s="106">
        <v>0</v>
      </c>
      <c r="P259" s="106">
        <v>0</v>
      </c>
      <c r="Q259" s="106">
        <f t="shared" si="13"/>
        <v>1775</v>
      </c>
      <c r="R259" s="2"/>
      <c r="S259" s="2"/>
      <c r="T259" s="3"/>
      <c r="U259" s="3"/>
    </row>
    <row r="260" spans="2:22" x14ac:dyDescent="0.25">
      <c r="B260" s="124" t="s">
        <v>334</v>
      </c>
      <c r="C260" s="36">
        <v>357280</v>
      </c>
      <c r="D260" s="36">
        <v>438285</v>
      </c>
      <c r="E260" s="106">
        <v>0</v>
      </c>
      <c r="F260" s="106">
        <v>0</v>
      </c>
      <c r="G260" s="106">
        <v>0</v>
      </c>
      <c r="H260" s="106">
        <v>0</v>
      </c>
      <c r="I260" s="106">
        <v>495</v>
      </c>
      <c r="J260" s="106">
        <v>0</v>
      </c>
      <c r="K260" s="106">
        <v>0</v>
      </c>
      <c r="L260" s="106">
        <v>395</v>
      </c>
      <c r="M260" s="106">
        <v>70561.759999999995</v>
      </c>
      <c r="N260" s="106">
        <v>99719.91</v>
      </c>
      <c r="O260" s="106">
        <v>0</v>
      </c>
      <c r="P260" s="106">
        <v>0</v>
      </c>
      <c r="Q260" s="106">
        <f t="shared" si="13"/>
        <v>171171.66999999998</v>
      </c>
      <c r="R260" s="2"/>
      <c r="S260" s="2"/>
      <c r="T260" s="3"/>
      <c r="U260" s="3"/>
    </row>
    <row r="261" spans="2:22" x14ac:dyDescent="0.25">
      <c r="B261" s="124" t="s">
        <v>335</v>
      </c>
      <c r="C261" s="36">
        <v>199670</v>
      </c>
      <c r="D261" s="36">
        <v>247090.88</v>
      </c>
      <c r="E261" s="106">
        <v>0</v>
      </c>
      <c r="F261" s="106">
        <v>0</v>
      </c>
      <c r="G261" s="106">
        <v>0</v>
      </c>
      <c r="H261" s="106">
        <v>0</v>
      </c>
      <c r="I261" s="106">
        <v>0</v>
      </c>
      <c r="J261" s="106">
        <v>0</v>
      </c>
      <c r="K261" s="106">
        <v>371.24</v>
      </c>
      <c r="L261" s="106">
        <v>0</v>
      </c>
      <c r="M261" s="106">
        <v>0</v>
      </c>
      <c r="N261" s="106">
        <v>0</v>
      </c>
      <c r="O261" s="106">
        <v>0</v>
      </c>
      <c r="P261" s="106">
        <v>0</v>
      </c>
      <c r="Q261" s="106">
        <f t="shared" si="13"/>
        <v>371.24</v>
      </c>
      <c r="R261" s="2"/>
      <c r="S261" s="2"/>
      <c r="T261" s="3"/>
      <c r="U261" s="3"/>
    </row>
    <row r="262" spans="2:22" x14ac:dyDescent="0.25">
      <c r="B262" s="124" t="s">
        <v>502</v>
      </c>
      <c r="C262" s="36">
        <v>10000</v>
      </c>
      <c r="D262" s="36">
        <v>14130</v>
      </c>
      <c r="E262" s="106">
        <v>0</v>
      </c>
      <c r="F262" s="106">
        <v>0</v>
      </c>
      <c r="G262" s="106">
        <v>0</v>
      </c>
      <c r="H262" s="106">
        <v>0</v>
      </c>
      <c r="I262" s="106">
        <v>0</v>
      </c>
      <c r="J262" s="106">
        <v>0</v>
      </c>
      <c r="K262" s="106">
        <v>0</v>
      </c>
      <c r="L262" s="106">
        <v>0</v>
      </c>
      <c r="M262" s="106">
        <v>0</v>
      </c>
      <c r="N262" s="106">
        <v>0</v>
      </c>
      <c r="O262" s="106">
        <v>0</v>
      </c>
      <c r="P262" s="106">
        <v>0</v>
      </c>
      <c r="Q262" s="106">
        <f>SUM(E262:P262)</f>
        <v>0</v>
      </c>
      <c r="R262" s="2"/>
      <c r="S262" s="2"/>
      <c r="T262" s="3"/>
      <c r="U262" s="3"/>
    </row>
    <row r="263" spans="2:22" s="34" customFormat="1" x14ac:dyDescent="0.25">
      <c r="B263" s="123" t="s">
        <v>336</v>
      </c>
      <c r="C263" s="67">
        <v>11222706</v>
      </c>
      <c r="D263" s="67">
        <v>13051250.9</v>
      </c>
      <c r="E263" s="108">
        <v>1937.88</v>
      </c>
      <c r="F263" s="108">
        <v>0</v>
      </c>
      <c r="G263" s="108">
        <v>0</v>
      </c>
      <c r="H263" s="108">
        <v>35164.94</v>
      </c>
      <c r="I263" s="108">
        <v>108049.04999999999</v>
      </c>
      <c r="J263" s="108">
        <v>0</v>
      </c>
      <c r="K263" s="108">
        <v>43848.799999999996</v>
      </c>
      <c r="L263" s="108">
        <v>24239.79</v>
      </c>
      <c r="M263" s="108">
        <v>77548.19</v>
      </c>
      <c r="N263" s="108">
        <v>171200.78999999998</v>
      </c>
      <c r="O263" s="108">
        <v>235257.03999999998</v>
      </c>
      <c r="P263" s="108">
        <v>450439.9</v>
      </c>
      <c r="Q263" s="108">
        <f t="shared" si="13"/>
        <v>1147686.3799999999</v>
      </c>
      <c r="R263" s="133"/>
      <c r="S263" s="2"/>
      <c r="T263" s="3"/>
      <c r="U263" s="3"/>
      <c r="V263"/>
    </row>
    <row r="264" spans="2:22" s="34" customFormat="1" x14ac:dyDescent="0.25">
      <c r="B264" s="124" t="s">
        <v>337</v>
      </c>
      <c r="C264" s="67">
        <v>50000</v>
      </c>
      <c r="D264" s="67">
        <v>50000</v>
      </c>
      <c r="E264" s="108">
        <v>0</v>
      </c>
      <c r="F264" s="108">
        <v>0</v>
      </c>
      <c r="G264" s="108">
        <v>0</v>
      </c>
      <c r="H264" s="106">
        <v>0</v>
      </c>
      <c r="I264" s="106">
        <v>0</v>
      </c>
      <c r="J264" s="106">
        <v>0</v>
      </c>
      <c r="K264" s="108">
        <v>0</v>
      </c>
      <c r="L264" s="108">
        <v>0</v>
      </c>
      <c r="M264" s="108">
        <v>0</v>
      </c>
      <c r="N264" s="108">
        <v>0</v>
      </c>
      <c r="O264" s="108">
        <v>0</v>
      </c>
      <c r="P264" s="108">
        <v>0</v>
      </c>
      <c r="Q264" s="108">
        <f>SUM(E264:P264)</f>
        <v>0</v>
      </c>
      <c r="R264" s="2"/>
      <c r="S264" s="2"/>
      <c r="T264" s="3"/>
      <c r="U264" s="3"/>
      <c r="V264"/>
    </row>
    <row r="265" spans="2:22" x14ac:dyDescent="0.25">
      <c r="B265" s="124" t="s">
        <v>338</v>
      </c>
      <c r="C265" s="36">
        <v>1415630</v>
      </c>
      <c r="D265" s="36">
        <v>1555630</v>
      </c>
      <c r="E265" s="106">
        <v>0</v>
      </c>
      <c r="F265" s="106">
        <v>0</v>
      </c>
      <c r="G265" s="106">
        <v>0</v>
      </c>
      <c r="H265" s="106">
        <v>0</v>
      </c>
      <c r="I265" s="106">
        <v>0</v>
      </c>
      <c r="J265" s="106">
        <v>0</v>
      </c>
      <c r="K265" s="106">
        <v>0</v>
      </c>
      <c r="L265" s="106">
        <v>0</v>
      </c>
      <c r="M265" s="106">
        <v>38051.589999999997</v>
      </c>
      <c r="N265" s="106">
        <v>0</v>
      </c>
      <c r="O265" s="106">
        <v>0</v>
      </c>
      <c r="P265" s="106">
        <v>0</v>
      </c>
      <c r="Q265" s="106">
        <f t="shared" si="13"/>
        <v>38051.589999999997</v>
      </c>
      <c r="R265" s="2"/>
      <c r="S265" s="2"/>
      <c r="T265" s="3"/>
      <c r="U265" s="3"/>
    </row>
    <row r="266" spans="2:22" x14ac:dyDescent="0.25">
      <c r="B266" s="124" t="s">
        <v>339</v>
      </c>
      <c r="C266" s="36">
        <v>16000</v>
      </c>
      <c r="D266" s="36">
        <v>39500</v>
      </c>
      <c r="E266" s="106">
        <v>1937.88</v>
      </c>
      <c r="F266" s="106">
        <v>0</v>
      </c>
      <c r="G266" s="106">
        <v>0</v>
      </c>
      <c r="H266" s="106">
        <v>0</v>
      </c>
      <c r="I266" s="106">
        <v>0</v>
      </c>
      <c r="J266" s="106">
        <v>0</v>
      </c>
      <c r="K266" s="106">
        <v>0</v>
      </c>
      <c r="L266" s="106">
        <v>0</v>
      </c>
      <c r="M266" s="106">
        <v>7200</v>
      </c>
      <c r="N266" s="106">
        <v>0</v>
      </c>
      <c r="O266" s="106">
        <v>1090</v>
      </c>
      <c r="P266" s="106">
        <v>2259.9499999999998</v>
      </c>
      <c r="Q266" s="106">
        <f t="shared" si="13"/>
        <v>12487.830000000002</v>
      </c>
      <c r="R266" s="133"/>
      <c r="S266" s="2"/>
      <c r="T266" s="3"/>
      <c r="U266" s="3"/>
    </row>
    <row r="267" spans="2:22" x14ac:dyDescent="0.25">
      <c r="B267" s="124" t="s">
        <v>340</v>
      </c>
      <c r="C267" s="36">
        <v>8675146</v>
      </c>
      <c r="D267" s="36">
        <v>9530419.6799999997</v>
      </c>
      <c r="E267" s="106">
        <v>0</v>
      </c>
      <c r="F267" s="106">
        <v>0</v>
      </c>
      <c r="G267" s="106">
        <v>0</v>
      </c>
      <c r="H267" s="106">
        <v>35164.94</v>
      </c>
      <c r="I267" s="106">
        <v>0</v>
      </c>
      <c r="J267" s="106">
        <v>0</v>
      </c>
      <c r="K267" s="106">
        <v>39108.74</v>
      </c>
      <c r="L267" s="106">
        <v>1340</v>
      </c>
      <c r="M267" s="106">
        <v>0</v>
      </c>
      <c r="N267" s="106">
        <v>4956</v>
      </c>
      <c r="O267" s="106">
        <v>225755.24</v>
      </c>
      <c r="P267" s="106">
        <v>445733</v>
      </c>
      <c r="Q267" s="106">
        <f t="shared" si="13"/>
        <v>752057.91999999993</v>
      </c>
      <c r="R267" s="2"/>
      <c r="S267" s="2"/>
      <c r="T267" s="3"/>
      <c r="U267" s="3"/>
    </row>
    <row r="268" spans="2:22" x14ac:dyDescent="0.25">
      <c r="B268" s="124" t="s">
        <v>341</v>
      </c>
      <c r="C268" s="36">
        <v>1065930</v>
      </c>
      <c r="D268" s="36">
        <v>1875701.22</v>
      </c>
      <c r="E268" s="106">
        <v>0</v>
      </c>
      <c r="F268" s="106">
        <v>0</v>
      </c>
      <c r="G268" s="106">
        <v>0</v>
      </c>
      <c r="H268" s="106">
        <v>0</v>
      </c>
      <c r="I268" s="106">
        <v>108049.04999999999</v>
      </c>
      <c r="J268" s="106">
        <v>0</v>
      </c>
      <c r="K268" s="106">
        <v>4740.0600000000004</v>
      </c>
      <c r="L268" s="106">
        <v>22899.79</v>
      </c>
      <c r="M268" s="106">
        <v>32296.6</v>
      </c>
      <c r="N268" s="106">
        <v>166244.78999999998</v>
      </c>
      <c r="O268" s="106">
        <v>8411.7999999999993</v>
      </c>
      <c r="P268" s="106">
        <v>2446.9499999999998</v>
      </c>
      <c r="Q268" s="106">
        <f t="shared" si="13"/>
        <v>345089.04</v>
      </c>
      <c r="R268" s="2"/>
      <c r="S268" s="2"/>
      <c r="T268" s="3"/>
      <c r="U268" s="3"/>
    </row>
    <row r="269" spans="2:22" x14ac:dyDescent="0.25">
      <c r="B269" s="122" t="s">
        <v>46</v>
      </c>
      <c r="C269" s="77">
        <v>219378956</v>
      </c>
      <c r="D269" s="77">
        <v>252583341.00000003</v>
      </c>
      <c r="E269" s="106">
        <v>58913.2</v>
      </c>
      <c r="F269" s="106">
        <v>1813970.51</v>
      </c>
      <c r="G269" s="106">
        <v>3418517.6399999997</v>
      </c>
      <c r="H269" s="106">
        <v>3596368.0300000003</v>
      </c>
      <c r="I269" s="106">
        <v>2311897.37</v>
      </c>
      <c r="J269" s="106">
        <v>6210542.3599999994</v>
      </c>
      <c r="K269" s="106">
        <v>3065164.3200000003</v>
      </c>
      <c r="L269" s="106">
        <v>4615610.3</v>
      </c>
      <c r="M269" s="106">
        <v>7595904.9300000006</v>
      </c>
      <c r="N269" s="106">
        <v>10734233.689999999</v>
      </c>
      <c r="O269" s="106">
        <v>4064084.26</v>
      </c>
      <c r="P269" s="106">
        <v>21656848.739999998</v>
      </c>
      <c r="Q269" s="109">
        <f t="shared" si="13"/>
        <v>69142055.349999994</v>
      </c>
      <c r="R269" s="133"/>
      <c r="S269" s="2"/>
      <c r="T269" s="3"/>
      <c r="U269" s="3"/>
    </row>
    <row r="270" spans="2:22" s="34" customFormat="1" x14ac:dyDescent="0.25">
      <c r="B270" s="123" t="s">
        <v>342</v>
      </c>
      <c r="C270" s="67">
        <v>22850852</v>
      </c>
      <c r="D270" s="67">
        <v>24629913.699999999</v>
      </c>
      <c r="E270" s="108">
        <v>48600</v>
      </c>
      <c r="F270" s="108">
        <v>0</v>
      </c>
      <c r="G270" s="108">
        <v>733782</v>
      </c>
      <c r="H270" s="108">
        <v>523051.98</v>
      </c>
      <c r="I270" s="108">
        <v>392544.95</v>
      </c>
      <c r="J270" s="108">
        <v>28125.82</v>
      </c>
      <c r="K270" s="108">
        <v>166262</v>
      </c>
      <c r="L270" s="108">
        <v>23760.94</v>
      </c>
      <c r="M270" s="108">
        <v>170872.51</v>
      </c>
      <c r="N270" s="108">
        <v>374043.66000000003</v>
      </c>
      <c r="O270" s="108">
        <v>803638.67</v>
      </c>
      <c r="P270" s="108">
        <v>615889.62</v>
      </c>
      <c r="Q270" s="108">
        <f t="shared" si="13"/>
        <v>3880572.15</v>
      </c>
      <c r="R270" s="2"/>
      <c r="S270" s="2"/>
      <c r="T270" s="3"/>
      <c r="U270" s="3"/>
      <c r="V270"/>
    </row>
    <row r="271" spans="2:22" x14ac:dyDescent="0.25">
      <c r="B271" s="124" t="s">
        <v>343</v>
      </c>
      <c r="C271" s="36">
        <v>21544577</v>
      </c>
      <c r="D271" s="36">
        <v>23323638.699999999</v>
      </c>
      <c r="E271" s="106">
        <v>48600</v>
      </c>
      <c r="F271" s="106">
        <v>0</v>
      </c>
      <c r="G271" s="106">
        <v>733782</v>
      </c>
      <c r="H271" s="106">
        <v>523051.98</v>
      </c>
      <c r="I271" s="106">
        <v>392544.95</v>
      </c>
      <c r="J271" s="106">
        <v>28125.82</v>
      </c>
      <c r="K271" s="106">
        <v>166262</v>
      </c>
      <c r="L271" s="106">
        <v>23760.94</v>
      </c>
      <c r="M271" s="106">
        <v>170872.51</v>
      </c>
      <c r="N271" s="106">
        <v>374043.66000000003</v>
      </c>
      <c r="O271" s="106">
        <v>803638.67</v>
      </c>
      <c r="P271" s="106">
        <v>615889.62</v>
      </c>
      <c r="Q271" s="106">
        <f t="shared" si="13"/>
        <v>3880572.15</v>
      </c>
      <c r="R271" s="133"/>
      <c r="S271" s="2"/>
      <c r="T271" s="3"/>
      <c r="U271" s="3"/>
    </row>
    <row r="272" spans="2:22" x14ac:dyDescent="0.25">
      <c r="B272" s="124" t="s">
        <v>478</v>
      </c>
      <c r="C272" s="36">
        <v>1306275</v>
      </c>
      <c r="D272" s="36">
        <v>1306275</v>
      </c>
      <c r="E272" s="106">
        <v>0</v>
      </c>
      <c r="F272" s="106">
        <v>0</v>
      </c>
      <c r="G272" s="106">
        <v>0</v>
      </c>
      <c r="H272" s="106">
        <v>0</v>
      </c>
      <c r="I272" s="106">
        <v>0</v>
      </c>
      <c r="J272" s="106">
        <v>0</v>
      </c>
      <c r="K272" s="106">
        <v>0</v>
      </c>
      <c r="L272" s="106">
        <v>0</v>
      </c>
      <c r="M272" s="106">
        <v>0</v>
      </c>
      <c r="N272" s="106">
        <v>0</v>
      </c>
      <c r="O272" s="106">
        <v>0</v>
      </c>
      <c r="P272" s="106">
        <v>0</v>
      </c>
      <c r="Q272" s="106">
        <f t="shared" si="13"/>
        <v>0</v>
      </c>
      <c r="R272" s="2"/>
      <c r="S272" s="2"/>
      <c r="T272" s="3"/>
      <c r="U272" s="3"/>
    </row>
    <row r="273" spans="2:22" s="34" customFormat="1" ht="30" x14ac:dyDescent="0.25">
      <c r="B273" s="123" t="s">
        <v>344</v>
      </c>
      <c r="C273" s="67">
        <v>84331903</v>
      </c>
      <c r="D273" s="67">
        <v>100943153.20999999</v>
      </c>
      <c r="E273" s="108">
        <v>0</v>
      </c>
      <c r="F273" s="108">
        <v>1425516.11</v>
      </c>
      <c r="G273" s="108">
        <v>834620.29999999993</v>
      </c>
      <c r="H273" s="108">
        <v>2322184.61</v>
      </c>
      <c r="I273" s="108">
        <v>1070818.6000000001</v>
      </c>
      <c r="J273" s="108">
        <v>2239041.3899999997</v>
      </c>
      <c r="K273" s="108">
        <v>1502387.99</v>
      </c>
      <c r="L273" s="108">
        <v>26446.799999999999</v>
      </c>
      <c r="M273" s="108">
        <v>788911.8</v>
      </c>
      <c r="N273" s="108">
        <v>2905969.84</v>
      </c>
      <c r="O273" s="108">
        <v>1226609.1599999999</v>
      </c>
      <c r="P273" s="108">
        <v>4754114.709999999</v>
      </c>
      <c r="Q273" s="108">
        <f t="shared" si="13"/>
        <v>19096621.309999999</v>
      </c>
      <c r="R273" s="133"/>
      <c r="S273" s="2"/>
      <c r="T273" s="3"/>
      <c r="U273" s="3"/>
      <c r="V273"/>
    </row>
    <row r="274" spans="2:22" x14ac:dyDescent="0.25">
      <c r="B274" s="124" t="s">
        <v>345</v>
      </c>
      <c r="C274" s="36">
        <v>61922403</v>
      </c>
      <c r="D274" s="36">
        <v>87521397.859999999</v>
      </c>
      <c r="E274" s="106">
        <v>0</v>
      </c>
      <c r="F274" s="106">
        <v>1425516.11</v>
      </c>
      <c r="G274" s="106">
        <v>834620.29999999993</v>
      </c>
      <c r="H274" s="106">
        <v>2322184.61</v>
      </c>
      <c r="I274" s="106">
        <v>1070818.6000000001</v>
      </c>
      <c r="J274" s="106">
        <v>2239041.3899999997</v>
      </c>
      <c r="K274" s="106">
        <v>1502387.99</v>
      </c>
      <c r="L274" s="106">
        <v>26446.799999999999</v>
      </c>
      <c r="M274" s="106">
        <v>772243.51</v>
      </c>
      <c r="N274" s="106">
        <v>2882449.84</v>
      </c>
      <c r="O274" s="106">
        <v>1226609.1599999999</v>
      </c>
      <c r="P274" s="106">
        <v>4754114.709999999</v>
      </c>
      <c r="Q274" s="106">
        <f t="shared" si="13"/>
        <v>19056433.019999996</v>
      </c>
      <c r="R274" s="2"/>
      <c r="S274" s="2"/>
      <c r="T274" s="3"/>
      <c r="U274" s="3"/>
    </row>
    <row r="275" spans="2:22" x14ac:dyDescent="0.25">
      <c r="B275" s="124" t="s">
        <v>346</v>
      </c>
      <c r="C275" s="36">
        <v>22409500</v>
      </c>
      <c r="D275" s="36">
        <v>13421755.35</v>
      </c>
      <c r="E275" s="106">
        <v>0</v>
      </c>
      <c r="F275" s="106">
        <v>0</v>
      </c>
      <c r="G275" s="106">
        <v>0</v>
      </c>
      <c r="H275" s="106">
        <v>0</v>
      </c>
      <c r="I275" s="106">
        <v>0</v>
      </c>
      <c r="J275" s="106">
        <v>0</v>
      </c>
      <c r="K275" s="106">
        <v>0</v>
      </c>
      <c r="L275" s="106">
        <v>0</v>
      </c>
      <c r="M275" s="106">
        <v>16668.29</v>
      </c>
      <c r="N275" s="106">
        <v>23520</v>
      </c>
      <c r="O275" s="106">
        <v>0</v>
      </c>
      <c r="P275" s="106">
        <v>0</v>
      </c>
      <c r="Q275" s="106">
        <f t="shared" si="13"/>
        <v>40188.29</v>
      </c>
      <c r="R275" s="2"/>
      <c r="S275" s="2"/>
      <c r="T275" s="3"/>
      <c r="U275" s="3"/>
    </row>
    <row r="276" spans="2:22" s="34" customFormat="1" x14ac:dyDescent="0.25">
      <c r="B276" s="123" t="s">
        <v>347</v>
      </c>
      <c r="C276" s="67">
        <v>2039075</v>
      </c>
      <c r="D276" s="67">
        <v>3465059</v>
      </c>
      <c r="E276" s="108">
        <v>0</v>
      </c>
      <c r="F276" s="108">
        <v>0</v>
      </c>
      <c r="G276" s="108">
        <v>42332.5</v>
      </c>
      <c r="H276" s="108">
        <v>2131.75</v>
      </c>
      <c r="I276" s="108">
        <v>2187.0100000000002</v>
      </c>
      <c r="J276" s="108">
        <v>775498.5</v>
      </c>
      <c r="K276" s="108">
        <v>0</v>
      </c>
      <c r="L276" s="108">
        <v>0</v>
      </c>
      <c r="M276" s="108">
        <v>0</v>
      </c>
      <c r="N276" s="108">
        <v>99780.800000000003</v>
      </c>
      <c r="O276" s="108">
        <v>41067</v>
      </c>
      <c r="P276" s="108">
        <v>351850.46</v>
      </c>
      <c r="Q276" s="108">
        <f t="shared" si="13"/>
        <v>1314848.02</v>
      </c>
      <c r="R276" s="2"/>
      <c r="S276" s="2"/>
      <c r="T276" s="3"/>
      <c r="U276" s="3"/>
      <c r="V276"/>
    </row>
    <row r="277" spans="2:22" x14ac:dyDescent="0.25">
      <c r="B277" s="124" t="s">
        <v>348</v>
      </c>
      <c r="C277" s="36">
        <v>2039075</v>
      </c>
      <c r="D277" s="36">
        <v>3465059</v>
      </c>
      <c r="E277" s="106">
        <v>0</v>
      </c>
      <c r="F277" s="106">
        <v>0</v>
      </c>
      <c r="G277" s="106">
        <v>42332.5</v>
      </c>
      <c r="H277" s="106">
        <v>2131.75</v>
      </c>
      <c r="I277" s="106">
        <v>2187.0100000000002</v>
      </c>
      <c r="J277" s="106">
        <v>775498.5</v>
      </c>
      <c r="K277" s="106">
        <v>0</v>
      </c>
      <c r="L277" s="106">
        <v>0</v>
      </c>
      <c r="M277" s="106">
        <v>0</v>
      </c>
      <c r="N277" s="106">
        <v>99780.800000000003</v>
      </c>
      <c r="O277" s="106">
        <v>41067</v>
      </c>
      <c r="P277" s="106">
        <v>351850.46</v>
      </c>
      <c r="Q277" s="106">
        <f t="shared" si="13"/>
        <v>1314848.02</v>
      </c>
      <c r="R277" s="133"/>
      <c r="S277" s="2"/>
      <c r="T277" s="3"/>
      <c r="U277" s="3"/>
    </row>
    <row r="278" spans="2:22" s="34" customFormat="1" x14ac:dyDescent="0.25">
      <c r="B278" s="123" t="s">
        <v>349</v>
      </c>
      <c r="C278" s="67">
        <v>10550000</v>
      </c>
      <c r="D278" s="67">
        <v>10601000</v>
      </c>
      <c r="E278" s="108">
        <v>0</v>
      </c>
      <c r="F278" s="108">
        <v>0</v>
      </c>
      <c r="G278" s="108">
        <v>0</v>
      </c>
      <c r="H278" s="108">
        <v>0</v>
      </c>
      <c r="I278" s="108">
        <v>0</v>
      </c>
      <c r="J278" s="108">
        <v>0</v>
      </c>
      <c r="K278" s="108">
        <v>0</v>
      </c>
      <c r="L278" s="108">
        <v>225</v>
      </c>
      <c r="M278" s="108">
        <v>0</v>
      </c>
      <c r="N278" s="108">
        <v>0</v>
      </c>
      <c r="O278" s="108">
        <v>0</v>
      </c>
      <c r="P278" s="108">
        <v>5073505.34</v>
      </c>
      <c r="Q278" s="108">
        <f t="shared" ref="Q278:Q356" si="14">SUM(E278:P278)</f>
        <v>5073730.34</v>
      </c>
      <c r="R278" s="2"/>
      <c r="S278" s="2"/>
      <c r="T278" s="3"/>
      <c r="U278" s="3"/>
      <c r="V278"/>
    </row>
    <row r="279" spans="2:22" x14ac:dyDescent="0.25">
      <c r="B279" s="124" t="s">
        <v>350</v>
      </c>
      <c r="C279" s="36">
        <v>10550000</v>
      </c>
      <c r="D279" s="36">
        <v>10601000</v>
      </c>
      <c r="E279" s="106">
        <v>0</v>
      </c>
      <c r="F279" s="106">
        <v>0</v>
      </c>
      <c r="G279" s="106">
        <v>0</v>
      </c>
      <c r="H279" s="106">
        <v>0</v>
      </c>
      <c r="I279" s="106">
        <v>0</v>
      </c>
      <c r="J279" s="106">
        <v>0</v>
      </c>
      <c r="K279" s="106">
        <v>0</v>
      </c>
      <c r="L279" s="106">
        <v>225</v>
      </c>
      <c r="M279" s="106">
        <v>0</v>
      </c>
      <c r="N279" s="106">
        <v>0</v>
      </c>
      <c r="O279" s="106">
        <v>0</v>
      </c>
      <c r="P279" s="106">
        <v>5073505.34</v>
      </c>
      <c r="Q279" s="106">
        <f t="shared" si="14"/>
        <v>5073730.34</v>
      </c>
      <c r="R279" s="133"/>
      <c r="S279" s="2"/>
      <c r="T279" s="3"/>
      <c r="U279" s="3"/>
    </row>
    <row r="280" spans="2:22" s="34" customFormat="1" x14ac:dyDescent="0.25">
      <c r="B280" s="123" t="s">
        <v>351</v>
      </c>
      <c r="C280" s="67">
        <v>7588788</v>
      </c>
      <c r="D280" s="67">
        <v>12233290</v>
      </c>
      <c r="E280" s="108">
        <v>10313.200000000001</v>
      </c>
      <c r="F280" s="108">
        <v>0</v>
      </c>
      <c r="G280" s="108">
        <v>63508.55</v>
      </c>
      <c r="H280" s="108">
        <v>0</v>
      </c>
      <c r="I280" s="108">
        <v>420</v>
      </c>
      <c r="J280" s="108">
        <v>0</v>
      </c>
      <c r="K280" s="108">
        <v>435059.75</v>
      </c>
      <c r="L280" s="108">
        <v>156058.85</v>
      </c>
      <c r="M280" s="108">
        <v>7450</v>
      </c>
      <c r="N280" s="108">
        <v>166494.25</v>
      </c>
      <c r="O280" s="108">
        <v>2875.95</v>
      </c>
      <c r="P280" s="108">
        <v>3714503.66</v>
      </c>
      <c r="Q280" s="108">
        <f t="shared" si="14"/>
        <v>4556684.21</v>
      </c>
      <c r="R280" s="2"/>
      <c r="S280" s="2"/>
      <c r="T280" s="3"/>
      <c r="U280" s="3"/>
      <c r="V280"/>
    </row>
    <row r="281" spans="2:22" x14ac:dyDescent="0.25">
      <c r="B281" s="124" t="s">
        <v>352</v>
      </c>
      <c r="C281" s="36">
        <v>7588788</v>
      </c>
      <c r="D281" s="36">
        <v>12233290</v>
      </c>
      <c r="E281" s="106">
        <v>10313.200000000001</v>
      </c>
      <c r="F281" s="106">
        <v>0</v>
      </c>
      <c r="G281" s="106">
        <v>63508.55</v>
      </c>
      <c r="H281" s="106">
        <v>0</v>
      </c>
      <c r="I281" s="106">
        <v>420</v>
      </c>
      <c r="J281" s="106">
        <v>0</v>
      </c>
      <c r="K281" s="106">
        <v>435059.75</v>
      </c>
      <c r="L281" s="106">
        <v>156058.85</v>
      </c>
      <c r="M281" s="106">
        <v>7450</v>
      </c>
      <c r="N281" s="106">
        <v>166494.25</v>
      </c>
      <c r="O281" s="106">
        <v>2875.95</v>
      </c>
      <c r="P281" s="106">
        <v>3714503.66</v>
      </c>
      <c r="Q281" s="106">
        <f t="shared" si="14"/>
        <v>4556684.21</v>
      </c>
      <c r="R281" s="133"/>
      <c r="S281" s="2"/>
      <c r="T281" s="3"/>
      <c r="U281" s="3"/>
    </row>
    <row r="282" spans="2:22" s="34" customFormat="1" x14ac:dyDescent="0.25">
      <c r="B282" s="123" t="s">
        <v>353</v>
      </c>
      <c r="C282" s="67">
        <v>21360141</v>
      </c>
      <c r="D282" s="67">
        <v>21558339.240000002</v>
      </c>
      <c r="E282" s="108">
        <v>0</v>
      </c>
      <c r="F282" s="108">
        <v>169920</v>
      </c>
      <c r="G282" s="108">
        <v>1488235.39</v>
      </c>
      <c r="H282" s="108">
        <v>441755.95</v>
      </c>
      <c r="I282" s="108">
        <v>408216.86</v>
      </c>
      <c r="J282" s="108">
        <v>1568137.25</v>
      </c>
      <c r="K282" s="108">
        <v>492055.19</v>
      </c>
      <c r="L282" s="108">
        <v>117803.78</v>
      </c>
      <c r="M282" s="108">
        <v>1446830.3</v>
      </c>
      <c r="N282" s="108">
        <v>329618.64</v>
      </c>
      <c r="O282" s="108">
        <v>96625.659999999916</v>
      </c>
      <c r="P282" s="108">
        <v>1221664.3</v>
      </c>
      <c r="Q282" s="108">
        <f t="shared" si="14"/>
        <v>7780863.3199999994</v>
      </c>
      <c r="S282" s="2"/>
      <c r="T282" s="3"/>
      <c r="U282" s="3"/>
      <c r="V282"/>
    </row>
    <row r="283" spans="2:22" x14ac:dyDescent="0.25">
      <c r="B283" s="124" t="s">
        <v>354</v>
      </c>
      <c r="C283" s="36">
        <v>21360141</v>
      </c>
      <c r="D283" s="36">
        <v>21558339.240000002</v>
      </c>
      <c r="E283" s="106">
        <v>0</v>
      </c>
      <c r="F283" s="106">
        <v>169920</v>
      </c>
      <c r="G283" s="106">
        <v>1488235.39</v>
      </c>
      <c r="H283" s="106">
        <v>441755.95</v>
      </c>
      <c r="I283" s="106">
        <v>408216.86</v>
      </c>
      <c r="J283" s="106">
        <v>1568137.25</v>
      </c>
      <c r="K283" s="106">
        <v>492055.19</v>
      </c>
      <c r="L283" s="106">
        <v>117803.78</v>
      </c>
      <c r="M283" s="106">
        <v>1446830.3</v>
      </c>
      <c r="N283" s="106">
        <v>329618.64</v>
      </c>
      <c r="O283" s="106">
        <v>96625.659999999916</v>
      </c>
      <c r="P283" s="106">
        <v>1221664.3</v>
      </c>
      <c r="Q283" s="106">
        <f>SUM(E283:P283)</f>
        <v>7780863.3199999994</v>
      </c>
      <c r="S283" s="2"/>
      <c r="T283" s="3"/>
      <c r="U283" s="3"/>
    </row>
    <row r="284" spans="2:22" s="34" customFormat="1" x14ac:dyDescent="0.25">
      <c r="B284" s="123" t="s">
        <v>355</v>
      </c>
      <c r="C284" s="67">
        <v>10733262</v>
      </c>
      <c r="D284" s="67">
        <v>16119244.710000001</v>
      </c>
      <c r="E284" s="108">
        <v>0</v>
      </c>
      <c r="F284" s="108">
        <v>0</v>
      </c>
      <c r="G284" s="108">
        <v>255261.99</v>
      </c>
      <c r="H284" s="108">
        <v>141715.69999999998</v>
      </c>
      <c r="I284" s="108">
        <v>198763.34</v>
      </c>
      <c r="J284" s="108">
        <v>774159.51</v>
      </c>
      <c r="K284" s="108">
        <v>360510.64</v>
      </c>
      <c r="L284" s="108">
        <v>384658.07</v>
      </c>
      <c r="M284" s="108">
        <v>396156.68</v>
      </c>
      <c r="N284" s="108">
        <v>844953.85</v>
      </c>
      <c r="O284" s="108">
        <v>274797.06</v>
      </c>
      <c r="P284" s="108">
        <v>353355.99</v>
      </c>
      <c r="Q284" s="108">
        <f t="shared" si="14"/>
        <v>3984332.83</v>
      </c>
      <c r="R284" s="2"/>
      <c r="S284" s="2"/>
      <c r="T284" s="3"/>
      <c r="U284" s="3"/>
      <c r="V284"/>
    </row>
    <row r="285" spans="2:22" x14ac:dyDescent="0.25">
      <c r="B285" s="124" t="s">
        <v>356</v>
      </c>
      <c r="C285" s="36">
        <v>8093817</v>
      </c>
      <c r="D285" s="36">
        <v>9049779.9700000007</v>
      </c>
      <c r="E285" s="106">
        <v>0</v>
      </c>
      <c r="F285" s="106">
        <v>0</v>
      </c>
      <c r="G285" s="106">
        <v>37004.800000000003</v>
      </c>
      <c r="H285" s="106">
        <v>12929.97</v>
      </c>
      <c r="I285" s="106">
        <v>41324.04</v>
      </c>
      <c r="J285" s="106">
        <v>200794.3</v>
      </c>
      <c r="K285" s="106">
        <v>2832</v>
      </c>
      <c r="L285" s="106">
        <v>36499.32</v>
      </c>
      <c r="M285" s="106">
        <v>30215.08</v>
      </c>
      <c r="N285" s="106">
        <v>189845.5</v>
      </c>
      <c r="O285" s="106">
        <v>99705.98</v>
      </c>
      <c r="P285" s="106">
        <v>53514.39</v>
      </c>
      <c r="Q285" s="106">
        <f t="shared" si="14"/>
        <v>704665.38</v>
      </c>
      <c r="R285" s="133"/>
      <c r="S285" s="2"/>
      <c r="T285" s="3"/>
      <c r="U285" s="3"/>
    </row>
    <row r="286" spans="2:22" x14ac:dyDescent="0.25">
      <c r="B286" s="124" t="s">
        <v>357</v>
      </c>
      <c r="C286" s="36">
        <v>2639445</v>
      </c>
      <c r="D286" s="36">
        <v>7069464.7400000002</v>
      </c>
      <c r="E286" s="106">
        <v>0</v>
      </c>
      <c r="F286" s="106">
        <v>0</v>
      </c>
      <c r="G286" s="106">
        <v>218257.19</v>
      </c>
      <c r="H286" s="106">
        <v>128785.73</v>
      </c>
      <c r="I286" s="106">
        <v>157439.29999999999</v>
      </c>
      <c r="J286" s="106">
        <v>573365.21</v>
      </c>
      <c r="K286" s="106">
        <v>357678.64</v>
      </c>
      <c r="L286" s="106">
        <v>348158.75</v>
      </c>
      <c r="M286" s="106">
        <v>365941.6</v>
      </c>
      <c r="N286" s="106">
        <v>655108.35</v>
      </c>
      <c r="O286" s="106">
        <v>175091.08</v>
      </c>
      <c r="P286" s="106">
        <v>299841.59999999998</v>
      </c>
      <c r="Q286" s="106">
        <f t="shared" si="14"/>
        <v>3279667.45</v>
      </c>
      <c r="R286" s="2"/>
      <c r="S286" s="2"/>
      <c r="T286" s="3"/>
      <c r="U286" s="3"/>
    </row>
    <row r="287" spans="2:22" s="34" customFormat="1" x14ac:dyDescent="0.25">
      <c r="B287" s="123" t="s">
        <v>358</v>
      </c>
      <c r="C287" s="67">
        <v>59924935</v>
      </c>
      <c r="D287" s="67">
        <v>63033341.140000001</v>
      </c>
      <c r="E287" s="108">
        <v>0</v>
      </c>
      <c r="F287" s="108">
        <v>218534.39999999999</v>
      </c>
      <c r="G287" s="108">
        <v>776.91</v>
      </c>
      <c r="H287" s="108">
        <v>165528.03999999998</v>
      </c>
      <c r="I287" s="108">
        <v>238946.61</v>
      </c>
      <c r="J287" s="108">
        <v>825579.89000000013</v>
      </c>
      <c r="K287" s="108">
        <v>108888.75</v>
      </c>
      <c r="L287" s="108">
        <v>3906656.86</v>
      </c>
      <c r="M287" s="108">
        <v>4785683.6400000006</v>
      </c>
      <c r="N287" s="108">
        <v>6013372.6500000004</v>
      </c>
      <c r="O287" s="108">
        <v>1618470.76</v>
      </c>
      <c r="P287" s="108">
        <v>5571964.6600000001</v>
      </c>
      <c r="Q287" s="108">
        <f t="shared" si="14"/>
        <v>23454403.170000002</v>
      </c>
      <c r="R287" s="133"/>
      <c r="S287" s="2"/>
      <c r="T287" s="3"/>
      <c r="U287" s="3"/>
      <c r="V287"/>
    </row>
    <row r="288" spans="2:22" x14ac:dyDescent="0.25">
      <c r="B288" s="124" t="s">
        <v>359</v>
      </c>
      <c r="C288" s="36">
        <v>53216472</v>
      </c>
      <c r="D288" s="36">
        <v>46534972</v>
      </c>
      <c r="E288" s="106">
        <v>0</v>
      </c>
      <c r="F288" s="106">
        <v>0</v>
      </c>
      <c r="G288" s="106">
        <v>0</v>
      </c>
      <c r="H288" s="106">
        <v>0</v>
      </c>
      <c r="I288" s="106">
        <v>769.83</v>
      </c>
      <c r="J288" s="106">
        <v>0</v>
      </c>
      <c r="K288" s="106">
        <v>0</v>
      </c>
      <c r="L288" s="106">
        <v>3896168.09</v>
      </c>
      <c r="M288" s="106">
        <v>4020093.74</v>
      </c>
      <c r="N288" s="106">
        <v>5936373.6600000001</v>
      </c>
      <c r="O288" s="106">
        <v>61204.1</v>
      </c>
      <c r="P288" s="106">
        <v>4451012.5</v>
      </c>
      <c r="Q288" s="106">
        <f t="shared" si="14"/>
        <v>18365621.920000002</v>
      </c>
      <c r="R288" s="2"/>
      <c r="S288" s="2"/>
      <c r="T288" s="3"/>
      <c r="U288" s="3"/>
    </row>
    <row r="289" spans="1:25" x14ac:dyDescent="0.25">
      <c r="B289" s="124" t="s">
        <v>360</v>
      </c>
      <c r="C289" s="36">
        <v>1929500</v>
      </c>
      <c r="D289" s="36">
        <v>1929500</v>
      </c>
      <c r="E289" s="106">
        <v>0</v>
      </c>
      <c r="F289" s="106">
        <v>0</v>
      </c>
      <c r="G289" s="106">
        <v>0</v>
      </c>
      <c r="H289" s="106">
        <v>0</v>
      </c>
      <c r="I289" s="106">
        <v>0</v>
      </c>
      <c r="J289" s="106">
        <v>0</v>
      </c>
      <c r="K289" s="106">
        <v>0</v>
      </c>
      <c r="L289" s="106">
        <v>0</v>
      </c>
      <c r="M289" s="106">
        <v>0</v>
      </c>
      <c r="N289" s="106">
        <v>0</v>
      </c>
      <c r="O289" s="106">
        <v>0</v>
      </c>
      <c r="P289" s="106">
        <v>0</v>
      </c>
      <c r="Q289" s="106">
        <f>SUM(E289:P289)</f>
        <v>0</v>
      </c>
      <c r="R289" s="133"/>
      <c r="S289" s="2"/>
      <c r="T289" s="3"/>
      <c r="U289" s="3"/>
    </row>
    <row r="290" spans="1:25" x14ac:dyDescent="0.25">
      <c r="B290" s="76" t="s">
        <v>361</v>
      </c>
      <c r="C290" s="39">
        <v>3085753</v>
      </c>
      <c r="D290" s="39">
        <v>6424369.1799999997</v>
      </c>
      <c r="E290" s="106">
        <v>0</v>
      </c>
      <c r="F290" s="106">
        <v>150000</v>
      </c>
      <c r="G290" s="106">
        <v>0</v>
      </c>
      <c r="H290" s="106">
        <v>65088.800000000003</v>
      </c>
      <c r="I290" s="106">
        <v>165047.33000000002</v>
      </c>
      <c r="J290" s="106">
        <v>154029.32</v>
      </c>
      <c r="K290" s="106">
        <v>88828.75</v>
      </c>
      <c r="L290" s="106">
        <v>3744.82</v>
      </c>
      <c r="M290" s="106">
        <v>12885.6</v>
      </c>
      <c r="N290" s="106">
        <v>44666.990000000005</v>
      </c>
      <c r="O290" s="106">
        <v>78115.799999999988</v>
      </c>
      <c r="P290" s="100">
        <v>78707.89</v>
      </c>
      <c r="Q290" s="100">
        <f t="shared" si="14"/>
        <v>841115.29999999993</v>
      </c>
      <c r="R290" s="2"/>
      <c r="T290" s="3"/>
      <c r="U290" s="3"/>
    </row>
    <row r="291" spans="1:25" x14ac:dyDescent="0.25">
      <c r="B291" s="124" t="s">
        <v>362</v>
      </c>
      <c r="C291" s="85">
        <v>1693210</v>
      </c>
      <c r="D291" s="85">
        <v>8144499.96</v>
      </c>
      <c r="E291" s="106">
        <v>0</v>
      </c>
      <c r="F291" s="106">
        <v>68534.399999999994</v>
      </c>
      <c r="G291" s="106">
        <v>776.91</v>
      </c>
      <c r="H291" s="106">
        <v>100439.23999999999</v>
      </c>
      <c r="I291" s="106">
        <v>73129.45</v>
      </c>
      <c r="J291" s="106">
        <v>671550.57000000007</v>
      </c>
      <c r="K291" s="106">
        <v>20060</v>
      </c>
      <c r="L291" s="106">
        <v>6743.95</v>
      </c>
      <c r="M291" s="106">
        <v>752704.29999999993</v>
      </c>
      <c r="N291" s="106">
        <v>32332</v>
      </c>
      <c r="O291" s="106">
        <v>1479150.86</v>
      </c>
      <c r="P291" s="109">
        <v>1042244.27</v>
      </c>
      <c r="Q291" s="108">
        <f t="shared" si="14"/>
        <v>4247665.9499999993</v>
      </c>
      <c r="R291" s="2"/>
      <c r="S291" s="34"/>
      <c r="T291" s="3"/>
    </row>
    <row r="292" spans="1:25" s="34" customFormat="1" x14ac:dyDescent="0.25">
      <c r="B292" s="121" t="s">
        <v>47</v>
      </c>
      <c r="C292" s="37">
        <v>18846349416</v>
      </c>
      <c r="D292" s="37">
        <f>D293+D309+D315+D318+D321</f>
        <v>18822689532.559998</v>
      </c>
      <c r="E292" s="115">
        <v>1532935166.6700001</v>
      </c>
      <c r="F292" s="115">
        <v>1583863188.6099999</v>
      </c>
      <c r="G292" s="115">
        <v>1558750754.6600001</v>
      </c>
      <c r="H292" s="115">
        <v>1558714199.7300003</v>
      </c>
      <c r="I292" s="115">
        <v>1562260171.4000001</v>
      </c>
      <c r="J292" s="115">
        <v>1558004429.3400002</v>
      </c>
      <c r="K292" s="115">
        <v>1558054429.3400002</v>
      </c>
      <c r="L292" s="115">
        <v>1558408109.3400002</v>
      </c>
      <c r="M292" s="115">
        <v>1558175181.24</v>
      </c>
      <c r="N292" s="115">
        <v>1558845002.3100002</v>
      </c>
      <c r="O292" s="115">
        <v>1558004429.3400002</v>
      </c>
      <c r="P292" s="115">
        <v>1558004429.2600002</v>
      </c>
      <c r="Q292" s="115">
        <f>SUM(E292:P292)</f>
        <v>18704019491.239998</v>
      </c>
      <c r="R292" s="133"/>
      <c r="S292" s="2"/>
      <c r="T292" s="3"/>
    </row>
    <row r="293" spans="1:25" x14ac:dyDescent="0.25">
      <c r="B293" s="122" t="s">
        <v>48</v>
      </c>
      <c r="C293" s="36">
        <v>94913694</v>
      </c>
      <c r="D293" s="36">
        <v>68999030.620000005</v>
      </c>
      <c r="E293" s="106">
        <v>0</v>
      </c>
      <c r="F293" s="106">
        <v>0</v>
      </c>
      <c r="G293" s="106">
        <v>75000</v>
      </c>
      <c r="H293" s="106">
        <v>100000</v>
      </c>
      <c r="I293" s="106">
        <v>4235235.3</v>
      </c>
      <c r="J293" s="106">
        <v>0</v>
      </c>
      <c r="K293" s="106">
        <v>50000</v>
      </c>
      <c r="L293" s="106">
        <v>0</v>
      </c>
      <c r="M293" s="106">
        <v>170751.9</v>
      </c>
      <c r="N293" s="135">
        <v>0</v>
      </c>
      <c r="O293" s="106">
        <v>0</v>
      </c>
      <c r="P293" s="106">
        <v>0</v>
      </c>
      <c r="Q293" s="106">
        <f t="shared" si="14"/>
        <v>4630987.2</v>
      </c>
      <c r="R293" s="133"/>
      <c r="S293" s="137"/>
      <c r="T293" s="3"/>
      <c r="U293" s="2"/>
      <c r="V293" s="2"/>
      <c r="W293" s="2"/>
      <c r="X293" s="2"/>
      <c r="Y293" s="2"/>
    </row>
    <row r="294" spans="1:25" s="34" customFormat="1" x14ac:dyDescent="0.25">
      <c r="A294" s="165"/>
      <c r="B294" s="123" t="s">
        <v>363</v>
      </c>
      <c r="C294" s="67">
        <v>28508694</v>
      </c>
      <c r="D294" s="67">
        <v>23893360.530000001</v>
      </c>
      <c r="E294" s="108">
        <v>0</v>
      </c>
      <c r="F294" s="108">
        <v>0</v>
      </c>
      <c r="G294" s="108">
        <v>0</v>
      </c>
      <c r="H294" s="108">
        <v>0</v>
      </c>
      <c r="I294" s="108">
        <v>4160235.3</v>
      </c>
      <c r="J294" s="108">
        <v>0</v>
      </c>
      <c r="K294" s="108">
        <v>0</v>
      </c>
      <c r="L294" s="108">
        <v>0</v>
      </c>
      <c r="M294" s="108">
        <v>0</v>
      </c>
      <c r="N294" s="108">
        <v>0</v>
      </c>
      <c r="O294" s="108">
        <v>0</v>
      </c>
      <c r="P294" s="108">
        <v>0</v>
      </c>
      <c r="Q294" s="108">
        <f t="shared" si="14"/>
        <v>4160235.3</v>
      </c>
      <c r="R294" s="2"/>
      <c r="S294" s="2"/>
      <c r="T294" s="3"/>
      <c r="U294" s="137"/>
      <c r="V294" s="137"/>
      <c r="W294" s="137"/>
      <c r="X294" s="137"/>
      <c r="Y294" s="137"/>
    </row>
    <row r="295" spans="1:25" x14ac:dyDescent="0.25">
      <c r="B295" s="124" t="s">
        <v>364</v>
      </c>
      <c r="C295" s="36">
        <v>18508694</v>
      </c>
      <c r="D295" s="36">
        <v>13893360.530000001</v>
      </c>
      <c r="E295" s="106">
        <v>0</v>
      </c>
      <c r="F295" s="106">
        <v>0</v>
      </c>
      <c r="G295" s="106">
        <v>0</v>
      </c>
      <c r="H295" s="106">
        <v>0</v>
      </c>
      <c r="I295" s="106">
        <v>4160235.3</v>
      </c>
      <c r="J295" s="106">
        <v>0</v>
      </c>
      <c r="K295" s="106">
        <v>0</v>
      </c>
      <c r="L295" s="106">
        <v>0</v>
      </c>
      <c r="M295" s="106">
        <v>0</v>
      </c>
      <c r="N295" s="106">
        <v>0</v>
      </c>
      <c r="O295" s="106">
        <v>0</v>
      </c>
      <c r="P295" s="106">
        <v>0</v>
      </c>
      <c r="Q295" s="106">
        <f t="shared" si="14"/>
        <v>4160235.3</v>
      </c>
      <c r="R295" s="2"/>
      <c r="S295" s="2"/>
      <c r="T295" s="3"/>
      <c r="U295" s="3"/>
    </row>
    <row r="296" spans="1:25" x14ac:dyDescent="0.25">
      <c r="B296" s="124" t="s">
        <v>365</v>
      </c>
      <c r="C296" s="36">
        <v>10000000</v>
      </c>
      <c r="D296" s="36">
        <v>10000000</v>
      </c>
      <c r="E296" s="106">
        <v>0</v>
      </c>
      <c r="F296" s="106">
        <v>0</v>
      </c>
      <c r="G296" s="106">
        <v>0</v>
      </c>
      <c r="H296" s="106">
        <v>0</v>
      </c>
      <c r="I296" s="106">
        <v>0</v>
      </c>
      <c r="J296" s="106">
        <v>0</v>
      </c>
      <c r="K296" s="106">
        <v>0</v>
      </c>
      <c r="L296" s="106">
        <v>0</v>
      </c>
      <c r="M296" s="106">
        <v>0</v>
      </c>
      <c r="N296" s="106">
        <v>0</v>
      </c>
      <c r="O296" s="106">
        <v>0</v>
      </c>
      <c r="P296" s="106">
        <v>0</v>
      </c>
      <c r="Q296" s="106">
        <f>SUM(E296:P296)</f>
        <v>0</v>
      </c>
      <c r="R296" s="133"/>
      <c r="S296" s="2"/>
      <c r="T296" s="3"/>
      <c r="U296" s="3"/>
    </row>
    <row r="297" spans="1:25" s="34" customFormat="1" x14ac:dyDescent="0.25">
      <c r="B297" s="123" t="s">
        <v>366</v>
      </c>
      <c r="C297" s="67">
        <v>52325000</v>
      </c>
      <c r="D297" s="67">
        <v>30525670.09</v>
      </c>
      <c r="E297" s="108">
        <v>0</v>
      </c>
      <c r="F297" s="108">
        <v>0</v>
      </c>
      <c r="G297" s="108">
        <v>0</v>
      </c>
      <c r="H297" s="108">
        <v>0</v>
      </c>
      <c r="I297" s="108">
        <v>75000</v>
      </c>
      <c r="J297" s="108">
        <v>0</v>
      </c>
      <c r="K297" s="108">
        <v>0</v>
      </c>
      <c r="L297" s="108">
        <v>0</v>
      </c>
      <c r="M297" s="108">
        <v>0</v>
      </c>
      <c r="N297" s="108">
        <v>0</v>
      </c>
      <c r="O297" s="108">
        <v>0</v>
      </c>
      <c r="P297" s="108">
        <v>0</v>
      </c>
      <c r="Q297" s="108">
        <f t="shared" si="14"/>
        <v>75000</v>
      </c>
      <c r="R297" s="133"/>
      <c r="S297" s="2"/>
      <c r="T297" s="3"/>
      <c r="U297" s="3"/>
      <c r="V297"/>
    </row>
    <row r="298" spans="1:25" x14ac:dyDescent="0.25">
      <c r="B298" s="124" t="s">
        <v>367</v>
      </c>
      <c r="C298" s="36">
        <v>1000000</v>
      </c>
      <c r="D298" s="36">
        <v>1000000</v>
      </c>
      <c r="E298" s="106">
        <v>0</v>
      </c>
      <c r="F298" s="106">
        <v>0</v>
      </c>
      <c r="G298" s="106">
        <v>0</v>
      </c>
      <c r="H298" s="106">
        <v>0</v>
      </c>
      <c r="I298" s="106">
        <v>0</v>
      </c>
      <c r="J298" s="106">
        <v>0</v>
      </c>
      <c r="K298" s="106">
        <v>0</v>
      </c>
      <c r="L298" s="106">
        <v>0</v>
      </c>
      <c r="M298" s="106">
        <v>0</v>
      </c>
      <c r="N298" s="106">
        <v>0</v>
      </c>
      <c r="O298" s="106">
        <v>0</v>
      </c>
      <c r="P298" s="106">
        <v>0</v>
      </c>
      <c r="Q298" s="106">
        <f t="shared" si="14"/>
        <v>0</v>
      </c>
      <c r="R298" s="133"/>
      <c r="S298" s="2"/>
      <c r="T298" s="3"/>
      <c r="U298" s="3"/>
    </row>
    <row r="299" spans="1:25" x14ac:dyDescent="0.25">
      <c r="B299" s="124" t="s">
        <v>368</v>
      </c>
      <c r="C299" s="36">
        <v>51325000</v>
      </c>
      <c r="D299" s="36">
        <v>29525670.09</v>
      </c>
      <c r="E299" s="106">
        <v>0</v>
      </c>
      <c r="F299" s="106">
        <v>0</v>
      </c>
      <c r="G299" s="106">
        <v>0</v>
      </c>
      <c r="H299" s="106">
        <v>0</v>
      </c>
      <c r="I299" s="106">
        <v>75000</v>
      </c>
      <c r="J299" s="106">
        <v>0</v>
      </c>
      <c r="K299" s="106">
        <v>0</v>
      </c>
      <c r="L299" s="106">
        <v>0</v>
      </c>
      <c r="M299" s="106">
        <v>0</v>
      </c>
      <c r="N299" s="106">
        <v>0</v>
      </c>
      <c r="O299" s="106">
        <v>0</v>
      </c>
      <c r="P299" s="106">
        <v>0</v>
      </c>
      <c r="Q299" s="106">
        <f t="shared" si="14"/>
        <v>75000</v>
      </c>
      <c r="R299" s="2"/>
      <c r="S299" s="2"/>
      <c r="T299" s="3"/>
      <c r="U299" s="3"/>
    </row>
    <row r="300" spans="1:25" s="34" customFormat="1" x14ac:dyDescent="0.25">
      <c r="B300" s="123" t="s">
        <v>369</v>
      </c>
      <c r="C300" s="67">
        <v>1000000</v>
      </c>
      <c r="D300" s="67">
        <v>1000000</v>
      </c>
      <c r="E300" s="108">
        <v>0</v>
      </c>
      <c r="F300" s="108">
        <v>0</v>
      </c>
      <c r="G300" s="108">
        <v>0</v>
      </c>
      <c r="H300" s="108">
        <v>0</v>
      </c>
      <c r="I300" s="108">
        <v>0</v>
      </c>
      <c r="J300" s="108">
        <v>0</v>
      </c>
      <c r="K300" s="108">
        <v>0</v>
      </c>
      <c r="L300" s="108">
        <v>0</v>
      </c>
      <c r="M300" s="108">
        <v>0</v>
      </c>
      <c r="N300" s="108">
        <v>0</v>
      </c>
      <c r="O300" s="108">
        <v>0</v>
      </c>
      <c r="P300" s="108">
        <v>0</v>
      </c>
      <c r="Q300" s="108">
        <f>SUM(E300:P300)</f>
        <v>0</v>
      </c>
      <c r="R300" s="2"/>
      <c r="S300" s="2"/>
      <c r="T300" s="3"/>
      <c r="U300" s="3"/>
      <c r="V300"/>
    </row>
    <row r="301" spans="1:25" x14ac:dyDescent="0.25">
      <c r="B301" s="124" t="s">
        <v>370</v>
      </c>
      <c r="C301" s="36">
        <v>1000000</v>
      </c>
      <c r="D301" s="36">
        <v>1000000</v>
      </c>
      <c r="E301" s="106">
        <v>0</v>
      </c>
      <c r="F301" s="106">
        <v>0</v>
      </c>
      <c r="G301" s="106">
        <v>0</v>
      </c>
      <c r="H301" s="106">
        <v>0</v>
      </c>
      <c r="I301" s="106">
        <v>0</v>
      </c>
      <c r="J301" s="106">
        <v>0</v>
      </c>
      <c r="K301" s="106">
        <v>0</v>
      </c>
      <c r="L301" s="106">
        <v>0</v>
      </c>
      <c r="M301" s="106">
        <v>0</v>
      </c>
      <c r="N301" s="106">
        <v>0</v>
      </c>
      <c r="O301" s="106">
        <v>0</v>
      </c>
      <c r="P301" s="106">
        <v>0</v>
      </c>
      <c r="Q301" s="106">
        <f t="shared" si="14"/>
        <v>0</v>
      </c>
      <c r="R301" s="133"/>
      <c r="S301" s="2"/>
      <c r="T301" s="3"/>
      <c r="U301" s="3"/>
    </row>
    <row r="302" spans="1:25" s="34" customFormat="1" x14ac:dyDescent="0.25">
      <c r="B302" s="123" t="s">
        <v>371</v>
      </c>
      <c r="C302" s="67">
        <v>8120000</v>
      </c>
      <c r="D302" s="67">
        <v>8120000</v>
      </c>
      <c r="E302" s="108">
        <v>0</v>
      </c>
      <c r="F302" s="108">
        <v>0</v>
      </c>
      <c r="G302" s="108">
        <v>0</v>
      </c>
      <c r="H302" s="108">
        <v>0</v>
      </c>
      <c r="I302" s="108">
        <v>0</v>
      </c>
      <c r="J302" s="108">
        <v>0</v>
      </c>
      <c r="K302" s="108">
        <v>0</v>
      </c>
      <c r="L302" s="108">
        <v>0</v>
      </c>
      <c r="M302" s="108">
        <v>0</v>
      </c>
      <c r="N302" s="108">
        <v>0</v>
      </c>
      <c r="O302" s="108">
        <v>0</v>
      </c>
      <c r="P302" s="108">
        <v>0</v>
      </c>
      <c r="Q302" s="108">
        <f t="shared" si="14"/>
        <v>0</v>
      </c>
      <c r="R302" s="133"/>
      <c r="S302" s="2"/>
      <c r="T302" s="3"/>
      <c r="U302" s="3"/>
      <c r="V302"/>
    </row>
    <row r="303" spans="1:25" x14ac:dyDescent="0.25">
      <c r="B303" s="124" t="s">
        <v>372</v>
      </c>
      <c r="C303" s="36">
        <v>6410000</v>
      </c>
      <c r="D303" s="36">
        <v>6410000</v>
      </c>
      <c r="E303" s="106">
        <v>0</v>
      </c>
      <c r="F303" s="106">
        <v>0</v>
      </c>
      <c r="G303" s="106">
        <v>0</v>
      </c>
      <c r="H303" s="106">
        <v>0</v>
      </c>
      <c r="I303" s="106">
        <v>0</v>
      </c>
      <c r="J303" s="106">
        <v>0</v>
      </c>
      <c r="K303" s="106">
        <v>0</v>
      </c>
      <c r="L303" s="106">
        <v>0</v>
      </c>
      <c r="M303" s="106">
        <v>0</v>
      </c>
      <c r="N303" s="106">
        <v>0</v>
      </c>
      <c r="O303" s="106">
        <v>0</v>
      </c>
      <c r="P303" s="106">
        <v>0</v>
      </c>
      <c r="Q303" s="106">
        <f t="shared" si="14"/>
        <v>0</v>
      </c>
      <c r="R303" s="2"/>
      <c r="S303" s="2"/>
      <c r="T303" s="3"/>
      <c r="U303" s="3"/>
    </row>
    <row r="304" spans="1:25" x14ac:dyDescent="0.25">
      <c r="B304" s="124" t="s">
        <v>373</v>
      </c>
      <c r="C304" s="36">
        <v>1710000</v>
      </c>
      <c r="D304" s="36">
        <v>1710000</v>
      </c>
      <c r="E304" s="106">
        <v>0</v>
      </c>
      <c r="F304" s="106">
        <v>0</v>
      </c>
      <c r="G304" s="106">
        <v>0</v>
      </c>
      <c r="H304" s="106">
        <v>0</v>
      </c>
      <c r="I304" s="106">
        <v>0</v>
      </c>
      <c r="J304" s="106">
        <v>0</v>
      </c>
      <c r="K304" s="106">
        <v>0</v>
      </c>
      <c r="L304" s="106">
        <v>0</v>
      </c>
      <c r="M304" s="106">
        <v>0</v>
      </c>
      <c r="N304" s="106">
        <v>0</v>
      </c>
      <c r="O304" s="106">
        <v>0</v>
      </c>
      <c r="P304" s="106">
        <v>0</v>
      </c>
      <c r="Q304" s="106">
        <f t="shared" si="14"/>
        <v>0</v>
      </c>
      <c r="R304" s="133"/>
      <c r="S304" s="2"/>
      <c r="T304" s="3"/>
      <c r="U304" s="3"/>
    </row>
    <row r="305" spans="1:25" s="34" customFormat="1" x14ac:dyDescent="0.25">
      <c r="B305" s="123" t="s">
        <v>374</v>
      </c>
      <c r="C305" s="67">
        <v>60000</v>
      </c>
      <c r="D305" s="67">
        <v>60000</v>
      </c>
      <c r="E305" s="108">
        <v>0</v>
      </c>
      <c r="F305" s="108">
        <v>0</v>
      </c>
      <c r="G305" s="108">
        <v>0</v>
      </c>
      <c r="H305" s="108">
        <v>0</v>
      </c>
      <c r="I305" s="108">
        <v>0</v>
      </c>
      <c r="J305" s="108">
        <v>0</v>
      </c>
      <c r="K305" s="108">
        <v>0</v>
      </c>
      <c r="L305" s="108">
        <v>0</v>
      </c>
      <c r="M305" s="108">
        <v>0</v>
      </c>
      <c r="N305" s="108">
        <v>0</v>
      </c>
      <c r="O305" s="108">
        <v>0</v>
      </c>
      <c r="P305" s="108">
        <v>0</v>
      </c>
      <c r="Q305" s="108">
        <f>SUM(E305:P305)</f>
        <v>0</v>
      </c>
      <c r="R305" s="2"/>
      <c r="S305" s="2"/>
      <c r="T305" s="3"/>
      <c r="U305" s="3"/>
      <c r="V305"/>
    </row>
    <row r="306" spans="1:25" x14ac:dyDescent="0.25">
      <c r="B306" s="124" t="s">
        <v>375</v>
      </c>
      <c r="C306" s="36">
        <v>60000</v>
      </c>
      <c r="D306" s="36">
        <v>60000</v>
      </c>
      <c r="E306" s="106">
        <v>0</v>
      </c>
      <c r="F306" s="106">
        <v>0</v>
      </c>
      <c r="G306" s="106">
        <v>0</v>
      </c>
      <c r="H306" s="106">
        <v>0</v>
      </c>
      <c r="I306" s="106">
        <v>0</v>
      </c>
      <c r="J306" s="106">
        <v>0</v>
      </c>
      <c r="K306" s="106">
        <v>0</v>
      </c>
      <c r="L306" s="106">
        <v>0</v>
      </c>
      <c r="M306" s="106">
        <v>0</v>
      </c>
      <c r="N306" s="106">
        <v>0</v>
      </c>
      <c r="O306" s="106">
        <v>0</v>
      </c>
      <c r="P306" s="106">
        <v>0</v>
      </c>
      <c r="Q306" s="106">
        <f t="shared" si="14"/>
        <v>0</v>
      </c>
      <c r="R306" s="2"/>
      <c r="S306" s="2"/>
      <c r="T306" s="3"/>
      <c r="U306" s="3"/>
    </row>
    <row r="307" spans="1:25" s="34" customFormat="1" x14ac:dyDescent="0.25">
      <c r="B307" s="123" t="s">
        <v>376</v>
      </c>
      <c r="C307" s="67">
        <v>4900000</v>
      </c>
      <c r="D307" s="67">
        <v>5400000</v>
      </c>
      <c r="E307" s="108">
        <v>0</v>
      </c>
      <c r="F307" s="108">
        <v>0</v>
      </c>
      <c r="G307" s="108">
        <v>75000</v>
      </c>
      <c r="H307" s="108">
        <v>100000</v>
      </c>
      <c r="I307" s="108">
        <v>0</v>
      </c>
      <c r="J307" s="108">
        <v>0</v>
      </c>
      <c r="K307" s="108">
        <v>50000</v>
      </c>
      <c r="L307" s="108">
        <v>0</v>
      </c>
      <c r="M307" s="108">
        <v>170751.9</v>
      </c>
      <c r="N307" s="108">
        <v>0</v>
      </c>
      <c r="O307" s="108">
        <v>0</v>
      </c>
      <c r="P307" s="108">
        <v>0</v>
      </c>
      <c r="Q307" s="108">
        <f t="shared" si="14"/>
        <v>395751.9</v>
      </c>
      <c r="R307" s="2"/>
      <c r="S307" s="2"/>
      <c r="T307" s="3"/>
      <c r="U307" s="3"/>
      <c r="V307"/>
    </row>
    <row r="308" spans="1:25" x14ac:dyDescent="0.25">
      <c r="B308" s="124" t="s">
        <v>378</v>
      </c>
      <c r="C308" s="36">
        <v>4900000</v>
      </c>
      <c r="D308" s="36">
        <v>5400000</v>
      </c>
      <c r="E308" s="106">
        <v>0</v>
      </c>
      <c r="F308" s="106">
        <v>0</v>
      </c>
      <c r="G308" s="106">
        <v>75000</v>
      </c>
      <c r="H308" s="106">
        <v>100000</v>
      </c>
      <c r="I308" s="106">
        <v>0</v>
      </c>
      <c r="J308" s="106">
        <v>0</v>
      </c>
      <c r="K308" s="106">
        <v>50000</v>
      </c>
      <c r="L308" s="106">
        <v>0</v>
      </c>
      <c r="M308" s="106">
        <v>170751.9</v>
      </c>
      <c r="N308" s="106">
        <v>0</v>
      </c>
      <c r="O308" s="106">
        <v>0</v>
      </c>
      <c r="P308" s="106">
        <v>0</v>
      </c>
      <c r="Q308" s="106">
        <f t="shared" si="14"/>
        <v>395751.9</v>
      </c>
      <c r="R308" s="2"/>
      <c r="S308" s="2"/>
      <c r="T308" s="3"/>
      <c r="U308" s="3"/>
    </row>
    <row r="309" spans="1:25" x14ac:dyDescent="0.25">
      <c r="B309" s="122" t="s">
        <v>49</v>
      </c>
      <c r="C309" s="77">
        <v>18696253152</v>
      </c>
      <c r="D309" s="77">
        <v>18696253152</v>
      </c>
      <c r="E309" s="106">
        <v>1532935166.6700001</v>
      </c>
      <c r="F309" s="106">
        <v>1583073692.01</v>
      </c>
      <c r="G309" s="106">
        <v>1558004429.3400002</v>
      </c>
      <c r="H309" s="106">
        <v>1558004429.3400002</v>
      </c>
      <c r="I309" s="106">
        <v>1558004429.3400002</v>
      </c>
      <c r="J309" s="106">
        <v>1558004429.3400002</v>
      </c>
      <c r="K309" s="106">
        <v>1558004429.3400002</v>
      </c>
      <c r="L309" s="106">
        <v>1558004429.3400002</v>
      </c>
      <c r="M309" s="106">
        <v>1558004429.3400002</v>
      </c>
      <c r="N309" s="106">
        <v>1558004429.3400002</v>
      </c>
      <c r="O309" s="106">
        <v>1558004429.3400002</v>
      </c>
      <c r="P309" s="106">
        <v>1558004429.2600002</v>
      </c>
      <c r="Q309" s="109">
        <f>SUM(E309:P309)</f>
        <v>18696053152</v>
      </c>
      <c r="R309" s="2"/>
      <c r="S309" s="137"/>
      <c r="T309" s="3"/>
      <c r="U309" s="2"/>
      <c r="V309" s="2"/>
      <c r="W309" s="2"/>
      <c r="X309" s="2"/>
      <c r="Y309" s="2"/>
    </row>
    <row r="310" spans="1:25" s="34" customFormat="1" x14ac:dyDescent="0.25">
      <c r="B310" s="123" t="s">
        <v>381</v>
      </c>
      <c r="C310" s="67">
        <v>18696253152</v>
      </c>
      <c r="D310" s="67">
        <v>18696253152</v>
      </c>
      <c r="E310" s="108">
        <v>1532935166.6700001</v>
      </c>
      <c r="F310" s="108">
        <v>1583073692.01</v>
      </c>
      <c r="G310" s="108">
        <v>1558004429.3400002</v>
      </c>
      <c r="H310" s="108">
        <v>1558004429.3400002</v>
      </c>
      <c r="I310" s="108">
        <v>1558004429.3400002</v>
      </c>
      <c r="J310" s="108">
        <v>1558004429.3400002</v>
      </c>
      <c r="K310" s="108">
        <v>1558004429.3400002</v>
      </c>
      <c r="L310" s="108">
        <v>1558004429.3400002</v>
      </c>
      <c r="M310" s="108">
        <v>1558004429.3400002</v>
      </c>
      <c r="N310" s="108">
        <v>1558004429.3400002</v>
      </c>
      <c r="O310" s="108">
        <v>1558004429.3400002</v>
      </c>
      <c r="P310" s="108">
        <v>1558004429.2600002</v>
      </c>
      <c r="Q310" s="108">
        <f t="shared" si="14"/>
        <v>18696053152</v>
      </c>
      <c r="R310" s="2"/>
      <c r="S310" s="2"/>
      <c r="T310" s="3"/>
      <c r="U310" s="137"/>
      <c r="V310" s="137"/>
      <c r="W310" s="137"/>
      <c r="X310" s="137"/>
      <c r="Y310" s="137"/>
    </row>
    <row r="311" spans="1:25" ht="30" x14ac:dyDescent="0.25">
      <c r="A311" s="34"/>
      <c r="B311" s="124" t="s">
        <v>382</v>
      </c>
      <c r="C311" s="36">
        <v>200000</v>
      </c>
      <c r="D311" s="36"/>
      <c r="E311" s="106">
        <v>0</v>
      </c>
      <c r="F311" s="106">
        <v>0</v>
      </c>
      <c r="G311" s="106">
        <v>0</v>
      </c>
      <c r="H311" s="106">
        <v>0</v>
      </c>
      <c r="I311" s="106">
        <v>0</v>
      </c>
      <c r="J311" s="106">
        <v>0</v>
      </c>
      <c r="K311" s="106">
        <v>0</v>
      </c>
      <c r="L311" s="106">
        <v>0</v>
      </c>
      <c r="M311" s="106">
        <v>0</v>
      </c>
      <c r="N311" s="106">
        <v>0</v>
      </c>
      <c r="O311" s="106">
        <v>0</v>
      </c>
      <c r="P311" s="106">
        <v>0</v>
      </c>
      <c r="Q311" s="106">
        <f t="shared" si="14"/>
        <v>0</v>
      </c>
      <c r="R311" s="133"/>
      <c r="S311" s="2"/>
      <c r="T311" s="3"/>
      <c r="U311" s="3"/>
    </row>
    <row r="312" spans="1:25" ht="30" x14ac:dyDescent="0.25">
      <c r="B312" s="124" t="s">
        <v>383</v>
      </c>
      <c r="C312" s="36">
        <v>300831152</v>
      </c>
      <c r="D312" s="36">
        <v>200000</v>
      </c>
      <c r="E312" s="106">
        <v>0</v>
      </c>
      <c r="F312" s="106">
        <v>0</v>
      </c>
      <c r="G312" s="106">
        <v>0</v>
      </c>
      <c r="H312" s="106">
        <v>0</v>
      </c>
      <c r="I312" s="106">
        <v>0</v>
      </c>
      <c r="J312" s="106">
        <v>0</v>
      </c>
      <c r="K312" s="106">
        <v>0</v>
      </c>
      <c r="L312" s="106">
        <v>0</v>
      </c>
      <c r="M312" s="106">
        <v>0</v>
      </c>
      <c r="N312" s="106">
        <v>0</v>
      </c>
      <c r="O312" s="106">
        <v>0</v>
      </c>
      <c r="P312" s="106">
        <v>0</v>
      </c>
      <c r="Q312" s="106">
        <f>SUM(E312:P312)</f>
        <v>0</v>
      </c>
      <c r="R312" s="2"/>
      <c r="S312" s="2"/>
      <c r="T312" s="3"/>
      <c r="U312" s="3"/>
    </row>
    <row r="313" spans="1:25" ht="30" x14ac:dyDescent="0.25">
      <c r="B313" s="124" t="s">
        <v>384</v>
      </c>
      <c r="C313" s="36">
        <v>18395222000</v>
      </c>
      <c r="D313" s="36">
        <v>300831152</v>
      </c>
      <c r="E313" s="106">
        <v>0</v>
      </c>
      <c r="F313" s="106">
        <v>50138525.340000004</v>
      </c>
      <c r="G313" s="106">
        <v>25069262.670000002</v>
      </c>
      <c r="H313" s="106">
        <v>25069262.670000002</v>
      </c>
      <c r="I313" s="106">
        <v>25069262.670000002</v>
      </c>
      <c r="J313" s="106">
        <v>25069262.670000002</v>
      </c>
      <c r="K313" s="106">
        <v>25069262.670000002</v>
      </c>
      <c r="L313" s="106">
        <v>25069262.670000002</v>
      </c>
      <c r="M313" s="106">
        <v>25069262.670000002</v>
      </c>
      <c r="N313" s="106">
        <v>25069262.670000002</v>
      </c>
      <c r="O313" s="106">
        <v>25069262.670000002</v>
      </c>
      <c r="P313" s="106">
        <v>25069262.629999999</v>
      </c>
      <c r="Q313" s="106">
        <f>SUM(E313:P313)</f>
        <v>300831152.00000006</v>
      </c>
      <c r="R313" s="2"/>
      <c r="S313" s="2"/>
      <c r="T313" s="3"/>
      <c r="U313" s="3"/>
    </row>
    <row r="314" spans="1:25" ht="30" x14ac:dyDescent="0.25">
      <c r="B314" s="124" t="s">
        <v>479</v>
      </c>
      <c r="C314" s="36">
        <v>0</v>
      </c>
      <c r="D314" s="36">
        <v>18395222000</v>
      </c>
      <c r="E314" s="106">
        <v>1532935166.6700001</v>
      </c>
      <c r="F314" s="106">
        <v>1532935166.6700001</v>
      </c>
      <c r="G314" s="106">
        <v>1532935166.6700001</v>
      </c>
      <c r="H314" s="106">
        <v>1532935166.6700001</v>
      </c>
      <c r="I314" s="106">
        <v>1532935166.6700001</v>
      </c>
      <c r="J314" s="106">
        <v>1532935166.6700001</v>
      </c>
      <c r="K314" s="106">
        <v>1532935166.6700001</v>
      </c>
      <c r="L314" s="106">
        <v>1532935166.6700001</v>
      </c>
      <c r="M314" s="106">
        <v>1532935166.6700001</v>
      </c>
      <c r="N314" s="106">
        <v>1532935166.6700001</v>
      </c>
      <c r="O314" s="106">
        <v>1532935166.6700001</v>
      </c>
      <c r="P314" s="106">
        <v>1532935166.6300001</v>
      </c>
      <c r="Q314" s="106">
        <f t="shared" si="14"/>
        <v>18395222000</v>
      </c>
      <c r="R314" s="133"/>
      <c r="S314" s="2"/>
      <c r="T314" s="3"/>
      <c r="U314" s="3"/>
    </row>
    <row r="315" spans="1:25" x14ac:dyDescent="0.25">
      <c r="B315" s="122" t="s">
        <v>480</v>
      </c>
      <c r="C315" s="36">
        <v>50000000</v>
      </c>
      <c r="D315" s="36">
        <v>50000000</v>
      </c>
      <c r="E315" s="106">
        <v>0</v>
      </c>
      <c r="F315" s="106">
        <v>0</v>
      </c>
      <c r="G315" s="106">
        <v>0</v>
      </c>
      <c r="H315" s="106">
        <v>0</v>
      </c>
      <c r="I315" s="106">
        <v>0</v>
      </c>
      <c r="J315" s="106">
        <v>0</v>
      </c>
      <c r="K315" s="106">
        <v>0</v>
      </c>
      <c r="L315" s="106">
        <v>0</v>
      </c>
      <c r="M315" s="106">
        <v>0</v>
      </c>
      <c r="N315" s="106">
        <v>0</v>
      </c>
      <c r="O315" s="106">
        <v>0</v>
      </c>
      <c r="P315" s="106">
        <v>0</v>
      </c>
      <c r="Q315" s="106">
        <f t="shared" si="14"/>
        <v>0</v>
      </c>
      <c r="R315" s="133"/>
      <c r="S315" s="2"/>
      <c r="T315" s="3"/>
      <c r="U315" s="3"/>
    </row>
    <row r="316" spans="1:25" s="34" customFormat="1" x14ac:dyDescent="0.25">
      <c r="A316"/>
      <c r="B316" s="123" t="s">
        <v>481</v>
      </c>
      <c r="C316" s="67">
        <v>50000000</v>
      </c>
      <c r="D316" s="67">
        <v>50000000</v>
      </c>
      <c r="E316" s="108">
        <v>0</v>
      </c>
      <c r="F316" s="108">
        <v>0</v>
      </c>
      <c r="G316" s="108">
        <v>0</v>
      </c>
      <c r="H316" s="108">
        <v>0</v>
      </c>
      <c r="I316" s="108">
        <v>0</v>
      </c>
      <c r="J316" s="108">
        <v>0</v>
      </c>
      <c r="K316" s="108">
        <v>0</v>
      </c>
      <c r="L316" s="108">
        <v>0</v>
      </c>
      <c r="M316" s="108">
        <v>0</v>
      </c>
      <c r="N316" s="108">
        <v>0</v>
      </c>
      <c r="O316" s="108">
        <v>0</v>
      </c>
      <c r="P316" s="108">
        <v>0</v>
      </c>
      <c r="Q316" s="108">
        <f t="shared" si="14"/>
        <v>0</v>
      </c>
      <c r="R316" s="133"/>
      <c r="S316" s="2"/>
      <c r="T316" s="3"/>
      <c r="U316" s="3"/>
      <c r="V316"/>
    </row>
    <row r="317" spans="1:25" x14ac:dyDescent="0.25">
      <c r="A317" s="34"/>
      <c r="B317" s="124" t="s">
        <v>482</v>
      </c>
      <c r="C317" s="36">
        <v>50000000</v>
      </c>
      <c r="D317" s="36">
        <v>50000000</v>
      </c>
      <c r="E317" s="106">
        <v>0</v>
      </c>
      <c r="F317" s="106">
        <v>0</v>
      </c>
      <c r="G317" s="106">
        <v>0</v>
      </c>
      <c r="H317" s="106">
        <v>0</v>
      </c>
      <c r="I317" s="106">
        <v>0</v>
      </c>
      <c r="J317" s="106">
        <v>0</v>
      </c>
      <c r="K317" s="106">
        <v>0</v>
      </c>
      <c r="L317" s="106">
        <v>0</v>
      </c>
      <c r="M317" s="106">
        <v>0</v>
      </c>
      <c r="N317" s="106">
        <v>0</v>
      </c>
      <c r="O317" s="106">
        <v>0</v>
      </c>
      <c r="P317" s="106">
        <v>0</v>
      </c>
      <c r="Q317" s="106">
        <f t="shared" si="14"/>
        <v>0</v>
      </c>
      <c r="R317" s="2"/>
      <c r="S317" s="2"/>
      <c r="T317" s="3"/>
      <c r="U317" s="3"/>
    </row>
    <row r="318" spans="1:25" x14ac:dyDescent="0.25">
      <c r="B318" s="122" t="s">
        <v>50</v>
      </c>
      <c r="C318" s="36">
        <v>4982570</v>
      </c>
      <c r="D318" s="36">
        <v>7237349.9399999995</v>
      </c>
      <c r="E318" s="106">
        <v>0</v>
      </c>
      <c r="F318" s="106">
        <v>789496.6</v>
      </c>
      <c r="G318" s="106">
        <v>671325.32</v>
      </c>
      <c r="H318" s="106">
        <v>609770.39</v>
      </c>
      <c r="I318" s="106">
        <v>20506.759999999998</v>
      </c>
      <c r="J318" s="106">
        <v>0</v>
      </c>
      <c r="K318" s="106">
        <v>0</v>
      </c>
      <c r="L318" s="106">
        <v>403680</v>
      </c>
      <c r="M318" s="106">
        <v>0</v>
      </c>
      <c r="N318" s="106">
        <v>840572.97</v>
      </c>
      <c r="O318" s="106">
        <v>0</v>
      </c>
      <c r="P318" s="106">
        <v>0</v>
      </c>
      <c r="Q318" s="106">
        <f t="shared" si="14"/>
        <v>3335352.04</v>
      </c>
      <c r="R318" s="2"/>
      <c r="S318" s="2"/>
      <c r="T318" s="3"/>
      <c r="U318" s="3"/>
    </row>
    <row r="319" spans="1:25" s="34" customFormat="1" x14ac:dyDescent="0.25">
      <c r="A319"/>
      <c r="B319" s="123" t="s">
        <v>386</v>
      </c>
      <c r="C319" s="67">
        <v>4982570</v>
      </c>
      <c r="D319" s="67">
        <v>7237349.9399999995</v>
      </c>
      <c r="E319" s="108">
        <v>0</v>
      </c>
      <c r="F319" s="108">
        <v>789496.6</v>
      </c>
      <c r="G319" s="108">
        <v>671325.32</v>
      </c>
      <c r="H319" s="108">
        <v>609770.39</v>
      </c>
      <c r="I319" s="108">
        <v>20506.759999999998</v>
      </c>
      <c r="J319" s="108">
        <v>0</v>
      </c>
      <c r="K319" s="108">
        <v>0</v>
      </c>
      <c r="L319" s="108">
        <v>403680</v>
      </c>
      <c r="M319" s="108">
        <v>0</v>
      </c>
      <c r="N319" s="108">
        <v>840572.97</v>
      </c>
      <c r="O319" s="108">
        <v>0</v>
      </c>
      <c r="P319" s="108">
        <v>0</v>
      </c>
      <c r="Q319" s="108">
        <f t="shared" si="14"/>
        <v>3335352.04</v>
      </c>
      <c r="R319" s="2"/>
      <c r="S319" s="2"/>
      <c r="T319" s="3"/>
      <c r="U319" s="3"/>
      <c r="V319"/>
    </row>
    <row r="320" spans="1:25" x14ac:dyDescent="0.25">
      <c r="A320" s="34"/>
      <c r="B320" s="124" t="s">
        <v>387</v>
      </c>
      <c r="C320" s="36">
        <v>4982570</v>
      </c>
      <c r="D320" s="36">
        <v>7237349.9399999995</v>
      </c>
      <c r="E320" s="106">
        <v>0</v>
      </c>
      <c r="F320" s="106">
        <v>789496.6</v>
      </c>
      <c r="G320" s="106">
        <v>671325.32</v>
      </c>
      <c r="H320" s="106">
        <v>609770.39</v>
      </c>
      <c r="I320" s="106">
        <v>20506.759999999998</v>
      </c>
      <c r="J320" s="106">
        <v>0</v>
      </c>
      <c r="K320" s="106">
        <v>0</v>
      </c>
      <c r="L320" s="106">
        <v>403680</v>
      </c>
      <c r="M320" s="106">
        <v>0</v>
      </c>
      <c r="N320" s="106">
        <v>840572.97</v>
      </c>
      <c r="O320" s="106">
        <v>0</v>
      </c>
      <c r="P320" s="106">
        <v>0</v>
      </c>
      <c r="Q320" s="106">
        <f t="shared" si="14"/>
        <v>3335352.04</v>
      </c>
      <c r="R320" s="2"/>
      <c r="S320" s="2"/>
      <c r="T320" s="3"/>
      <c r="U320" s="3"/>
    </row>
    <row r="321" spans="1:22" x14ac:dyDescent="0.25">
      <c r="B321" s="122" t="s">
        <v>51</v>
      </c>
      <c r="C321" s="36">
        <v>200000</v>
      </c>
      <c r="D321" s="36">
        <v>200000</v>
      </c>
      <c r="E321" s="106">
        <v>0</v>
      </c>
      <c r="F321" s="106">
        <v>0</v>
      </c>
      <c r="G321" s="106">
        <v>0</v>
      </c>
      <c r="H321" s="106">
        <v>0</v>
      </c>
      <c r="I321" s="106">
        <v>0</v>
      </c>
      <c r="J321" s="106">
        <v>0</v>
      </c>
      <c r="K321" s="106">
        <v>0</v>
      </c>
      <c r="L321" s="106">
        <v>0</v>
      </c>
      <c r="M321" s="106">
        <v>0</v>
      </c>
      <c r="N321" s="106">
        <v>0</v>
      </c>
      <c r="O321" s="106">
        <v>0</v>
      </c>
      <c r="P321" s="106">
        <v>0</v>
      </c>
      <c r="Q321" s="106">
        <f>SUM(E321:P321)</f>
        <v>0</v>
      </c>
      <c r="R321" s="2"/>
      <c r="S321" s="2"/>
      <c r="T321" s="3"/>
      <c r="U321" s="3"/>
    </row>
    <row r="322" spans="1:22" x14ac:dyDescent="0.25">
      <c r="B322" s="123" t="s">
        <v>503</v>
      </c>
      <c r="C322" s="67">
        <v>200000</v>
      </c>
      <c r="D322" s="67">
        <v>200000</v>
      </c>
      <c r="E322" s="106">
        <v>0</v>
      </c>
      <c r="F322" s="106">
        <v>0</v>
      </c>
      <c r="G322" s="106">
        <v>0</v>
      </c>
      <c r="H322" s="106">
        <v>0</v>
      </c>
      <c r="I322" s="106">
        <v>0</v>
      </c>
      <c r="J322" s="106">
        <v>0</v>
      </c>
      <c r="K322" s="106">
        <v>0</v>
      </c>
      <c r="L322" s="106">
        <v>0</v>
      </c>
      <c r="M322" s="106">
        <v>0</v>
      </c>
      <c r="N322" s="106">
        <v>0</v>
      </c>
      <c r="O322" s="106">
        <v>0</v>
      </c>
      <c r="P322" s="106">
        <v>0</v>
      </c>
      <c r="Q322" s="106">
        <f>SUM(E322:P322)</f>
        <v>0</v>
      </c>
      <c r="R322" s="2"/>
      <c r="S322" s="2"/>
      <c r="T322" s="3"/>
      <c r="U322" s="3"/>
    </row>
    <row r="323" spans="1:22" x14ac:dyDescent="0.25">
      <c r="B323" s="124" t="s">
        <v>389</v>
      </c>
      <c r="C323" s="36">
        <v>200000</v>
      </c>
      <c r="D323" s="36">
        <v>200000</v>
      </c>
      <c r="E323" s="106">
        <v>0</v>
      </c>
      <c r="F323" s="106">
        <v>0</v>
      </c>
      <c r="G323" s="106">
        <v>0</v>
      </c>
      <c r="H323" s="106">
        <v>0</v>
      </c>
      <c r="I323" s="106">
        <v>0</v>
      </c>
      <c r="J323" s="106">
        <v>0</v>
      </c>
      <c r="K323" s="106">
        <v>0</v>
      </c>
      <c r="L323" s="106">
        <v>0</v>
      </c>
      <c r="M323" s="106">
        <v>0</v>
      </c>
      <c r="N323" s="106">
        <v>0</v>
      </c>
      <c r="O323" s="106">
        <v>0</v>
      </c>
      <c r="P323" s="106">
        <v>0</v>
      </c>
      <c r="Q323" s="106">
        <f>SUM(E323:P323)</f>
        <v>0</v>
      </c>
      <c r="R323" s="2"/>
      <c r="S323" s="2"/>
      <c r="T323" s="3"/>
      <c r="U323" s="3"/>
    </row>
    <row r="324" spans="1:22" x14ac:dyDescent="0.25">
      <c r="B324" s="121" t="s">
        <v>52</v>
      </c>
      <c r="C324" s="37">
        <v>700000</v>
      </c>
      <c r="D324" s="37">
        <f>D325</f>
        <v>700000</v>
      </c>
      <c r="E324" s="37">
        <v>0</v>
      </c>
      <c r="F324" s="37">
        <v>0</v>
      </c>
      <c r="G324" s="37">
        <v>0</v>
      </c>
      <c r="H324" s="37">
        <v>0</v>
      </c>
      <c r="I324" s="37">
        <v>0</v>
      </c>
      <c r="J324" s="37">
        <v>0</v>
      </c>
      <c r="K324" s="37">
        <v>0</v>
      </c>
      <c r="L324" s="37">
        <v>0</v>
      </c>
      <c r="M324" s="37">
        <v>0</v>
      </c>
      <c r="N324" s="37">
        <v>0</v>
      </c>
      <c r="O324" s="37">
        <v>0</v>
      </c>
      <c r="P324" s="37">
        <v>0</v>
      </c>
      <c r="Q324" s="97">
        <f t="shared" ref="Q324" si="15">SUM(E324:P324)</f>
        <v>0</v>
      </c>
      <c r="R324" s="133"/>
      <c r="S324" s="2"/>
      <c r="T324" s="3"/>
      <c r="U324" s="3"/>
    </row>
    <row r="325" spans="1:22" x14ac:dyDescent="0.25">
      <c r="B325" s="122" t="s">
        <v>87</v>
      </c>
      <c r="C325" s="36">
        <v>700000</v>
      </c>
      <c r="D325" s="106">
        <f>D326</f>
        <v>700000</v>
      </c>
      <c r="E325" s="106">
        <v>0</v>
      </c>
      <c r="F325" s="106">
        <v>0</v>
      </c>
      <c r="G325" s="106">
        <v>0</v>
      </c>
      <c r="H325" s="106">
        <v>0</v>
      </c>
      <c r="I325" s="106">
        <v>0</v>
      </c>
      <c r="J325" s="106">
        <v>0</v>
      </c>
      <c r="K325" s="106">
        <v>0</v>
      </c>
      <c r="L325" s="106">
        <v>0</v>
      </c>
      <c r="M325" s="106">
        <v>0</v>
      </c>
      <c r="N325" s="106">
        <v>0</v>
      </c>
      <c r="O325" s="106">
        <v>0</v>
      </c>
      <c r="P325" s="106">
        <v>0</v>
      </c>
      <c r="Q325" s="106">
        <f>SUM(E325:P325)</f>
        <v>0</v>
      </c>
      <c r="R325" s="133"/>
      <c r="S325" s="2"/>
      <c r="T325" s="3"/>
      <c r="U325" s="3"/>
    </row>
    <row r="326" spans="1:22" x14ac:dyDescent="0.25">
      <c r="B326" s="123" t="s">
        <v>390</v>
      </c>
      <c r="C326" s="36">
        <v>700000</v>
      </c>
      <c r="D326" s="106">
        <f>D327</f>
        <v>700000</v>
      </c>
      <c r="E326" s="106">
        <v>0</v>
      </c>
      <c r="F326" s="106">
        <v>0</v>
      </c>
      <c r="G326" s="106">
        <v>0</v>
      </c>
      <c r="H326" s="106">
        <v>0</v>
      </c>
      <c r="I326" s="106">
        <v>0</v>
      </c>
      <c r="J326" s="106">
        <v>0</v>
      </c>
      <c r="K326" s="106">
        <v>0</v>
      </c>
      <c r="L326" s="106">
        <v>0</v>
      </c>
      <c r="M326" s="106">
        <v>0</v>
      </c>
      <c r="N326" s="106">
        <v>0</v>
      </c>
      <c r="O326" s="106">
        <v>0</v>
      </c>
      <c r="P326" s="106">
        <v>0</v>
      </c>
      <c r="Q326" s="106">
        <f>SUM(E326:P326)</f>
        <v>0</v>
      </c>
      <c r="R326" s="133"/>
      <c r="S326" s="2"/>
      <c r="T326" s="3"/>
      <c r="U326" s="3"/>
    </row>
    <row r="327" spans="1:22" x14ac:dyDescent="0.25">
      <c r="B327" s="124" t="s">
        <v>391</v>
      </c>
      <c r="C327" s="36">
        <v>700000</v>
      </c>
      <c r="D327" s="36">
        <v>700000</v>
      </c>
      <c r="E327" s="106">
        <v>0</v>
      </c>
      <c r="F327" s="106">
        <v>0</v>
      </c>
      <c r="G327" s="106">
        <v>0</v>
      </c>
      <c r="H327" s="106">
        <v>0</v>
      </c>
      <c r="I327" s="106">
        <v>0</v>
      </c>
      <c r="J327" s="106">
        <v>0</v>
      </c>
      <c r="K327" s="106">
        <v>0</v>
      </c>
      <c r="L327" s="106">
        <v>0</v>
      </c>
      <c r="M327" s="106">
        <v>0</v>
      </c>
      <c r="N327" s="106">
        <v>0</v>
      </c>
      <c r="O327" s="106">
        <v>0</v>
      </c>
      <c r="P327" s="106">
        <v>0</v>
      </c>
      <c r="Q327" s="106">
        <f>SUM(E327:P327)</f>
        <v>0</v>
      </c>
      <c r="R327" s="2"/>
      <c r="S327" s="2"/>
      <c r="T327" s="3"/>
      <c r="U327" s="3"/>
    </row>
    <row r="328" spans="1:22" s="34" customFormat="1" x14ac:dyDescent="0.25">
      <c r="A328"/>
      <c r="B328" s="121" t="s">
        <v>54</v>
      </c>
      <c r="C328" s="37">
        <v>535026055</v>
      </c>
      <c r="D328" s="37">
        <f t="shared" ref="D328" si="16">D329+D340+D349+D356+D363+D377+D382+D388</f>
        <v>1039433157.64</v>
      </c>
      <c r="E328" s="37">
        <v>0</v>
      </c>
      <c r="F328" s="37">
        <v>155000</v>
      </c>
      <c r="G328" s="37">
        <v>8215397.0500000007</v>
      </c>
      <c r="H328" s="37">
        <v>5816863.5700000003</v>
      </c>
      <c r="I328" s="37">
        <v>14074849.18</v>
      </c>
      <c r="J328" s="37">
        <v>11745801.899999999</v>
      </c>
      <c r="K328" s="37">
        <v>765673.61</v>
      </c>
      <c r="L328" s="37">
        <v>7052547.3000000007</v>
      </c>
      <c r="M328" s="37">
        <v>12253890.040000001</v>
      </c>
      <c r="N328" s="37">
        <v>1363149.4400000002</v>
      </c>
      <c r="O328" s="37">
        <v>15442118.799999999</v>
      </c>
      <c r="P328" s="37">
        <v>19113448.770000003</v>
      </c>
      <c r="Q328" s="37">
        <f>SUM(E328:P328)</f>
        <v>95998739.659999996</v>
      </c>
      <c r="R328" s="133"/>
      <c r="S328" s="2"/>
      <c r="T328" s="3"/>
      <c r="U328" s="3"/>
      <c r="V328"/>
    </row>
    <row r="329" spans="1:22" x14ac:dyDescent="0.25">
      <c r="B329" s="122" t="s">
        <v>55</v>
      </c>
      <c r="C329" s="77">
        <v>254984403</v>
      </c>
      <c r="D329" s="106">
        <v>413408680.48000002</v>
      </c>
      <c r="E329" s="106">
        <v>0</v>
      </c>
      <c r="F329" s="106">
        <v>0</v>
      </c>
      <c r="G329" s="106">
        <v>4890725.08</v>
      </c>
      <c r="H329" s="106">
        <v>978163.83</v>
      </c>
      <c r="I329" s="106">
        <v>4915112.45</v>
      </c>
      <c r="J329" s="106">
        <v>9312789.9499999993</v>
      </c>
      <c r="K329" s="106">
        <v>529670.42000000004</v>
      </c>
      <c r="L329" s="106">
        <v>458276.05</v>
      </c>
      <c r="M329" s="106">
        <v>9528119.3900000006</v>
      </c>
      <c r="N329" s="106">
        <v>1282548.1100000001</v>
      </c>
      <c r="O329" s="106">
        <v>13330547.280000001</v>
      </c>
      <c r="P329" s="106">
        <v>10940679</v>
      </c>
      <c r="Q329" s="109">
        <f t="shared" si="14"/>
        <v>56166631.560000002</v>
      </c>
      <c r="R329" s="133"/>
      <c r="S329" s="2"/>
      <c r="T329" s="3"/>
      <c r="U329" s="3"/>
    </row>
    <row r="330" spans="1:22" s="34" customFormat="1" x14ac:dyDescent="0.25">
      <c r="A330"/>
      <c r="B330" s="123" t="s">
        <v>392</v>
      </c>
      <c r="C330" s="67">
        <v>54355051</v>
      </c>
      <c r="D330" s="108">
        <v>90326582.049999997</v>
      </c>
      <c r="E330" s="108">
        <v>0</v>
      </c>
      <c r="F330" s="108">
        <v>0</v>
      </c>
      <c r="G330" s="108">
        <v>244448.33</v>
      </c>
      <c r="H330" s="108">
        <v>0</v>
      </c>
      <c r="I330" s="108">
        <v>4573727.62</v>
      </c>
      <c r="J330" s="108">
        <v>3202574.28</v>
      </c>
      <c r="K330" s="108">
        <v>105020</v>
      </c>
      <c r="L330" s="108">
        <v>218357.97</v>
      </c>
      <c r="M330" s="108">
        <v>185966.64</v>
      </c>
      <c r="N330" s="108">
        <v>240512.6</v>
      </c>
      <c r="O330" s="108">
        <v>733457.17</v>
      </c>
      <c r="P330" s="108">
        <v>2262194.34</v>
      </c>
      <c r="Q330" s="108">
        <f t="shared" si="14"/>
        <v>11766258.949999999</v>
      </c>
      <c r="R330" s="133"/>
      <c r="S330" s="2"/>
      <c r="T330" s="3"/>
      <c r="U330" s="3"/>
      <c r="V330"/>
    </row>
    <row r="331" spans="1:22" x14ac:dyDescent="0.25">
      <c r="A331" s="34"/>
      <c r="B331" s="124" t="s">
        <v>393</v>
      </c>
      <c r="C331" s="58">
        <v>54355051</v>
      </c>
      <c r="D331" s="106">
        <v>90326582.049999997</v>
      </c>
      <c r="E331" s="106">
        <v>0</v>
      </c>
      <c r="F331" s="106">
        <v>0</v>
      </c>
      <c r="G331" s="106">
        <v>244448.33</v>
      </c>
      <c r="H331" s="106">
        <v>0</v>
      </c>
      <c r="I331" s="106">
        <v>4573727.62</v>
      </c>
      <c r="J331" s="106">
        <v>3202574.28</v>
      </c>
      <c r="K331" s="106">
        <v>105020</v>
      </c>
      <c r="L331" s="106">
        <v>218357.97</v>
      </c>
      <c r="M331" s="106">
        <v>185966.64</v>
      </c>
      <c r="N331" s="106">
        <v>240512.6</v>
      </c>
      <c r="O331" s="106">
        <v>733457.17</v>
      </c>
      <c r="P331" s="104">
        <v>2262194.34</v>
      </c>
      <c r="Q331" s="104">
        <f t="shared" si="14"/>
        <v>11766258.949999999</v>
      </c>
      <c r="R331" s="2"/>
      <c r="S331" s="2"/>
      <c r="T331" s="3"/>
      <c r="U331" s="3"/>
    </row>
    <row r="332" spans="1:22" s="34" customFormat="1" x14ac:dyDescent="0.25">
      <c r="A332"/>
      <c r="B332" s="123" t="s">
        <v>394</v>
      </c>
      <c r="C332" s="69">
        <v>450000</v>
      </c>
      <c r="D332" s="108">
        <v>550000</v>
      </c>
      <c r="E332" s="108">
        <v>0</v>
      </c>
      <c r="F332" s="108">
        <v>0</v>
      </c>
      <c r="G332" s="108">
        <v>0</v>
      </c>
      <c r="H332" s="108">
        <v>0</v>
      </c>
      <c r="I332" s="108">
        <v>0</v>
      </c>
      <c r="J332" s="108">
        <v>0</v>
      </c>
      <c r="K332" s="108">
        <v>0</v>
      </c>
      <c r="L332" s="108">
        <v>0</v>
      </c>
      <c r="M332" s="108">
        <v>90259.38</v>
      </c>
      <c r="N332" s="108">
        <v>0</v>
      </c>
      <c r="O332" s="108">
        <v>0</v>
      </c>
      <c r="P332" s="98">
        <v>0</v>
      </c>
      <c r="Q332" s="105">
        <f t="shared" si="14"/>
        <v>90259.38</v>
      </c>
      <c r="R332" s="2"/>
      <c r="S332" s="2"/>
      <c r="T332" s="3"/>
      <c r="U332" s="3"/>
      <c r="V332"/>
    </row>
    <row r="333" spans="1:22" x14ac:dyDescent="0.25">
      <c r="A333" s="34"/>
      <c r="B333" s="124" t="s">
        <v>395</v>
      </c>
      <c r="C333" s="85">
        <v>450000</v>
      </c>
      <c r="D333" s="106">
        <v>550000</v>
      </c>
      <c r="E333" s="106">
        <v>0</v>
      </c>
      <c r="F333" s="106">
        <v>0</v>
      </c>
      <c r="G333" s="106">
        <v>0</v>
      </c>
      <c r="H333" s="106">
        <v>0</v>
      </c>
      <c r="I333" s="106">
        <v>0</v>
      </c>
      <c r="J333" s="106">
        <v>0</v>
      </c>
      <c r="K333" s="106">
        <v>0</v>
      </c>
      <c r="L333" s="106">
        <v>0</v>
      </c>
      <c r="M333" s="106">
        <v>90259.38</v>
      </c>
      <c r="N333" s="106">
        <v>0</v>
      </c>
      <c r="O333" s="106">
        <v>0</v>
      </c>
      <c r="P333" s="103">
        <v>0</v>
      </c>
      <c r="Q333" s="104">
        <f t="shared" si="14"/>
        <v>90259.38</v>
      </c>
      <c r="R333" s="2"/>
      <c r="S333" s="2"/>
      <c r="T333" s="3"/>
      <c r="U333" s="3"/>
    </row>
    <row r="334" spans="1:22" s="34" customFormat="1" x14ac:dyDescent="0.25">
      <c r="A334"/>
      <c r="B334" s="123" t="s">
        <v>396</v>
      </c>
      <c r="C334" s="66">
        <v>138562428</v>
      </c>
      <c r="D334" s="108">
        <v>260916174.06</v>
      </c>
      <c r="E334" s="108">
        <v>0</v>
      </c>
      <c r="F334" s="108">
        <v>0</v>
      </c>
      <c r="G334" s="108">
        <v>4240356.75</v>
      </c>
      <c r="H334" s="108">
        <v>794982.23</v>
      </c>
      <c r="I334" s="108">
        <v>154197.4</v>
      </c>
      <c r="J334" s="108">
        <v>214760</v>
      </c>
      <c r="K334" s="108">
        <v>0</v>
      </c>
      <c r="L334" s="108">
        <v>239918.07999999999</v>
      </c>
      <c r="M334" s="108">
        <v>8604498.4800000004</v>
      </c>
      <c r="N334" s="108">
        <v>1042035.51</v>
      </c>
      <c r="O334" s="108">
        <v>12421050.23</v>
      </c>
      <c r="P334" s="108">
        <v>3331376.84</v>
      </c>
      <c r="Q334" s="105">
        <f t="shared" si="14"/>
        <v>31043175.52</v>
      </c>
      <c r="R334" s="2"/>
      <c r="S334" s="2"/>
      <c r="T334" s="3"/>
      <c r="U334" s="3"/>
      <c r="V334"/>
    </row>
    <row r="335" spans="1:22" x14ac:dyDescent="0.25">
      <c r="A335" s="34"/>
      <c r="B335" s="124" t="s">
        <v>397</v>
      </c>
      <c r="C335" s="58">
        <v>138562428</v>
      </c>
      <c r="D335" s="106">
        <v>260916174.06</v>
      </c>
      <c r="E335" s="106">
        <v>0</v>
      </c>
      <c r="F335" s="106">
        <v>0</v>
      </c>
      <c r="G335" s="106">
        <v>4240356.75</v>
      </c>
      <c r="H335" s="106">
        <v>794982.23</v>
      </c>
      <c r="I335" s="106">
        <v>154197.4</v>
      </c>
      <c r="J335" s="106">
        <v>214760</v>
      </c>
      <c r="K335" s="106">
        <v>0</v>
      </c>
      <c r="L335" s="106">
        <v>239918.07999999999</v>
      </c>
      <c r="M335" s="106">
        <v>8604498.4800000004</v>
      </c>
      <c r="N335" s="106">
        <v>1042035.51</v>
      </c>
      <c r="O335" s="106">
        <v>12421050.23</v>
      </c>
      <c r="P335" s="106">
        <v>3331376.84</v>
      </c>
      <c r="Q335" s="104">
        <f t="shared" si="14"/>
        <v>31043175.52</v>
      </c>
      <c r="R335" s="133"/>
      <c r="S335" s="2"/>
      <c r="T335" s="3"/>
      <c r="U335" s="3"/>
    </row>
    <row r="336" spans="1:22" s="34" customFormat="1" x14ac:dyDescent="0.25">
      <c r="A336"/>
      <c r="B336" s="123" t="s">
        <v>398</v>
      </c>
      <c r="C336" s="69">
        <v>57794861</v>
      </c>
      <c r="D336" s="108">
        <v>56669953.100000001</v>
      </c>
      <c r="E336" s="108">
        <v>0</v>
      </c>
      <c r="F336" s="108">
        <v>0</v>
      </c>
      <c r="G336" s="108">
        <v>405920</v>
      </c>
      <c r="H336" s="108">
        <v>183181.6</v>
      </c>
      <c r="I336" s="108">
        <v>139743.16</v>
      </c>
      <c r="J336" s="108">
        <v>5561964.0700000003</v>
      </c>
      <c r="K336" s="108">
        <v>424650.42000000004</v>
      </c>
      <c r="L336" s="108">
        <v>0</v>
      </c>
      <c r="M336" s="108">
        <v>647394.89</v>
      </c>
      <c r="N336" s="108">
        <v>0</v>
      </c>
      <c r="O336" s="108">
        <v>176039.88</v>
      </c>
      <c r="P336" s="108">
        <v>5339083.82</v>
      </c>
      <c r="Q336" s="98">
        <f t="shared" si="14"/>
        <v>12877977.84</v>
      </c>
      <c r="R336" s="2"/>
      <c r="S336" s="2"/>
      <c r="T336" s="3"/>
      <c r="U336" s="3"/>
      <c r="V336"/>
    </row>
    <row r="337" spans="1:25" x14ac:dyDescent="0.25">
      <c r="A337" s="34"/>
      <c r="B337" s="124" t="s">
        <v>399</v>
      </c>
      <c r="C337" s="85">
        <v>57794861</v>
      </c>
      <c r="D337" s="106">
        <v>56669953.100000001</v>
      </c>
      <c r="E337" s="106">
        <v>0</v>
      </c>
      <c r="F337" s="106">
        <v>0</v>
      </c>
      <c r="G337" s="106">
        <v>405920</v>
      </c>
      <c r="H337" s="106">
        <v>183181.6</v>
      </c>
      <c r="I337" s="106">
        <v>139743.16</v>
      </c>
      <c r="J337" s="106">
        <v>5561964.0700000003</v>
      </c>
      <c r="K337" s="106">
        <v>424650.42000000004</v>
      </c>
      <c r="L337" s="106">
        <v>0</v>
      </c>
      <c r="M337" s="106">
        <v>647394.89</v>
      </c>
      <c r="N337" s="106">
        <v>0</v>
      </c>
      <c r="O337" s="106">
        <v>176039.88</v>
      </c>
      <c r="P337" s="106">
        <v>5339083.82</v>
      </c>
      <c r="Q337" s="103">
        <f t="shared" si="14"/>
        <v>12877977.84</v>
      </c>
      <c r="R337" s="2"/>
      <c r="S337" s="2"/>
      <c r="T337" s="3"/>
      <c r="U337" s="3"/>
    </row>
    <row r="338" spans="1:25" s="34" customFormat="1" x14ac:dyDescent="0.25">
      <c r="A338"/>
      <c r="B338" s="123" t="s">
        <v>400</v>
      </c>
      <c r="C338" s="66">
        <v>3822063</v>
      </c>
      <c r="D338" s="108">
        <v>4945971.2699999996</v>
      </c>
      <c r="E338" s="108">
        <v>0</v>
      </c>
      <c r="F338" s="108">
        <v>0</v>
      </c>
      <c r="G338" s="108">
        <v>0</v>
      </c>
      <c r="H338" s="108">
        <v>0</v>
      </c>
      <c r="I338" s="108">
        <v>47444.27</v>
      </c>
      <c r="J338" s="108">
        <v>333491.59999999998</v>
      </c>
      <c r="K338" s="108">
        <v>0</v>
      </c>
      <c r="L338" s="108">
        <v>0</v>
      </c>
      <c r="M338" s="108">
        <v>0</v>
      </c>
      <c r="N338" s="108">
        <v>0</v>
      </c>
      <c r="O338" s="108">
        <v>0</v>
      </c>
      <c r="P338" s="108">
        <v>8024</v>
      </c>
      <c r="Q338" s="108">
        <f t="shared" si="14"/>
        <v>388959.87</v>
      </c>
      <c r="R338" s="2"/>
      <c r="S338" s="2"/>
      <c r="T338" s="3"/>
      <c r="U338" s="3"/>
      <c r="V338"/>
      <c r="W338"/>
      <c r="X338"/>
      <c r="Y338"/>
    </row>
    <row r="339" spans="1:25" x14ac:dyDescent="0.25">
      <c r="A339" s="34"/>
      <c r="B339" s="124" t="s">
        <v>401</v>
      </c>
      <c r="C339" s="36">
        <v>3822063</v>
      </c>
      <c r="D339" s="106">
        <v>4945971.2699999996</v>
      </c>
      <c r="E339" s="106">
        <v>0</v>
      </c>
      <c r="F339" s="106">
        <v>0</v>
      </c>
      <c r="G339" s="106">
        <v>0</v>
      </c>
      <c r="H339" s="106">
        <v>0</v>
      </c>
      <c r="I339" s="106">
        <v>47444.27</v>
      </c>
      <c r="J339" s="106">
        <v>333491.59999999998</v>
      </c>
      <c r="K339" s="106">
        <v>0</v>
      </c>
      <c r="L339" s="106">
        <v>0</v>
      </c>
      <c r="M339" s="106">
        <v>0</v>
      </c>
      <c r="N339" s="106">
        <v>0</v>
      </c>
      <c r="O339" s="106">
        <v>0</v>
      </c>
      <c r="P339" s="106">
        <v>8024</v>
      </c>
      <c r="Q339" s="106">
        <f t="shared" si="14"/>
        <v>388959.87</v>
      </c>
      <c r="R339" s="133"/>
      <c r="S339" s="2"/>
      <c r="T339" s="3"/>
      <c r="U339" s="3"/>
      <c r="W339" s="34"/>
      <c r="X339" s="34"/>
      <c r="Y339" s="34"/>
    </row>
    <row r="340" spans="1:25" x14ac:dyDescent="0.25">
      <c r="B340" s="122" t="s">
        <v>88</v>
      </c>
      <c r="C340" s="36">
        <v>4286202</v>
      </c>
      <c r="D340" s="106">
        <v>16780561.66</v>
      </c>
      <c r="E340" s="106">
        <v>0</v>
      </c>
      <c r="F340" s="106">
        <v>0</v>
      </c>
      <c r="G340" s="106">
        <v>205036.79999999999</v>
      </c>
      <c r="H340" s="106">
        <v>0</v>
      </c>
      <c r="I340" s="106">
        <v>169259.32</v>
      </c>
      <c r="J340" s="106">
        <v>0</v>
      </c>
      <c r="K340" s="106">
        <v>0</v>
      </c>
      <c r="L340" s="106">
        <v>392000</v>
      </c>
      <c r="M340" s="106">
        <v>43306</v>
      </c>
      <c r="N340" s="106">
        <v>36094</v>
      </c>
      <c r="O340" s="106">
        <v>203000.03</v>
      </c>
      <c r="P340" s="106">
        <v>253244</v>
      </c>
      <c r="Q340" s="106">
        <f>SUM(E340:P340)</f>
        <v>1301940.1499999999</v>
      </c>
      <c r="R340" s="2"/>
      <c r="S340" s="2"/>
      <c r="T340" s="3"/>
      <c r="U340" s="3"/>
    </row>
    <row r="341" spans="1:25" s="34" customFormat="1" x14ac:dyDescent="0.25">
      <c r="A341"/>
      <c r="B341" s="123" t="s">
        <v>402</v>
      </c>
      <c r="C341" s="67">
        <v>3153924</v>
      </c>
      <c r="D341" s="108">
        <v>13029024</v>
      </c>
      <c r="E341" s="108">
        <v>0</v>
      </c>
      <c r="F341" s="108">
        <v>0</v>
      </c>
      <c r="G341" s="108">
        <v>205036.79999999999</v>
      </c>
      <c r="H341" s="108">
        <v>0</v>
      </c>
      <c r="I341" s="108">
        <v>129999.66</v>
      </c>
      <c r="J341" s="108">
        <v>0</v>
      </c>
      <c r="K341" s="108">
        <v>0</v>
      </c>
      <c r="L341" s="108">
        <v>392000</v>
      </c>
      <c r="M341" s="108">
        <v>8260</v>
      </c>
      <c r="N341" s="108">
        <v>22550</v>
      </c>
      <c r="O341" s="108">
        <v>203000.03</v>
      </c>
      <c r="P341" s="108">
        <v>253244</v>
      </c>
      <c r="Q341" s="108">
        <f>SUM(E341:P341)</f>
        <v>1214090.49</v>
      </c>
      <c r="R341" s="2"/>
      <c r="S341" s="2"/>
      <c r="T341" s="3"/>
      <c r="U341" s="3"/>
      <c r="V341"/>
    </row>
    <row r="342" spans="1:25" x14ac:dyDescent="0.25">
      <c r="A342" s="34"/>
      <c r="B342" s="124" t="s">
        <v>403</v>
      </c>
      <c r="C342" s="36">
        <v>3153924</v>
      </c>
      <c r="D342" s="106">
        <v>13029024</v>
      </c>
      <c r="E342" s="106">
        <v>0</v>
      </c>
      <c r="F342" s="106">
        <v>0</v>
      </c>
      <c r="G342" s="106">
        <v>205036.79999999999</v>
      </c>
      <c r="H342" s="106">
        <v>0</v>
      </c>
      <c r="I342" s="106">
        <v>129999.66</v>
      </c>
      <c r="J342" s="106">
        <v>0</v>
      </c>
      <c r="K342" s="106">
        <v>0</v>
      </c>
      <c r="L342" s="106">
        <v>392000</v>
      </c>
      <c r="M342" s="106">
        <v>8260</v>
      </c>
      <c r="N342" s="106">
        <v>22550</v>
      </c>
      <c r="O342" s="106">
        <v>203000.03</v>
      </c>
      <c r="P342" s="106">
        <v>253244</v>
      </c>
      <c r="Q342" s="106">
        <f>SUM(E342:P342)</f>
        <v>1214090.49</v>
      </c>
      <c r="R342" s="133"/>
      <c r="S342" s="2"/>
      <c r="T342" s="3"/>
      <c r="U342" s="3"/>
    </row>
    <row r="343" spans="1:25" s="34" customFormat="1" x14ac:dyDescent="0.25">
      <c r="B343" s="123" t="s">
        <v>404</v>
      </c>
      <c r="C343" s="67">
        <v>0</v>
      </c>
      <c r="D343" s="108">
        <v>0</v>
      </c>
      <c r="E343" s="108">
        <v>0</v>
      </c>
      <c r="F343" s="108">
        <v>0</v>
      </c>
      <c r="G343" s="108">
        <v>0</v>
      </c>
      <c r="H343" s="108">
        <v>0</v>
      </c>
      <c r="I343" s="108">
        <v>0</v>
      </c>
      <c r="J343" s="108">
        <v>0</v>
      </c>
      <c r="K343" s="108">
        <v>0</v>
      </c>
      <c r="L343" s="108">
        <v>0</v>
      </c>
      <c r="M343" s="108">
        <v>0</v>
      </c>
      <c r="N343" s="108">
        <v>0</v>
      </c>
      <c r="O343" s="108">
        <v>0</v>
      </c>
      <c r="P343" s="108">
        <v>0</v>
      </c>
      <c r="Q343" s="108">
        <f t="shared" si="14"/>
        <v>0</v>
      </c>
      <c r="R343" s="2"/>
      <c r="S343" s="2"/>
      <c r="T343" s="3"/>
      <c r="U343" s="3"/>
      <c r="V343"/>
    </row>
    <row r="344" spans="1:25" x14ac:dyDescent="0.25">
      <c r="A344" s="34"/>
      <c r="B344" s="124" t="s">
        <v>405</v>
      </c>
      <c r="C344" s="36">
        <v>0</v>
      </c>
      <c r="D344" s="106"/>
      <c r="E344" s="106">
        <v>0</v>
      </c>
      <c r="F344" s="106">
        <v>0</v>
      </c>
      <c r="G344" s="106">
        <v>0</v>
      </c>
      <c r="H344" s="106">
        <v>0</v>
      </c>
      <c r="I344" s="106">
        <v>0</v>
      </c>
      <c r="J344" s="106">
        <v>0</v>
      </c>
      <c r="K344" s="106">
        <v>0</v>
      </c>
      <c r="L344" s="106">
        <v>0</v>
      </c>
      <c r="M344" s="106">
        <v>0</v>
      </c>
      <c r="N344" s="106">
        <v>0</v>
      </c>
      <c r="O344" s="106">
        <v>0</v>
      </c>
      <c r="P344" s="106">
        <v>0</v>
      </c>
      <c r="Q344" s="106">
        <f t="shared" si="14"/>
        <v>0</v>
      </c>
      <c r="R344" s="2"/>
      <c r="S344" s="2"/>
      <c r="T344" s="3"/>
      <c r="U344" s="3"/>
    </row>
    <row r="345" spans="1:25" s="34" customFormat="1" x14ac:dyDescent="0.25">
      <c r="B345" s="123" t="s">
        <v>406</v>
      </c>
      <c r="C345" s="67">
        <v>1132278</v>
      </c>
      <c r="D345" s="108">
        <v>3751537.66</v>
      </c>
      <c r="E345" s="108">
        <v>0</v>
      </c>
      <c r="F345" s="108">
        <v>0</v>
      </c>
      <c r="G345" s="108">
        <v>0</v>
      </c>
      <c r="H345" s="108">
        <v>0</v>
      </c>
      <c r="I345" s="108">
        <v>39259.660000000003</v>
      </c>
      <c r="J345" s="108">
        <v>0</v>
      </c>
      <c r="K345" s="108">
        <v>0</v>
      </c>
      <c r="L345" s="108">
        <v>0</v>
      </c>
      <c r="M345" s="108">
        <v>35046</v>
      </c>
      <c r="N345" s="108">
        <v>13544</v>
      </c>
      <c r="O345" s="108">
        <v>0</v>
      </c>
      <c r="P345" s="108">
        <v>0</v>
      </c>
      <c r="Q345" s="108">
        <f t="shared" si="14"/>
        <v>87849.66</v>
      </c>
      <c r="R345" s="2"/>
      <c r="S345" s="2"/>
      <c r="T345" s="3"/>
      <c r="U345" s="3"/>
      <c r="V345"/>
    </row>
    <row r="346" spans="1:25" x14ac:dyDescent="0.25">
      <c r="A346" s="34"/>
      <c r="B346" s="124" t="s">
        <v>407</v>
      </c>
      <c r="C346" s="36">
        <v>1132278</v>
      </c>
      <c r="D346" s="106">
        <v>3751537.66</v>
      </c>
      <c r="E346" s="106">
        <v>0</v>
      </c>
      <c r="F346" s="106">
        <v>0</v>
      </c>
      <c r="G346" s="106">
        <v>0</v>
      </c>
      <c r="H346" s="106">
        <v>0</v>
      </c>
      <c r="I346" s="106">
        <v>39259.660000000003</v>
      </c>
      <c r="J346" s="106">
        <v>0</v>
      </c>
      <c r="K346" s="106">
        <v>0</v>
      </c>
      <c r="L346" s="106">
        <v>0</v>
      </c>
      <c r="M346" s="106">
        <v>35046</v>
      </c>
      <c r="N346" s="106">
        <v>13544</v>
      </c>
      <c r="O346" s="106">
        <v>0</v>
      </c>
      <c r="P346" s="106">
        <v>0</v>
      </c>
      <c r="Q346" s="108">
        <f>SUM(E346:P346)</f>
        <v>87849.66</v>
      </c>
      <c r="R346" s="2"/>
      <c r="S346" s="2"/>
      <c r="T346" s="3"/>
      <c r="U346" s="3"/>
    </row>
    <row r="347" spans="1:25" s="34" customFormat="1" x14ac:dyDescent="0.25">
      <c r="B347" s="123" t="s">
        <v>408</v>
      </c>
      <c r="C347" s="113">
        <v>0</v>
      </c>
      <c r="D347" s="108">
        <v>0</v>
      </c>
      <c r="E347" s="108">
        <v>0</v>
      </c>
      <c r="F347" s="108">
        <v>0</v>
      </c>
      <c r="G347" s="108">
        <v>0</v>
      </c>
      <c r="H347" s="108">
        <v>0</v>
      </c>
      <c r="I347" s="108">
        <v>0</v>
      </c>
      <c r="J347" s="108">
        <v>0</v>
      </c>
      <c r="K347" s="108">
        <v>0</v>
      </c>
      <c r="L347" s="108">
        <v>0</v>
      </c>
      <c r="M347" s="108">
        <v>0</v>
      </c>
      <c r="N347" s="108">
        <v>0</v>
      </c>
      <c r="O347" s="108">
        <v>0</v>
      </c>
      <c r="P347" s="108">
        <v>0</v>
      </c>
      <c r="Q347" s="108">
        <f t="shared" si="14"/>
        <v>0</v>
      </c>
      <c r="R347" s="2"/>
      <c r="S347" s="2"/>
      <c r="T347" s="3"/>
      <c r="U347" s="3"/>
      <c r="V347"/>
      <c r="W347"/>
      <c r="X347"/>
      <c r="Y347"/>
    </row>
    <row r="348" spans="1:25" x14ac:dyDescent="0.25">
      <c r="A348" s="34"/>
      <c r="B348" s="76" t="s">
        <v>409</v>
      </c>
      <c r="C348" s="113">
        <v>0</v>
      </c>
      <c r="D348" s="106">
        <v>0</v>
      </c>
      <c r="E348" s="106">
        <v>0</v>
      </c>
      <c r="F348" s="106">
        <v>0</v>
      </c>
      <c r="G348" s="106">
        <v>0</v>
      </c>
      <c r="H348" s="106">
        <v>0</v>
      </c>
      <c r="I348" s="106">
        <v>0</v>
      </c>
      <c r="J348" s="106">
        <v>0</v>
      </c>
      <c r="K348" s="106">
        <v>0</v>
      </c>
      <c r="L348" s="106">
        <v>0</v>
      </c>
      <c r="M348" s="106">
        <v>0</v>
      </c>
      <c r="N348" s="106">
        <v>0</v>
      </c>
      <c r="O348" s="106">
        <v>0</v>
      </c>
      <c r="P348" s="106">
        <v>0</v>
      </c>
      <c r="Q348" s="108">
        <f>SUM(E348:P348)</f>
        <v>0</v>
      </c>
      <c r="R348" s="2"/>
      <c r="S348" s="2"/>
      <c r="T348" s="3"/>
      <c r="U348" s="3"/>
      <c r="W348" s="34"/>
      <c r="X348" s="34"/>
      <c r="Y348" s="34"/>
    </row>
    <row r="349" spans="1:25" x14ac:dyDescent="0.25">
      <c r="B349" s="122" t="s">
        <v>57</v>
      </c>
      <c r="C349" s="92">
        <v>5113200</v>
      </c>
      <c r="D349" s="106">
        <v>6269494</v>
      </c>
      <c r="E349" s="106">
        <v>0</v>
      </c>
      <c r="F349" s="106">
        <v>0</v>
      </c>
      <c r="G349" s="106">
        <v>0</v>
      </c>
      <c r="H349" s="106">
        <v>186450.15</v>
      </c>
      <c r="I349" s="106">
        <v>0</v>
      </c>
      <c r="J349" s="106">
        <v>0</v>
      </c>
      <c r="K349" s="106">
        <v>150159.10999999999</v>
      </c>
      <c r="L349" s="106">
        <v>0</v>
      </c>
      <c r="M349" s="106">
        <v>0</v>
      </c>
      <c r="N349" s="106">
        <v>17490</v>
      </c>
      <c r="O349" s="106">
        <v>0</v>
      </c>
      <c r="P349" s="106">
        <v>50486.3</v>
      </c>
      <c r="Q349" s="108">
        <f t="shared" si="14"/>
        <v>404585.56</v>
      </c>
      <c r="R349" s="2"/>
      <c r="S349" s="2"/>
      <c r="T349" s="3"/>
      <c r="U349" s="3"/>
    </row>
    <row r="350" spans="1:25" s="34" customFormat="1" x14ac:dyDescent="0.25">
      <c r="A350"/>
      <c r="B350" s="123" t="s">
        <v>410</v>
      </c>
      <c r="C350" s="67">
        <v>4613200</v>
      </c>
      <c r="D350" s="108">
        <v>5686894</v>
      </c>
      <c r="E350" s="108">
        <v>0</v>
      </c>
      <c r="F350" s="108">
        <v>0</v>
      </c>
      <c r="G350" s="108">
        <v>0</v>
      </c>
      <c r="H350" s="108">
        <v>186450.15</v>
      </c>
      <c r="I350" s="108">
        <v>0</v>
      </c>
      <c r="J350" s="108">
        <v>0</v>
      </c>
      <c r="K350" s="108">
        <v>0</v>
      </c>
      <c r="L350" s="108">
        <v>0</v>
      </c>
      <c r="M350" s="108">
        <v>0</v>
      </c>
      <c r="N350" s="108">
        <v>17490</v>
      </c>
      <c r="O350" s="108">
        <v>0</v>
      </c>
      <c r="P350" s="108">
        <v>2519.3000000000002</v>
      </c>
      <c r="Q350" s="108">
        <f t="shared" si="14"/>
        <v>206459.44999999998</v>
      </c>
      <c r="R350" s="2"/>
      <c r="S350" s="2"/>
      <c r="T350" s="3"/>
      <c r="U350" s="3"/>
      <c r="V350"/>
    </row>
    <row r="351" spans="1:25" x14ac:dyDescent="0.25">
      <c r="A351" s="34"/>
      <c r="B351" s="124" t="s">
        <v>411</v>
      </c>
      <c r="C351" s="36">
        <v>4613200</v>
      </c>
      <c r="D351" s="106">
        <v>5686894</v>
      </c>
      <c r="E351" s="106">
        <v>0</v>
      </c>
      <c r="F351" s="106">
        <v>0</v>
      </c>
      <c r="G351" s="106">
        <v>0</v>
      </c>
      <c r="H351" s="106">
        <v>186450.15</v>
      </c>
      <c r="I351" s="106">
        <v>0</v>
      </c>
      <c r="J351" s="106">
        <v>0</v>
      </c>
      <c r="K351" s="106">
        <v>0</v>
      </c>
      <c r="L351" s="106">
        <v>0</v>
      </c>
      <c r="M351" s="106">
        <v>0</v>
      </c>
      <c r="N351" s="106">
        <v>17490</v>
      </c>
      <c r="O351" s="106">
        <v>0</v>
      </c>
      <c r="P351" s="106">
        <v>2519.3000000000002</v>
      </c>
      <c r="Q351" s="106">
        <f t="shared" si="14"/>
        <v>206459.44999999998</v>
      </c>
      <c r="R351" s="2"/>
      <c r="S351" s="2"/>
      <c r="T351" s="3"/>
      <c r="U351" s="3"/>
    </row>
    <row r="352" spans="1:25" s="34" customFormat="1" x14ac:dyDescent="0.25">
      <c r="B352" s="123" t="s">
        <v>412</v>
      </c>
      <c r="C352" s="113">
        <v>0</v>
      </c>
      <c r="D352" s="108">
        <v>82600</v>
      </c>
      <c r="E352" s="108">
        <v>0</v>
      </c>
      <c r="F352" s="108">
        <v>0</v>
      </c>
      <c r="G352" s="108">
        <v>0</v>
      </c>
      <c r="H352" s="108">
        <v>0</v>
      </c>
      <c r="I352" s="108">
        <v>0</v>
      </c>
      <c r="J352" s="108">
        <v>0</v>
      </c>
      <c r="K352" s="108">
        <v>0</v>
      </c>
      <c r="L352" s="108">
        <v>0</v>
      </c>
      <c r="M352" s="108">
        <v>0</v>
      </c>
      <c r="N352" s="108">
        <v>0</v>
      </c>
      <c r="O352" s="108">
        <v>0</v>
      </c>
      <c r="P352" s="108">
        <v>47967</v>
      </c>
      <c r="Q352" s="108">
        <f t="shared" si="14"/>
        <v>47967</v>
      </c>
      <c r="R352" s="2"/>
      <c r="S352" s="2"/>
      <c r="T352" s="3"/>
      <c r="U352" s="3"/>
      <c r="V352"/>
    </row>
    <row r="353" spans="1:25" x14ac:dyDescent="0.25">
      <c r="B353" s="124" t="s">
        <v>413</v>
      </c>
      <c r="C353" s="92">
        <v>0</v>
      </c>
      <c r="D353" s="106">
        <v>82600</v>
      </c>
      <c r="E353" s="106">
        <v>0</v>
      </c>
      <c r="F353" s="106">
        <v>0</v>
      </c>
      <c r="G353" s="106">
        <v>0</v>
      </c>
      <c r="H353" s="106">
        <v>0</v>
      </c>
      <c r="I353" s="106">
        <v>0</v>
      </c>
      <c r="J353" s="106">
        <v>0</v>
      </c>
      <c r="K353" s="106">
        <v>0</v>
      </c>
      <c r="L353" s="106">
        <v>0</v>
      </c>
      <c r="M353" s="106">
        <v>0</v>
      </c>
      <c r="N353" s="106">
        <v>0</v>
      </c>
      <c r="O353" s="106">
        <v>0</v>
      </c>
      <c r="P353" s="106">
        <v>47967</v>
      </c>
      <c r="Q353" s="106">
        <f t="shared" si="14"/>
        <v>47967</v>
      </c>
      <c r="R353" s="133"/>
      <c r="S353" s="2"/>
      <c r="T353" s="3"/>
      <c r="U353" s="3"/>
    </row>
    <row r="354" spans="1:25" s="34" customFormat="1" x14ac:dyDescent="0.25">
      <c r="B354" s="123" t="s">
        <v>483</v>
      </c>
      <c r="C354" s="113">
        <v>500000</v>
      </c>
      <c r="D354" s="108">
        <v>500000</v>
      </c>
      <c r="E354" s="108">
        <v>0</v>
      </c>
      <c r="F354" s="108">
        <v>0</v>
      </c>
      <c r="G354" s="108">
        <v>0</v>
      </c>
      <c r="H354" s="108">
        <v>0</v>
      </c>
      <c r="I354" s="108">
        <v>0</v>
      </c>
      <c r="J354" s="108">
        <v>0</v>
      </c>
      <c r="K354" s="108">
        <v>150159.10999999999</v>
      </c>
      <c r="L354" s="108">
        <v>0</v>
      </c>
      <c r="M354" s="108">
        <v>0</v>
      </c>
      <c r="N354" s="108">
        <v>0</v>
      </c>
      <c r="O354" s="108">
        <v>0</v>
      </c>
      <c r="P354" s="108">
        <v>0</v>
      </c>
      <c r="Q354" s="111">
        <f>SUM(E354:P354)</f>
        <v>150159.10999999999</v>
      </c>
      <c r="R354" s="133"/>
      <c r="S354" s="2"/>
      <c r="T354" s="3"/>
      <c r="U354" s="3"/>
      <c r="V354"/>
      <c r="W354"/>
      <c r="X354"/>
      <c r="Y354"/>
    </row>
    <row r="355" spans="1:25" x14ac:dyDescent="0.25">
      <c r="B355" s="124" t="s">
        <v>484</v>
      </c>
      <c r="C355" s="92">
        <v>500000</v>
      </c>
      <c r="D355" s="106">
        <v>500000</v>
      </c>
      <c r="E355" s="106">
        <v>0</v>
      </c>
      <c r="F355" s="106">
        <v>0</v>
      </c>
      <c r="G355" s="106">
        <v>0</v>
      </c>
      <c r="H355" s="106">
        <v>0</v>
      </c>
      <c r="I355" s="106">
        <v>0</v>
      </c>
      <c r="J355" s="106">
        <v>0</v>
      </c>
      <c r="K355" s="106">
        <v>150159.10999999999</v>
      </c>
      <c r="L355" s="106">
        <v>0</v>
      </c>
      <c r="M355" s="106">
        <v>0</v>
      </c>
      <c r="N355" s="106">
        <v>0</v>
      </c>
      <c r="O355" s="106">
        <v>0</v>
      </c>
      <c r="P355" s="106">
        <v>0</v>
      </c>
      <c r="Q355" s="107">
        <f>SUM(E355:P355)</f>
        <v>150159.10999999999</v>
      </c>
      <c r="R355" s="2"/>
      <c r="S355" s="2"/>
      <c r="T355" s="3"/>
      <c r="U355" s="3"/>
      <c r="W355" s="34"/>
      <c r="X355" s="34"/>
      <c r="Y355" s="34"/>
    </row>
    <row r="356" spans="1:25" x14ac:dyDescent="0.25">
      <c r="A356" s="34"/>
      <c r="B356" s="122" t="s">
        <v>58</v>
      </c>
      <c r="C356" s="36">
        <v>58311200</v>
      </c>
      <c r="D356" s="106">
        <v>87659949</v>
      </c>
      <c r="E356" s="106">
        <v>0</v>
      </c>
      <c r="F356" s="106">
        <v>0</v>
      </c>
      <c r="G356" s="106">
        <v>0</v>
      </c>
      <c r="H356" s="106">
        <v>0</v>
      </c>
      <c r="I356" s="106">
        <v>0</v>
      </c>
      <c r="J356" s="106">
        <v>0</v>
      </c>
      <c r="K356" s="106">
        <v>0</v>
      </c>
      <c r="L356" s="106">
        <v>2408749</v>
      </c>
      <c r="M356" s="106">
        <v>0</v>
      </c>
      <c r="N356" s="106">
        <v>0</v>
      </c>
      <c r="O356" s="106">
        <v>0</v>
      </c>
      <c r="P356" s="106">
        <v>2844300</v>
      </c>
      <c r="Q356" s="106">
        <f t="shared" si="14"/>
        <v>5253049</v>
      </c>
      <c r="R356" s="2"/>
      <c r="S356" s="2"/>
      <c r="T356" s="3"/>
      <c r="U356" s="3"/>
    </row>
    <row r="357" spans="1:25" s="34" customFormat="1" x14ac:dyDescent="0.25">
      <c r="A357"/>
      <c r="B357" s="123" t="s">
        <v>414</v>
      </c>
      <c r="C357" s="67">
        <v>53911200</v>
      </c>
      <c r="D357" s="106">
        <v>83259949</v>
      </c>
      <c r="E357" s="108">
        <v>0</v>
      </c>
      <c r="F357" s="108">
        <v>0</v>
      </c>
      <c r="G357" s="108">
        <v>0</v>
      </c>
      <c r="H357" s="108">
        <v>0</v>
      </c>
      <c r="I357" s="108">
        <v>0</v>
      </c>
      <c r="J357" s="108">
        <v>0</v>
      </c>
      <c r="K357" s="108">
        <v>0</v>
      </c>
      <c r="L357" s="108">
        <v>2408749</v>
      </c>
      <c r="M357" s="108">
        <v>0</v>
      </c>
      <c r="N357" s="108">
        <v>0</v>
      </c>
      <c r="O357" s="108">
        <v>0</v>
      </c>
      <c r="P357" s="108">
        <v>2844300</v>
      </c>
      <c r="Q357" s="108">
        <f t="shared" ref="Q357:Q407" si="17">SUM(E357:P357)</f>
        <v>5253049</v>
      </c>
      <c r="S357" s="2"/>
      <c r="T357" s="3"/>
      <c r="U357" s="3"/>
      <c r="V357"/>
      <c r="W357"/>
      <c r="X357"/>
      <c r="Y357"/>
    </row>
    <row r="358" spans="1:25" x14ac:dyDescent="0.25">
      <c r="B358" s="124" t="s">
        <v>415</v>
      </c>
      <c r="C358" s="36">
        <v>53911200</v>
      </c>
      <c r="D358" s="106">
        <v>83259949</v>
      </c>
      <c r="E358" s="106">
        <v>0</v>
      </c>
      <c r="F358" s="106">
        <v>0</v>
      </c>
      <c r="G358" s="106">
        <v>0</v>
      </c>
      <c r="H358" s="106">
        <v>0</v>
      </c>
      <c r="I358" s="106">
        <v>0</v>
      </c>
      <c r="J358" s="106">
        <v>0</v>
      </c>
      <c r="K358" s="106">
        <v>0</v>
      </c>
      <c r="L358" s="106">
        <v>2408749</v>
      </c>
      <c r="M358" s="106">
        <v>0</v>
      </c>
      <c r="N358" s="106">
        <v>0</v>
      </c>
      <c r="O358" s="106">
        <v>0</v>
      </c>
      <c r="P358" s="106">
        <v>2844300</v>
      </c>
      <c r="Q358" s="106">
        <f t="shared" si="17"/>
        <v>5253049</v>
      </c>
      <c r="R358" s="2"/>
      <c r="S358" s="2"/>
      <c r="T358" s="3"/>
      <c r="U358" s="3"/>
    </row>
    <row r="359" spans="1:25" x14ac:dyDescent="0.25">
      <c r="A359" s="34"/>
      <c r="B359" s="123" t="s">
        <v>504</v>
      </c>
      <c r="C359" s="67">
        <v>4000000</v>
      </c>
      <c r="D359" s="106">
        <v>4000000</v>
      </c>
      <c r="E359" s="108">
        <v>0</v>
      </c>
      <c r="F359" s="108">
        <v>0</v>
      </c>
      <c r="G359" s="108">
        <v>0</v>
      </c>
      <c r="H359" s="108">
        <v>0</v>
      </c>
      <c r="I359" s="108">
        <v>0</v>
      </c>
      <c r="J359" s="108">
        <v>0</v>
      </c>
      <c r="K359" s="108">
        <v>0</v>
      </c>
      <c r="L359" s="108">
        <v>0</v>
      </c>
      <c r="M359" s="108">
        <v>0</v>
      </c>
      <c r="N359" s="108">
        <v>0</v>
      </c>
      <c r="O359" s="108">
        <v>0</v>
      </c>
      <c r="P359" s="108">
        <v>0</v>
      </c>
      <c r="Q359" s="106">
        <f>SUM(E359:P359)</f>
        <v>0</v>
      </c>
      <c r="R359" s="2"/>
      <c r="S359" s="2"/>
      <c r="T359" s="3"/>
      <c r="U359" s="3"/>
    </row>
    <row r="360" spans="1:25" x14ac:dyDescent="0.25">
      <c r="B360" s="124" t="s">
        <v>505</v>
      </c>
      <c r="C360" s="36">
        <v>4000000</v>
      </c>
      <c r="D360" s="106">
        <v>4000000</v>
      </c>
      <c r="E360" s="106">
        <v>0</v>
      </c>
      <c r="F360" s="106">
        <v>0</v>
      </c>
      <c r="G360" s="106">
        <v>0</v>
      </c>
      <c r="H360" s="106">
        <v>0</v>
      </c>
      <c r="I360" s="106">
        <v>0</v>
      </c>
      <c r="J360" s="106">
        <v>0</v>
      </c>
      <c r="K360" s="106">
        <v>0</v>
      </c>
      <c r="L360" s="106">
        <v>0</v>
      </c>
      <c r="M360" s="106">
        <v>0</v>
      </c>
      <c r="N360" s="106">
        <v>0</v>
      </c>
      <c r="O360" s="106">
        <v>0</v>
      </c>
      <c r="P360" s="106">
        <v>0</v>
      </c>
      <c r="Q360" s="106">
        <f>SUM(E360:P360)</f>
        <v>0</v>
      </c>
      <c r="R360" s="133"/>
      <c r="S360" s="2"/>
      <c r="T360" s="3"/>
      <c r="U360" s="3"/>
    </row>
    <row r="361" spans="1:25" x14ac:dyDescent="0.25">
      <c r="A361" s="34"/>
      <c r="B361" s="123" t="s">
        <v>506</v>
      </c>
      <c r="C361" s="67">
        <v>400000</v>
      </c>
      <c r="D361" s="106">
        <v>400000</v>
      </c>
      <c r="E361" s="108">
        <v>0</v>
      </c>
      <c r="F361" s="108">
        <v>0</v>
      </c>
      <c r="G361" s="108">
        <v>0</v>
      </c>
      <c r="H361" s="108">
        <v>0</v>
      </c>
      <c r="I361" s="108">
        <v>0</v>
      </c>
      <c r="J361" s="108">
        <v>0</v>
      </c>
      <c r="K361" s="108">
        <v>0</v>
      </c>
      <c r="L361" s="108">
        <v>0</v>
      </c>
      <c r="M361" s="108">
        <v>0</v>
      </c>
      <c r="N361" s="108">
        <v>0</v>
      </c>
      <c r="O361" s="108">
        <v>0</v>
      </c>
      <c r="P361" s="108">
        <v>0</v>
      </c>
      <c r="Q361" s="106">
        <f>SUM(E361:P361)</f>
        <v>0</v>
      </c>
      <c r="R361" s="2"/>
      <c r="S361" s="2"/>
      <c r="T361" s="3"/>
      <c r="U361" s="3"/>
    </row>
    <row r="362" spans="1:25" x14ac:dyDescent="0.25">
      <c r="B362" s="124" t="s">
        <v>507</v>
      </c>
      <c r="C362" s="36">
        <v>400000</v>
      </c>
      <c r="D362" s="106">
        <v>400000</v>
      </c>
      <c r="E362" s="106">
        <v>0</v>
      </c>
      <c r="F362" s="106">
        <v>0</v>
      </c>
      <c r="G362" s="106">
        <v>0</v>
      </c>
      <c r="H362" s="106">
        <v>0</v>
      </c>
      <c r="I362" s="106">
        <v>0</v>
      </c>
      <c r="J362" s="106">
        <v>0</v>
      </c>
      <c r="K362" s="106">
        <v>0</v>
      </c>
      <c r="L362" s="106">
        <v>0</v>
      </c>
      <c r="M362" s="106">
        <v>0</v>
      </c>
      <c r="N362" s="106">
        <v>0</v>
      </c>
      <c r="O362" s="106">
        <v>0</v>
      </c>
      <c r="P362" s="106">
        <v>0</v>
      </c>
      <c r="Q362" s="106">
        <f>SUM(E362:P362)</f>
        <v>0</v>
      </c>
      <c r="R362" s="2"/>
      <c r="S362" s="2"/>
      <c r="T362" s="3"/>
      <c r="U362" s="3"/>
      <c r="W362" s="34"/>
      <c r="X362" s="34"/>
      <c r="Y362" s="34"/>
    </row>
    <row r="363" spans="1:25" x14ac:dyDescent="0.25">
      <c r="A363" s="34"/>
      <c r="B363" s="23" t="s">
        <v>59</v>
      </c>
      <c r="C363" s="36">
        <v>41298228</v>
      </c>
      <c r="D363" s="106">
        <v>81811056.439999998</v>
      </c>
      <c r="E363" s="106">
        <v>0</v>
      </c>
      <c r="F363" s="106">
        <v>155000</v>
      </c>
      <c r="G363" s="106">
        <v>3119635.17</v>
      </c>
      <c r="H363" s="106">
        <v>4652249.59</v>
      </c>
      <c r="I363" s="106">
        <v>8439272.209999999</v>
      </c>
      <c r="J363" s="106">
        <v>2288011.9500000002</v>
      </c>
      <c r="K363" s="106">
        <v>85844.079999999987</v>
      </c>
      <c r="L363" s="106">
        <v>3634930.2499999995</v>
      </c>
      <c r="M363" s="106">
        <v>2319623.6500000004</v>
      </c>
      <c r="N363" s="106">
        <v>27017.33</v>
      </c>
      <c r="O363" s="106">
        <v>1908571.49</v>
      </c>
      <c r="P363" s="106">
        <v>2640780.29</v>
      </c>
      <c r="Q363" s="106">
        <f t="shared" si="17"/>
        <v>29270936.009999994</v>
      </c>
      <c r="R363" s="2"/>
      <c r="S363" s="2"/>
      <c r="T363" s="3"/>
      <c r="U363" s="3"/>
    </row>
    <row r="364" spans="1:25" s="34" customFormat="1" x14ac:dyDescent="0.25">
      <c r="A364"/>
      <c r="B364" s="123" t="s">
        <v>420</v>
      </c>
      <c r="C364" s="67">
        <v>4720</v>
      </c>
      <c r="D364" s="108">
        <v>1322720</v>
      </c>
      <c r="E364" s="108">
        <v>0</v>
      </c>
      <c r="F364" s="108">
        <v>0</v>
      </c>
      <c r="G364" s="108">
        <v>0</v>
      </c>
      <c r="H364" s="108">
        <v>0</v>
      </c>
      <c r="I364" s="108">
        <v>14289.8</v>
      </c>
      <c r="J364" s="108">
        <v>161411</v>
      </c>
      <c r="K364" s="108">
        <v>0</v>
      </c>
      <c r="L364" s="108">
        <v>40415</v>
      </c>
      <c r="M364" s="108">
        <v>0</v>
      </c>
      <c r="N364" s="108">
        <v>0</v>
      </c>
      <c r="O364" s="108">
        <v>0</v>
      </c>
      <c r="P364" s="108">
        <v>0</v>
      </c>
      <c r="Q364" s="108">
        <f t="shared" si="17"/>
        <v>216115.8</v>
      </c>
      <c r="R364" s="2"/>
      <c r="S364" s="2"/>
      <c r="T364" s="3"/>
      <c r="U364" s="3"/>
      <c r="V364"/>
    </row>
    <row r="365" spans="1:25" x14ac:dyDescent="0.25">
      <c r="B365" s="124" t="s">
        <v>421</v>
      </c>
      <c r="C365" s="77">
        <v>4720</v>
      </c>
      <c r="D365" s="106">
        <v>1322720</v>
      </c>
      <c r="E365" s="106">
        <v>0</v>
      </c>
      <c r="F365" s="106">
        <v>0</v>
      </c>
      <c r="G365" s="106">
        <v>0</v>
      </c>
      <c r="H365" s="106">
        <v>0</v>
      </c>
      <c r="I365" s="106">
        <v>14289.8</v>
      </c>
      <c r="J365" s="106">
        <v>161411</v>
      </c>
      <c r="K365" s="106">
        <v>0</v>
      </c>
      <c r="L365" s="106">
        <v>40415</v>
      </c>
      <c r="M365" s="106">
        <v>0</v>
      </c>
      <c r="N365" s="106">
        <v>0</v>
      </c>
      <c r="O365" s="106">
        <v>0</v>
      </c>
      <c r="P365" s="106">
        <v>0</v>
      </c>
      <c r="Q365" s="108">
        <f t="shared" si="17"/>
        <v>216115.8</v>
      </c>
      <c r="R365" s="2"/>
      <c r="S365" s="2"/>
      <c r="T365" s="3"/>
      <c r="U365" s="3"/>
    </row>
    <row r="366" spans="1:25" s="34" customFormat="1" x14ac:dyDescent="0.25">
      <c r="B366" s="123" t="s">
        <v>422</v>
      </c>
      <c r="C366" s="67">
        <v>17487939</v>
      </c>
      <c r="D366" s="108">
        <v>32435107.800000001</v>
      </c>
      <c r="E366" s="108">
        <v>0</v>
      </c>
      <c r="F366" s="108">
        <v>155000</v>
      </c>
      <c r="G366" s="108">
        <v>0</v>
      </c>
      <c r="H366" s="108">
        <v>2176923</v>
      </c>
      <c r="I366" s="108">
        <v>2849083.8499999996</v>
      </c>
      <c r="J366" s="108">
        <v>73500</v>
      </c>
      <c r="K366" s="108">
        <v>48841.38</v>
      </c>
      <c r="L366" s="108">
        <v>1192205.6000000001</v>
      </c>
      <c r="M366" s="108">
        <v>1784809</v>
      </c>
      <c r="N366" s="108">
        <v>0</v>
      </c>
      <c r="O366" s="108">
        <v>0</v>
      </c>
      <c r="P366" s="108">
        <v>297725.95999999996</v>
      </c>
      <c r="Q366" s="108">
        <f t="shared" si="17"/>
        <v>8578088.7899999991</v>
      </c>
      <c r="R366" s="2"/>
      <c r="S366" s="2"/>
      <c r="T366" s="3"/>
      <c r="U366" s="3"/>
      <c r="V366"/>
      <c r="W366"/>
      <c r="X366"/>
      <c r="Y366"/>
    </row>
    <row r="367" spans="1:25" x14ac:dyDescent="0.25">
      <c r="B367" s="124" t="s">
        <v>423</v>
      </c>
      <c r="C367" s="36">
        <v>17487939</v>
      </c>
      <c r="D367" s="106">
        <v>22763166.800000001</v>
      </c>
      <c r="E367" s="106">
        <v>0</v>
      </c>
      <c r="F367" s="106">
        <v>155000</v>
      </c>
      <c r="G367" s="106">
        <v>0</v>
      </c>
      <c r="H367" s="106">
        <v>2176923</v>
      </c>
      <c r="I367" s="106">
        <v>2849083.8499999996</v>
      </c>
      <c r="J367" s="106">
        <v>0</v>
      </c>
      <c r="K367" s="106">
        <v>0</v>
      </c>
      <c r="L367" s="106">
        <v>0</v>
      </c>
      <c r="M367" s="106">
        <v>0</v>
      </c>
      <c r="N367" s="106">
        <v>0</v>
      </c>
      <c r="O367" s="106">
        <v>0</v>
      </c>
      <c r="P367" s="106">
        <v>0</v>
      </c>
      <c r="Q367" s="106">
        <f t="shared" si="17"/>
        <v>5181006.8499999996</v>
      </c>
      <c r="R367" s="133"/>
      <c r="S367" s="2"/>
      <c r="T367" s="3"/>
      <c r="U367" s="3"/>
      <c r="W367" s="34"/>
      <c r="X367" s="34"/>
      <c r="Y367" s="34"/>
    </row>
    <row r="368" spans="1:25" x14ac:dyDescent="0.25">
      <c r="B368" s="124" t="s">
        <v>508</v>
      </c>
      <c r="C368" s="36">
        <v>0</v>
      </c>
      <c r="D368" s="106">
        <v>9671941</v>
      </c>
      <c r="E368" s="106">
        <v>0</v>
      </c>
      <c r="F368" s="106">
        <v>0</v>
      </c>
      <c r="G368" s="106">
        <v>0</v>
      </c>
      <c r="H368" s="106">
        <v>0</v>
      </c>
      <c r="I368" s="106">
        <v>0</v>
      </c>
      <c r="J368" s="106">
        <v>73500</v>
      </c>
      <c r="K368" s="106">
        <v>48841.38</v>
      </c>
      <c r="L368" s="106">
        <v>1192205.6000000001</v>
      </c>
      <c r="M368" s="106">
        <v>1784809</v>
      </c>
      <c r="N368" s="106">
        <v>0</v>
      </c>
      <c r="O368" s="106">
        <v>0</v>
      </c>
      <c r="P368" s="106">
        <v>297725.95999999996</v>
      </c>
      <c r="Q368" s="106">
        <f t="shared" ref="Q368" si="18">SUM(E368:P368)</f>
        <v>3397081.94</v>
      </c>
      <c r="R368" s="2"/>
      <c r="S368" s="2"/>
      <c r="T368" s="3"/>
      <c r="U368" s="3"/>
    </row>
    <row r="369" spans="1:25" s="34" customFormat="1" x14ac:dyDescent="0.25">
      <c r="A369"/>
      <c r="B369" s="123" t="s">
        <v>424</v>
      </c>
      <c r="C369" s="67">
        <v>14162162</v>
      </c>
      <c r="D369" s="108">
        <v>25852598.670000002</v>
      </c>
      <c r="E369" s="108">
        <v>0</v>
      </c>
      <c r="F369" s="108">
        <v>0</v>
      </c>
      <c r="G369" s="108">
        <v>1434397.52</v>
      </c>
      <c r="H369" s="108">
        <v>1549468.75</v>
      </c>
      <c r="I369" s="108">
        <v>5463680.5599999996</v>
      </c>
      <c r="J369" s="108">
        <v>0</v>
      </c>
      <c r="K369" s="108">
        <v>0</v>
      </c>
      <c r="L369" s="108">
        <v>1915583.0899999999</v>
      </c>
      <c r="M369" s="108">
        <v>0</v>
      </c>
      <c r="N369" s="108">
        <v>0</v>
      </c>
      <c r="O369" s="108">
        <v>383017.04</v>
      </c>
      <c r="P369" s="108">
        <v>51795</v>
      </c>
      <c r="Q369" s="108">
        <f t="shared" si="17"/>
        <v>10797941.959999999</v>
      </c>
      <c r="R369" s="2"/>
      <c r="S369" s="2"/>
      <c r="T369" s="3"/>
      <c r="U369" s="3"/>
      <c r="V369"/>
    </row>
    <row r="370" spans="1:25" x14ac:dyDescent="0.25">
      <c r="B370" s="124" t="s">
        <v>425</v>
      </c>
      <c r="C370" s="36">
        <v>14162162</v>
      </c>
      <c r="D370" s="106">
        <v>25852598.670000002</v>
      </c>
      <c r="E370" s="106">
        <v>0</v>
      </c>
      <c r="F370" s="106">
        <v>0</v>
      </c>
      <c r="G370" s="106">
        <v>1434397.52</v>
      </c>
      <c r="H370" s="106">
        <v>1549468.75</v>
      </c>
      <c r="I370" s="106">
        <v>5463680.5599999996</v>
      </c>
      <c r="J370" s="106">
        <v>0</v>
      </c>
      <c r="K370" s="106">
        <v>0</v>
      </c>
      <c r="L370" s="106">
        <v>1915583.0899999999</v>
      </c>
      <c r="M370" s="106">
        <v>0</v>
      </c>
      <c r="N370" s="106">
        <v>0</v>
      </c>
      <c r="O370" s="106">
        <v>383017.04</v>
      </c>
      <c r="P370" s="106">
        <v>51795</v>
      </c>
      <c r="Q370" s="106">
        <f t="shared" si="17"/>
        <v>10797941.959999999</v>
      </c>
      <c r="R370" s="133"/>
      <c r="S370" s="2"/>
      <c r="T370" s="3"/>
      <c r="U370" s="3"/>
    </row>
    <row r="371" spans="1:25" s="34" customFormat="1" x14ac:dyDescent="0.25">
      <c r="A371"/>
      <c r="B371" s="123" t="s">
        <v>426</v>
      </c>
      <c r="C371" s="67">
        <v>6993407</v>
      </c>
      <c r="D371" s="108">
        <v>14902174</v>
      </c>
      <c r="E371" s="108">
        <v>0</v>
      </c>
      <c r="F371" s="108">
        <v>0</v>
      </c>
      <c r="G371" s="108">
        <v>1503989.65</v>
      </c>
      <c r="H371" s="108">
        <v>180011.62</v>
      </c>
      <c r="I371" s="108">
        <v>86140</v>
      </c>
      <c r="J371" s="108">
        <v>2053100.95</v>
      </c>
      <c r="K371" s="108">
        <v>0</v>
      </c>
      <c r="L371" s="108">
        <v>227329.03</v>
      </c>
      <c r="M371" s="108">
        <v>224554</v>
      </c>
      <c r="N371" s="108">
        <v>0</v>
      </c>
      <c r="O371" s="108">
        <v>1525554.45</v>
      </c>
      <c r="P371" s="108">
        <v>0</v>
      </c>
      <c r="Q371" s="108">
        <f t="shared" si="17"/>
        <v>5800679.7000000002</v>
      </c>
      <c r="R371" s="2"/>
      <c r="S371" s="2"/>
      <c r="T371" s="3"/>
      <c r="U371" s="3"/>
      <c r="V371"/>
    </row>
    <row r="372" spans="1:25" x14ac:dyDescent="0.25">
      <c r="B372" s="124" t="s">
        <v>427</v>
      </c>
      <c r="C372" s="36">
        <v>6993407</v>
      </c>
      <c r="D372" s="106">
        <v>14902174</v>
      </c>
      <c r="E372" s="106">
        <v>0</v>
      </c>
      <c r="F372" s="106">
        <v>0</v>
      </c>
      <c r="G372" s="106">
        <v>1503989.65</v>
      </c>
      <c r="H372" s="106">
        <v>180011.62</v>
      </c>
      <c r="I372" s="106">
        <v>86140</v>
      </c>
      <c r="J372" s="106">
        <v>2053100.95</v>
      </c>
      <c r="K372" s="106">
        <v>0</v>
      </c>
      <c r="L372" s="106">
        <v>227329.03</v>
      </c>
      <c r="M372" s="106">
        <v>224554</v>
      </c>
      <c r="N372" s="106">
        <v>0</v>
      </c>
      <c r="O372" s="106">
        <v>1525554.45</v>
      </c>
      <c r="P372" s="106">
        <v>0</v>
      </c>
      <c r="Q372" s="106">
        <f t="shared" si="17"/>
        <v>5800679.7000000002</v>
      </c>
      <c r="R372" s="133"/>
      <c r="S372" s="2"/>
      <c r="T372" s="3"/>
      <c r="U372" s="3"/>
    </row>
    <row r="373" spans="1:25" s="34" customFormat="1" x14ac:dyDescent="0.25">
      <c r="B373" s="123" t="s">
        <v>428</v>
      </c>
      <c r="C373" s="67">
        <v>2100000</v>
      </c>
      <c r="D373" s="108">
        <v>4248455.97</v>
      </c>
      <c r="E373" s="108">
        <v>0</v>
      </c>
      <c r="F373" s="108">
        <v>0</v>
      </c>
      <c r="G373" s="108">
        <v>181248</v>
      </c>
      <c r="H373" s="108">
        <v>745846.22</v>
      </c>
      <c r="I373" s="108">
        <v>26078</v>
      </c>
      <c r="J373" s="108">
        <v>0</v>
      </c>
      <c r="K373" s="108">
        <v>0</v>
      </c>
      <c r="L373" s="108">
        <v>58397.53</v>
      </c>
      <c r="M373" s="108">
        <v>109260.64</v>
      </c>
      <c r="N373" s="108">
        <v>27017.33</v>
      </c>
      <c r="O373" s="108">
        <v>0</v>
      </c>
      <c r="P373" s="108">
        <v>798087.33</v>
      </c>
      <c r="Q373" s="108">
        <f t="shared" si="17"/>
        <v>1945935.0499999998</v>
      </c>
      <c r="R373" s="2"/>
      <c r="S373" s="2"/>
      <c r="T373" s="3"/>
      <c r="U373" s="3"/>
      <c r="V373"/>
    </row>
    <row r="374" spans="1:25" x14ac:dyDescent="0.25">
      <c r="B374" s="124" t="s">
        <v>429</v>
      </c>
      <c r="C374" s="36">
        <v>2100000</v>
      </c>
      <c r="D374" s="106">
        <v>4248455.97</v>
      </c>
      <c r="E374" s="106">
        <v>0</v>
      </c>
      <c r="F374" s="106">
        <v>0</v>
      </c>
      <c r="G374" s="106">
        <v>181248</v>
      </c>
      <c r="H374" s="106">
        <v>745846.22</v>
      </c>
      <c r="I374" s="106">
        <v>26078</v>
      </c>
      <c r="J374" s="106">
        <v>0</v>
      </c>
      <c r="K374" s="106">
        <v>0</v>
      </c>
      <c r="L374" s="106">
        <v>58397.53</v>
      </c>
      <c r="M374" s="106">
        <v>109260.64</v>
      </c>
      <c r="N374" s="106">
        <v>27017.33</v>
      </c>
      <c r="O374" s="106">
        <v>0</v>
      </c>
      <c r="P374" s="106">
        <v>798087.33</v>
      </c>
      <c r="Q374" s="106">
        <f t="shared" si="17"/>
        <v>1945935.0499999998</v>
      </c>
      <c r="R374" s="133"/>
      <c r="S374" s="2"/>
      <c r="T374" s="3"/>
      <c r="U374" s="3"/>
    </row>
    <row r="375" spans="1:25" s="34" customFormat="1" x14ac:dyDescent="0.25">
      <c r="B375" s="123" t="s">
        <v>430</v>
      </c>
      <c r="C375" s="67">
        <v>550000</v>
      </c>
      <c r="D375" s="108">
        <v>3050000</v>
      </c>
      <c r="E375" s="108">
        <v>0</v>
      </c>
      <c r="F375" s="108">
        <v>0</v>
      </c>
      <c r="G375" s="108">
        <v>0</v>
      </c>
      <c r="H375" s="108">
        <v>0</v>
      </c>
      <c r="I375" s="108">
        <v>0</v>
      </c>
      <c r="J375" s="108">
        <v>0</v>
      </c>
      <c r="K375" s="108">
        <v>37002.699999999997</v>
      </c>
      <c r="L375" s="108">
        <v>201000</v>
      </c>
      <c r="M375" s="108">
        <v>201000.01</v>
      </c>
      <c r="N375" s="108">
        <v>0</v>
      </c>
      <c r="O375" s="108">
        <v>0</v>
      </c>
      <c r="P375" s="108">
        <v>1493172</v>
      </c>
      <c r="Q375" s="108">
        <f t="shared" si="17"/>
        <v>1932174.71</v>
      </c>
      <c r="R375" s="2"/>
      <c r="S375" s="2"/>
      <c r="T375" s="3"/>
      <c r="U375" s="3"/>
      <c r="V375"/>
      <c r="W375"/>
      <c r="X375"/>
      <c r="Y375"/>
    </row>
    <row r="376" spans="1:25" x14ac:dyDescent="0.25">
      <c r="B376" s="124" t="s">
        <v>431</v>
      </c>
      <c r="C376" s="36">
        <v>550000</v>
      </c>
      <c r="D376" s="106">
        <v>3050000</v>
      </c>
      <c r="E376" s="106">
        <v>0</v>
      </c>
      <c r="F376" s="106">
        <v>0</v>
      </c>
      <c r="G376" s="106">
        <v>0</v>
      </c>
      <c r="H376" s="106">
        <v>0</v>
      </c>
      <c r="I376" s="106">
        <v>0</v>
      </c>
      <c r="J376" s="106">
        <v>0</v>
      </c>
      <c r="K376" s="106">
        <v>37002.699999999997</v>
      </c>
      <c r="L376" s="106">
        <v>201000</v>
      </c>
      <c r="M376" s="106">
        <v>201000.01</v>
      </c>
      <c r="N376" s="106">
        <v>0</v>
      </c>
      <c r="O376" s="106">
        <v>0</v>
      </c>
      <c r="P376" s="106">
        <v>1493172</v>
      </c>
      <c r="Q376" s="106">
        <f t="shared" si="17"/>
        <v>1932174.71</v>
      </c>
      <c r="R376" s="133"/>
      <c r="S376" s="2"/>
      <c r="T376" s="3"/>
      <c r="U376" s="3"/>
      <c r="W376" s="34"/>
      <c r="X376" s="34"/>
      <c r="Y376" s="34"/>
    </row>
    <row r="377" spans="1:25" x14ac:dyDescent="0.25">
      <c r="B377" s="122" t="s">
        <v>60</v>
      </c>
      <c r="C377" s="74">
        <v>1463800</v>
      </c>
      <c r="D377" s="106">
        <v>6483410.7999999998</v>
      </c>
      <c r="E377" s="106">
        <v>0</v>
      </c>
      <c r="F377" s="106">
        <v>0</v>
      </c>
      <c r="G377" s="106">
        <v>0</v>
      </c>
      <c r="H377" s="106">
        <v>0</v>
      </c>
      <c r="I377" s="106">
        <v>28485.200000000001</v>
      </c>
      <c r="J377" s="106">
        <v>0</v>
      </c>
      <c r="K377" s="106">
        <v>0</v>
      </c>
      <c r="L377" s="106">
        <v>0</v>
      </c>
      <c r="M377" s="106">
        <v>5841</v>
      </c>
      <c r="N377" s="106">
        <v>0</v>
      </c>
      <c r="O377" s="106">
        <v>0</v>
      </c>
      <c r="P377" s="106">
        <v>2175959.9900000002</v>
      </c>
      <c r="Q377" s="106">
        <f>SUM(E377:P377)</f>
        <v>2210286.1900000004</v>
      </c>
      <c r="R377" s="2"/>
      <c r="S377" s="2"/>
      <c r="T377" s="3"/>
      <c r="U377" s="3"/>
    </row>
    <row r="378" spans="1:25" s="34" customFormat="1" x14ac:dyDescent="0.25">
      <c r="A378"/>
      <c r="B378" s="123" t="s">
        <v>485</v>
      </c>
      <c r="C378" s="66">
        <v>0</v>
      </c>
      <c r="D378" s="108">
        <v>0</v>
      </c>
      <c r="E378" s="108">
        <v>0</v>
      </c>
      <c r="F378" s="108">
        <v>0</v>
      </c>
      <c r="G378" s="108">
        <v>0</v>
      </c>
      <c r="H378" s="108">
        <v>0</v>
      </c>
      <c r="I378" s="108">
        <v>0</v>
      </c>
      <c r="J378" s="108">
        <v>0</v>
      </c>
      <c r="K378" s="108">
        <v>0</v>
      </c>
      <c r="L378" s="108">
        <v>0</v>
      </c>
      <c r="M378" s="108">
        <v>0</v>
      </c>
      <c r="N378" s="108">
        <v>0</v>
      </c>
      <c r="O378" s="108">
        <v>0</v>
      </c>
      <c r="P378" s="108">
        <v>0</v>
      </c>
      <c r="Q378" s="105">
        <f t="shared" si="17"/>
        <v>0</v>
      </c>
      <c r="R378" s="133"/>
      <c r="S378" s="2"/>
      <c r="T378" s="3"/>
      <c r="U378" s="3"/>
      <c r="V378"/>
    </row>
    <row r="379" spans="1:25" x14ac:dyDescent="0.25">
      <c r="B379" s="124" t="s">
        <v>486</v>
      </c>
      <c r="C379" s="58">
        <v>0</v>
      </c>
      <c r="D379" s="106">
        <v>0</v>
      </c>
      <c r="E379" s="106">
        <v>0</v>
      </c>
      <c r="F379" s="106">
        <v>0</v>
      </c>
      <c r="G379" s="106">
        <v>0</v>
      </c>
      <c r="H379" s="106">
        <v>0</v>
      </c>
      <c r="I379" s="106">
        <v>0</v>
      </c>
      <c r="J379" s="106">
        <v>0</v>
      </c>
      <c r="K379" s="106">
        <v>0</v>
      </c>
      <c r="L379" s="106">
        <v>0</v>
      </c>
      <c r="M379" s="106">
        <v>0</v>
      </c>
      <c r="N379" s="106">
        <v>0</v>
      </c>
      <c r="O379" s="106">
        <v>0</v>
      </c>
      <c r="P379" s="106">
        <v>0</v>
      </c>
      <c r="Q379" s="104">
        <f t="shared" si="17"/>
        <v>0</v>
      </c>
      <c r="R379" s="2"/>
      <c r="S379" s="2"/>
      <c r="T379" s="3"/>
      <c r="U379" s="3"/>
    </row>
    <row r="380" spans="1:25" s="34" customFormat="1" x14ac:dyDescent="0.25">
      <c r="B380" s="123" t="s">
        <v>432</v>
      </c>
      <c r="C380" s="66">
        <v>1463800</v>
      </c>
      <c r="D380" s="108">
        <v>6483410.7999999998</v>
      </c>
      <c r="E380" s="108">
        <v>0</v>
      </c>
      <c r="F380" s="108">
        <v>0</v>
      </c>
      <c r="G380" s="108">
        <v>0</v>
      </c>
      <c r="H380" s="108">
        <v>0</v>
      </c>
      <c r="I380" s="108">
        <v>28485.200000000001</v>
      </c>
      <c r="J380" s="108">
        <v>0</v>
      </c>
      <c r="K380" s="108">
        <v>0</v>
      </c>
      <c r="L380" s="108">
        <v>0</v>
      </c>
      <c r="M380" s="108">
        <v>5841</v>
      </c>
      <c r="N380" s="108">
        <v>0</v>
      </c>
      <c r="O380" s="108">
        <v>0</v>
      </c>
      <c r="P380" s="108">
        <v>2175959.9900000002</v>
      </c>
      <c r="Q380" s="105">
        <f t="shared" si="17"/>
        <v>2210286.1900000004</v>
      </c>
      <c r="R380" s="2"/>
      <c r="S380" s="2"/>
      <c r="T380" s="3"/>
      <c r="U380" s="3"/>
      <c r="V380"/>
      <c r="W380"/>
      <c r="X380"/>
      <c r="Y380"/>
    </row>
    <row r="381" spans="1:25" x14ac:dyDescent="0.25">
      <c r="B381" s="124" t="s">
        <v>433</v>
      </c>
      <c r="C381" s="36">
        <v>1463800</v>
      </c>
      <c r="D381" s="106">
        <v>6483410.7999999998</v>
      </c>
      <c r="E381" s="106">
        <v>0</v>
      </c>
      <c r="F381" s="106">
        <v>0</v>
      </c>
      <c r="G381" s="106">
        <v>0</v>
      </c>
      <c r="H381" s="106">
        <v>0</v>
      </c>
      <c r="I381" s="106">
        <v>28485.200000000001</v>
      </c>
      <c r="J381" s="106">
        <v>0</v>
      </c>
      <c r="K381" s="106">
        <v>0</v>
      </c>
      <c r="L381" s="106">
        <v>0</v>
      </c>
      <c r="M381" s="106">
        <v>5841</v>
      </c>
      <c r="N381" s="106">
        <v>0</v>
      </c>
      <c r="O381" s="106">
        <v>0</v>
      </c>
      <c r="P381" s="106">
        <v>2175959.9900000002</v>
      </c>
      <c r="Q381" s="106">
        <f t="shared" si="17"/>
        <v>2210286.1900000004</v>
      </c>
      <c r="R381" s="133"/>
      <c r="S381" s="2"/>
      <c r="T381" s="3"/>
      <c r="U381" s="3"/>
      <c r="W381" s="34"/>
      <c r="X381" s="34"/>
      <c r="Y381" s="34"/>
    </row>
    <row r="382" spans="1:25" x14ac:dyDescent="0.25">
      <c r="A382" s="34"/>
      <c r="B382" s="122" t="s">
        <v>61</v>
      </c>
      <c r="C382" s="36">
        <v>144596609</v>
      </c>
      <c r="D382" s="106">
        <v>187162657.25999999</v>
      </c>
      <c r="E382" s="106">
        <v>0</v>
      </c>
      <c r="F382" s="106">
        <v>0</v>
      </c>
      <c r="G382" s="106">
        <v>0</v>
      </c>
      <c r="H382" s="106">
        <v>0</v>
      </c>
      <c r="I382" s="106">
        <v>522720</v>
      </c>
      <c r="J382" s="106">
        <v>145000</v>
      </c>
      <c r="K382" s="106">
        <v>0</v>
      </c>
      <c r="L382" s="106">
        <v>158592</v>
      </c>
      <c r="M382" s="106">
        <v>357000</v>
      </c>
      <c r="N382" s="106">
        <v>0</v>
      </c>
      <c r="O382" s="106">
        <v>0</v>
      </c>
      <c r="P382" s="106">
        <v>179499.18</v>
      </c>
      <c r="Q382" s="106">
        <f t="shared" si="17"/>
        <v>1362811.18</v>
      </c>
      <c r="R382" s="133"/>
      <c r="S382" s="2"/>
      <c r="T382" s="3"/>
      <c r="U382" s="3"/>
    </row>
    <row r="383" spans="1:25" s="34" customFormat="1" x14ac:dyDescent="0.25">
      <c r="B383" s="123" t="s">
        <v>434</v>
      </c>
      <c r="C383" s="67">
        <v>139596609</v>
      </c>
      <c r="D383" s="108">
        <v>182162657.25999999</v>
      </c>
      <c r="E383" s="108">
        <v>0</v>
      </c>
      <c r="F383" s="108">
        <v>0</v>
      </c>
      <c r="G383" s="108">
        <v>0</v>
      </c>
      <c r="H383" s="108">
        <v>0</v>
      </c>
      <c r="I383" s="108">
        <v>522720</v>
      </c>
      <c r="J383" s="108">
        <v>145000</v>
      </c>
      <c r="K383" s="108">
        <v>0</v>
      </c>
      <c r="L383" s="108">
        <v>158592</v>
      </c>
      <c r="M383" s="108">
        <v>357000</v>
      </c>
      <c r="N383" s="108">
        <v>0</v>
      </c>
      <c r="O383" s="108">
        <v>0</v>
      </c>
      <c r="P383" s="108">
        <v>179499.18</v>
      </c>
      <c r="Q383" s="108">
        <f t="shared" si="17"/>
        <v>1362811.18</v>
      </c>
      <c r="R383" s="133"/>
      <c r="S383" s="2"/>
      <c r="T383" s="3"/>
      <c r="U383" s="3"/>
      <c r="V383"/>
      <c r="W383"/>
      <c r="X383"/>
      <c r="Y383"/>
    </row>
    <row r="384" spans="1:25" x14ac:dyDescent="0.25">
      <c r="A384" s="34"/>
      <c r="B384" s="124" t="s">
        <v>435</v>
      </c>
      <c r="C384" s="36">
        <v>128713277</v>
      </c>
      <c r="D384" s="106">
        <v>161279325.25999999</v>
      </c>
      <c r="E384" s="106">
        <v>0</v>
      </c>
      <c r="F384" s="106">
        <v>0</v>
      </c>
      <c r="G384" s="106">
        <v>0</v>
      </c>
      <c r="H384" s="106">
        <v>0</v>
      </c>
      <c r="I384" s="106">
        <v>522720</v>
      </c>
      <c r="J384" s="106">
        <v>145000</v>
      </c>
      <c r="K384" s="106">
        <v>0</v>
      </c>
      <c r="L384" s="106">
        <v>158592</v>
      </c>
      <c r="M384" s="106">
        <v>357000</v>
      </c>
      <c r="N384" s="106">
        <v>0</v>
      </c>
      <c r="O384" s="106">
        <v>0</v>
      </c>
      <c r="P384" s="106">
        <v>179499.18</v>
      </c>
      <c r="Q384" s="106">
        <f t="shared" si="17"/>
        <v>1362811.18</v>
      </c>
      <c r="R384" s="2"/>
      <c r="S384" s="2"/>
      <c r="T384" s="3"/>
      <c r="U384" s="3"/>
    </row>
    <row r="385" spans="1:25" x14ac:dyDescent="0.25">
      <c r="B385" s="124" t="s">
        <v>436</v>
      </c>
      <c r="C385" s="36">
        <v>10883332</v>
      </c>
      <c r="D385" s="106">
        <v>20883332</v>
      </c>
      <c r="E385" s="106">
        <v>0</v>
      </c>
      <c r="F385" s="106">
        <v>0</v>
      </c>
      <c r="G385" s="106">
        <v>0</v>
      </c>
      <c r="H385" s="106">
        <v>0</v>
      </c>
      <c r="I385" s="106">
        <v>0</v>
      </c>
      <c r="J385" s="106">
        <v>0</v>
      </c>
      <c r="K385" s="106">
        <v>0</v>
      </c>
      <c r="L385" s="106">
        <v>0</v>
      </c>
      <c r="M385" s="106">
        <v>0</v>
      </c>
      <c r="N385" s="106">
        <v>0</v>
      </c>
      <c r="O385" s="106">
        <v>0</v>
      </c>
      <c r="P385" s="106">
        <v>0</v>
      </c>
      <c r="Q385" s="106">
        <f t="shared" si="17"/>
        <v>0</v>
      </c>
      <c r="R385" s="2"/>
      <c r="S385" s="2"/>
      <c r="T385" s="3"/>
      <c r="U385" s="3"/>
    </row>
    <row r="386" spans="1:25" x14ac:dyDescent="0.25">
      <c r="A386" s="34"/>
      <c r="B386" s="123" t="s">
        <v>509</v>
      </c>
      <c r="C386" s="67">
        <v>5000000</v>
      </c>
      <c r="D386" s="108">
        <f>D387</f>
        <v>5000000</v>
      </c>
      <c r="E386" s="108">
        <v>0</v>
      </c>
      <c r="F386" s="108">
        <v>0</v>
      </c>
      <c r="G386" s="108">
        <v>0</v>
      </c>
      <c r="H386" s="108">
        <v>0</v>
      </c>
      <c r="I386" s="108">
        <v>0</v>
      </c>
      <c r="J386" s="108">
        <v>0</v>
      </c>
      <c r="K386" s="108">
        <v>0</v>
      </c>
      <c r="L386" s="108">
        <v>0</v>
      </c>
      <c r="M386" s="108">
        <v>0</v>
      </c>
      <c r="N386" s="108">
        <v>0</v>
      </c>
      <c r="O386" s="108">
        <v>0</v>
      </c>
      <c r="P386" s="108">
        <v>0</v>
      </c>
      <c r="Q386" s="106">
        <f t="shared" ref="Q386:Q398" si="19">SUM(E386:P386)</f>
        <v>0</v>
      </c>
      <c r="R386" s="2"/>
      <c r="S386" s="2"/>
      <c r="T386" s="3"/>
      <c r="U386" s="3"/>
      <c r="W386" s="34"/>
      <c r="X386" s="34"/>
      <c r="Y386" s="34"/>
    </row>
    <row r="387" spans="1:25" x14ac:dyDescent="0.25">
      <c r="B387" s="124" t="s">
        <v>510</v>
      </c>
      <c r="C387" s="36">
        <v>5000000</v>
      </c>
      <c r="D387" s="106">
        <v>5000000</v>
      </c>
      <c r="E387" s="106">
        <v>0</v>
      </c>
      <c r="F387" s="106">
        <v>0</v>
      </c>
      <c r="G387" s="106">
        <v>0</v>
      </c>
      <c r="H387" s="106">
        <v>0</v>
      </c>
      <c r="I387" s="106">
        <v>0</v>
      </c>
      <c r="J387" s="106">
        <v>0</v>
      </c>
      <c r="K387" s="106">
        <v>0</v>
      </c>
      <c r="L387" s="106">
        <v>0</v>
      </c>
      <c r="M387" s="106">
        <v>0</v>
      </c>
      <c r="N387" s="106">
        <v>0</v>
      </c>
      <c r="O387" s="106">
        <v>0</v>
      </c>
      <c r="P387" s="106">
        <v>0</v>
      </c>
      <c r="Q387" s="106">
        <f t="shared" si="19"/>
        <v>0</v>
      </c>
      <c r="R387" s="133"/>
      <c r="S387" s="2"/>
      <c r="T387" s="3"/>
      <c r="U387" s="3"/>
      <c r="W387" s="34"/>
      <c r="X387" s="34"/>
      <c r="Y387" s="34"/>
    </row>
    <row r="388" spans="1:25" s="34" customFormat="1" x14ac:dyDescent="0.25">
      <c r="A388"/>
      <c r="B388" s="125" t="s">
        <v>62</v>
      </c>
      <c r="C388" s="67">
        <v>24972413</v>
      </c>
      <c r="D388" s="108">
        <f>D389+D393+D391++D395</f>
        <v>239857348</v>
      </c>
      <c r="E388" s="108">
        <v>0</v>
      </c>
      <c r="F388" s="108">
        <v>0</v>
      </c>
      <c r="G388" s="108">
        <v>0</v>
      </c>
      <c r="H388" s="108">
        <v>0</v>
      </c>
      <c r="I388" s="108">
        <v>0</v>
      </c>
      <c r="J388" s="108">
        <v>0</v>
      </c>
      <c r="K388" s="108">
        <v>0</v>
      </c>
      <c r="L388" s="108">
        <v>0</v>
      </c>
      <c r="M388" s="108">
        <v>0</v>
      </c>
      <c r="N388" s="108">
        <v>0</v>
      </c>
      <c r="O388" s="108">
        <v>0</v>
      </c>
      <c r="P388" s="108">
        <v>28500.01</v>
      </c>
      <c r="Q388" s="106">
        <f t="shared" si="19"/>
        <v>28500.01</v>
      </c>
      <c r="R388" s="2"/>
      <c r="S388" s="2"/>
      <c r="T388" s="3"/>
      <c r="U388" s="3"/>
      <c r="V388"/>
      <c r="W388"/>
      <c r="X388"/>
      <c r="Y388"/>
    </row>
    <row r="389" spans="1:25" s="34" customFormat="1" x14ac:dyDescent="0.25">
      <c r="B389" s="123" t="s">
        <v>439</v>
      </c>
      <c r="C389" s="67">
        <v>21376166</v>
      </c>
      <c r="D389" s="108">
        <f>D390</f>
        <v>236116166</v>
      </c>
      <c r="E389" s="108">
        <v>0</v>
      </c>
      <c r="F389" s="108">
        <v>0</v>
      </c>
      <c r="G389" s="108">
        <v>0</v>
      </c>
      <c r="H389" s="108">
        <v>0</v>
      </c>
      <c r="I389" s="108">
        <v>0</v>
      </c>
      <c r="J389" s="108">
        <v>0</v>
      </c>
      <c r="K389" s="108">
        <v>0</v>
      </c>
      <c r="L389" s="108">
        <v>0</v>
      </c>
      <c r="M389" s="108">
        <v>0</v>
      </c>
      <c r="N389" s="108">
        <v>0</v>
      </c>
      <c r="O389" s="108">
        <v>0</v>
      </c>
      <c r="P389" s="108">
        <v>0</v>
      </c>
      <c r="Q389" s="106">
        <f t="shared" si="19"/>
        <v>0</v>
      </c>
      <c r="R389" s="2"/>
      <c r="S389" s="2"/>
      <c r="T389" s="3"/>
      <c r="U389" s="3"/>
      <c r="V389"/>
    </row>
    <row r="390" spans="1:25" x14ac:dyDescent="0.25">
      <c r="B390" s="124" t="s">
        <v>440</v>
      </c>
      <c r="C390" s="36">
        <v>21376166</v>
      </c>
      <c r="D390" s="106">
        <v>236116166</v>
      </c>
      <c r="E390" s="106">
        <v>0</v>
      </c>
      <c r="F390" s="106">
        <v>0</v>
      </c>
      <c r="G390" s="106">
        <v>0</v>
      </c>
      <c r="H390" s="106">
        <v>0</v>
      </c>
      <c r="I390" s="106">
        <v>0</v>
      </c>
      <c r="J390" s="106">
        <v>0</v>
      </c>
      <c r="K390" s="106">
        <v>0</v>
      </c>
      <c r="L390" s="106">
        <v>0</v>
      </c>
      <c r="M390" s="106">
        <v>0</v>
      </c>
      <c r="N390" s="106">
        <v>0</v>
      </c>
      <c r="O390" s="106">
        <v>0</v>
      </c>
      <c r="P390" s="106">
        <v>0</v>
      </c>
      <c r="Q390" s="106">
        <f t="shared" si="19"/>
        <v>0</v>
      </c>
      <c r="R390" s="133"/>
      <c r="S390" s="2"/>
      <c r="T390" s="3"/>
      <c r="U390" s="3"/>
    </row>
    <row r="391" spans="1:25" x14ac:dyDescent="0.25">
      <c r="B391" s="123" t="s">
        <v>443</v>
      </c>
      <c r="C391" s="36"/>
      <c r="D391" s="108">
        <f>D392</f>
        <v>144935</v>
      </c>
      <c r="E391" s="106">
        <v>0</v>
      </c>
      <c r="F391" s="106">
        <v>0</v>
      </c>
      <c r="G391" s="106">
        <v>0</v>
      </c>
      <c r="H391" s="106">
        <v>0</v>
      </c>
      <c r="I391" s="106">
        <v>0</v>
      </c>
      <c r="J391" s="106">
        <v>0</v>
      </c>
      <c r="K391" s="106">
        <v>0</v>
      </c>
      <c r="L391" s="106">
        <v>0</v>
      </c>
      <c r="M391" s="106">
        <v>0</v>
      </c>
      <c r="N391" s="106">
        <v>0</v>
      </c>
      <c r="O391" s="106">
        <v>0</v>
      </c>
      <c r="P391" s="106">
        <v>28500.01</v>
      </c>
      <c r="Q391" s="106">
        <f t="shared" si="19"/>
        <v>28500.01</v>
      </c>
      <c r="R391" s="2"/>
      <c r="S391" s="2"/>
      <c r="T391" s="3"/>
      <c r="U391" s="3"/>
    </row>
    <row r="392" spans="1:25" x14ac:dyDescent="0.25">
      <c r="B392" s="124" t="s">
        <v>444</v>
      </c>
      <c r="C392" s="36"/>
      <c r="D392" s="106">
        <v>144935</v>
      </c>
      <c r="E392" s="106">
        <v>0</v>
      </c>
      <c r="F392" s="106">
        <v>0</v>
      </c>
      <c r="G392" s="106">
        <v>0</v>
      </c>
      <c r="H392" s="106">
        <v>0</v>
      </c>
      <c r="I392" s="106">
        <v>0</v>
      </c>
      <c r="J392" s="106">
        <v>0</v>
      </c>
      <c r="K392" s="106">
        <v>0</v>
      </c>
      <c r="L392" s="106">
        <v>0</v>
      </c>
      <c r="M392" s="106">
        <v>0</v>
      </c>
      <c r="N392" s="106">
        <v>0</v>
      </c>
      <c r="O392" s="106">
        <v>0</v>
      </c>
      <c r="P392" s="106">
        <v>28500.01</v>
      </c>
      <c r="Q392" s="106">
        <f t="shared" si="19"/>
        <v>28500.01</v>
      </c>
      <c r="R392" s="2"/>
      <c r="S392" s="2"/>
      <c r="T392" s="3"/>
      <c r="U392" s="3"/>
    </row>
    <row r="393" spans="1:25" s="34" customFormat="1" x14ac:dyDescent="0.25">
      <c r="B393" s="123" t="s">
        <v>445</v>
      </c>
      <c r="C393" s="67">
        <v>3196247</v>
      </c>
      <c r="D393" s="108">
        <f>D394</f>
        <v>3196247</v>
      </c>
      <c r="E393" s="108">
        <v>0</v>
      </c>
      <c r="F393" s="108">
        <v>0</v>
      </c>
      <c r="G393" s="108">
        <v>0</v>
      </c>
      <c r="H393" s="108">
        <v>0</v>
      </c>
      <c r="I393" s="108">
        <v>0</v>
      </c>
      <c r="J393" s="108">
        <v>0</v>
      </c>
      <c r="K393" s="108">
        <v>0</v>
      </c>
      <c r="L393" s="108">
        <v>0</v>
      </c>
      <c r="M393" s="108">
        <v>0</v>
      </c>
      <c r="N393" s="108">
        <v>0</v>
      </c>
      <c r="O393" s="108">
        <v>0</v>
      </c>
      <c r="P393" s="108">
        <v>0</v>
      </c>
      <c r="Q393" s="106">
        <f t="shared" si="19"/>
        <v>0</v>
      </c>
      <c r="R393" s="2"/>
      <c r="S393" s="2"/>
      <c r="T393" s="3"/>
      <c r="U393" s="3"/>
      <c r="V393"/>
      <c r="W393"/>
      <c r="X393"/>
      <c r="Y393"/>
    </row>
    <row r="394" spans="1:25" x14ac:dyDescent="0.25">
      <c r="B394" s="124" t="s">
        <v>446</v>
      </c>
      <c r="C394" s="92">
        <v>3196247</v>
      </c>
      <c r="D394" s="106">
        <v>3196247</v>
      </c>
      <c r="E394" s="106">
        <v>0</v>
      </c>
      <c r="F394" s="106">
        <v>0</v>
      </c>
      <c r="G394" s="106">
        <v>0</v>
      </c>
      <c r="H394" s="106">
        <v>0</v>
      </c>
      <c r="I394" s="106">
        <v>0</v>
      </c>
      <c r="J394" s="106">
        <v>0</v>
      </c>
      <c r="K394" s="106">
        <v>0</v>
      </c>
      <c r="L394" s="106">
        <v>0</v>
      </c>
      <c r="M394" s="106">
        <v>0</v>
      </c>
      <c r="N394" s="106">
        <v>0</v>
      </c>
      <c r="O394" s="106">
        <v>0</v>
      </c>
      <c r="P394" s="106">
        <v>0</v>
      </c>
      <c r="Q394" s="106">
        <f t="shared" si="19"/>
        <v>0</v>
      </c>
      <c r="R394" s="2"/>
      <c r="S394" s="2"/>
      <c r="T394" s="3"/>
      <c r="U394" s="3"/>
    </row>
    <row r="395" spans="1:25" x14ac:dyDescent="0.25">
      <c r="B395" s="123" t="s">
        <v>511</v>
      </c>
      <c r="C395" s="67">
        <v>400000</v>
      </c>
      <c r="D395" s="108">
        <f>D396</f>
        <v>400000</v>
      </c>
      <c r="E395" s="108">
        <v>0</v>
      </c>
      <c r="F395" s="108">
        <v>0</v>
      </c>
      <c r="G395" s="108">
        <v>0</v>
      </c>
      <c r="H395" s="108">
        <v>0</v>
      </c>
      <c r="I395" s="108">
        <v>0</v>
      </c>
      <c r="J395" s="108">
        <v>0</v>
      </c>
      <c r="K395" s="108">
        <v>0</v>
      </c>
      <c r="L395" s="108">
        <v>0</v>
      </c>
      <c r="M395" s="108">
        <v>0</v>
      </c>
      <c r="N395" s="108">
        <v>0</v>
      </c>
      <c r="O395" s="108">
        <v>0</v>
      </c>
      <c r="P395" s="108">
        <v>0</v>
      </c>
      <c r="Q395" s="106">
        <f t="shared" si="19"/>
        <v>0</v>
      </c>
      <c r="R395" s="133"/>
      <c r="S395" s="2"/>
      <c r="T395" s="3"/>
      <c r="U395" s="3"/>
      <c r="V395" s="34"/>
      <c r="W395" s="34"/>
      <c r="X395" s="34"/>
      <c r="Y395" s="34"/>
    </row>
    <row r="396" spans="1:25" x14ac:dyDescent="0.25">
      <c r="A396" s="34"/>
      <c r="B396" s="124" t="s">
        <v>512</v>
      </c>
      <c r="C396" s="92">
        <v>400000</v>
      </c>
      <c r="D396" s="106">
        <v>400000</v>
      </c>
      <c r="E396" s="106">
        <v>0</v>
      </c>
      <c r="F396" s="106">
        <v>0</v>
      </c>
      <c r="G396" s="106">
        <v>0</v>
      </c>
      <c r="H396" s="106">
        <v>0</v>
      </c>
      <c r="I396" s="106">
        <v>0</v>
      </c>
      <c r="J396" s="106">
        <v>0</v>
      </c>
      <c r="K396" s="106">
        <v>0</v>
      </c>
      <c r="L396" s="106">
        <v>0</v>
      </c>
      <c r="M396" s="106">
        <v>0</v>
      </c>
      <c r="N396" s="106">
        <v>0</v>
      </c>
      <c r="O396" s="106">
        <v>0</v>
      </c>
      <c r="P396" s="106">
        <v>0</v>
      </c>
      <c r="Q396" s="106">
        <f t="shared" si="19"/>
        <v>0</v>
      </c>
      <c r="R396" s="2"/>
      <c r="S396" s="2"/>
      <c r="T396" s="3"/>
      <c r="U396" s="3"/>
    </row>
    <row r="397" spans="1:25" s="34" customFormat="1" x14ac:dyDescent="0.25">
      <c r="A397"/>
      <c r="B397" s="121" t="s">
        <v>63</v>
      </c>
      <c r="C397" s="115">
        <v>253564000</v>
      </c>
      <c r="D397" s="115">
        <f t="shared" ref="D397" si="20">D398+D403</f>
        <v>279430811.73000002</v>
      </c>
      <c r="E397" s="115">
        <v>0</v>
      </c>
      <c r="F397" s="115">
        <v>0</v>
      </c>
      <c r="G397" s="115">
        <v>0</v>
      </c>
      <c r="H397" s="115">
        <v>0</v>
      </c>
      <c r="I397" s="115">
        <v>4927137.84</v>
      </c>
      <c r="J397" s="115">
        <v>0</v>
      </c>
      <c r="K397" s="115">
        <v>1017618.53</v>
      </c>
      <c r="L397" s="115">
        <v>0</v>
      </c>
      <c r="M397" s="115">
        <v>0</v>
      </c>
      <c r="N397" s="115">
        <v>5311110.4399999995</v>
      </c>
      <c r="O397" s="115">
        <v>0</v>
      </c>
      <c r="P397" s="115">
        <v>2553019.35</v>
      </c>
      <c r="Q397" s="37">
        <f t="shared" si="19"/>
        <v>13808886.159999998</v>
      </c>
      <c r="R397" s="2"/>
      <c r="S397" s="2"/>
      <c r="T397" s="3"/>
      <c r="U397" s="3"/>
    </row>
    <row r="398" spans="1:25" x14ac:dyDescent="0.25">
      <c r="B398" s="122" t="s">
        <v>64</v>
      </c>
      <c r="C398" s="92">
        <v>225000000</v>
      </c>
      <c r="D398" s="92">
        <v>250866811.72999999</v>
      </c>
      <c r="E398" s="106">
        <v>0</v>
      </c>
      <c r="F398" s="106">
        <v>0</v>
      </c>
      <c r="G398" s="106">
        <v>0</v>
      </c>
      <c r="H398" s="106">
        <v>0</v>
      </c>
      <c r="I398" s="106">
        <v>4927137.84</v>
      </c>
      <c r="J398" s="106">
        <v>0</v>
      </c>
      <c r="K398" s="106">
        <v>1017618.53</v>
      </c>
      <c r="L398" s="106">
        <v>0</v>
      </c>
      <c r="M398" s="106">
        <v>0</v>
      </c>
      <c r="N398" s="106">
        <v>5311110.4399999995</v>
      </c>
      <c r="O398" s="106">
        <v>0</v>
      </c>
      <c r="P398" s="106">
        <v>2553019.35</v>
      </c>
      <c r="Q398" s="107">
        <f t="shared" si="19"/>
        <v>13808886.159999998</v>
      </c>
      <c r="R398" s="2"/>
      <c r="S398" s="2"/>
      <c r="T398" s="3"/>
      <c r="U398" s="3"/>
    </row>
    <row r="399" spans="1:25" s="34" customFormat="1" x14ac:dyDescent="0.25">
      <c r="A399"/>
      <c r="B399" s="123" t="s">
        <v>447</v>
      </c>
      <c r="C399" s="113">
        <v>207000000</v>
      </c>
      <c r="D399" s="113">
        <v>232866811.72999999</v>
      </c>
      <c r="E399" s="108">
        <v>0</v>
      </c>
      <c r="F399" s="108">
        <v>0</v>
      </c>
      <c r="G399" s="108">
        <v>0</v>
      </c>
      <c r="H399" s="108">
        <v>0</v>
      </c>
      <c r="I399" s="108">
        <v>4927137.84</v>
      </c>
      <c r="J399" s="108">
        <v>0</v>
      </c>
      <c r="K399" s="108">
        <v>1017618.53</v>
      </c>
      <c r="L399" s="108">
        <v>0</v>
      </c>
      <c r="M399" s="108">
        <v>0</v>
      </c>
      <c r="N399" s="108">
        <v>5311110.4399999995</v>
      </c>
      <c r="O399" s="108">
        <v>0</v>
      </c>
      <c r="P399" s="108">
        <v>2553019.35</v>
      </c>
      <c r="Q399" s="111">
        <f t="shared" si="17"/>
        <v>13808886.159999998</v>
      </c>
      <c r="R399" s="2"/>
      <c r="S399" s="2"/>
      <c r="T399" s="3"/>
      <c r="U399" s="3"/>
      <c r="V399"/>
      <c r="W399"/>
      <c r="X399"/>
      <c r="Y399"/>
    </row>
    <row r="400" spans="1:25" x14ac:dyDescent="0.25">
      <c r="B400" s="124" t="s">
        <v>448</v>
      </c>
      <c r="C400" s="110">
        <v>207000000</v>
      </c>
      <c r="D400" s="110">
        <v>232866811.72999999</v>
      </c>
      <c r="E400" s="106">
        <v>0</v>
      </c>
      <c r="F400" s="106">
        <v>0</v>
      </c>
      <c r="G400" s="106">
        <v>0</v>
      </c>
      <c r="H400" s="106">
        <v>0</v>
      </c>
      <c r="I400" s="106">
        <v>4927137.84</v>
      </c>
      <c r="J400" s="106">
        <v>0</v>
      </c>
      <c r="K400" s="106">
        <v>1017618.53</v>
      </c>
      <c r="L400" s="106">
        <v>0</v>
      </c>
      <c r="M400" s="106">
        <v>0</v>
      </c>
      <c r="N400" s="106">
        <v>5311110.4399999995</v>
      </c>
      <c r="O400" s="106">
        <v>0</v>
      </c>
      <c r="P400" s="112">
        <v>2553019.35</v>
      </c>
      <c r="Q400" s="112">
        <f t="shared" si="17"/>
        <v>13808886.159999998</v>
      </c>
      <c r="R400" s="2"/>
      <c r="S400" s="2"/>
      <c r="T400" s="3"/>
      <c r="U400" s="3"/>
    </row>
    <row r="401" spans="1:25" x14ac:dyDescent="0.25">
      <c r="A401" s="34"/>
      <c r="B401" s="123" t="s">
        <v>513</v>
      </c>
      <c r="C401" s="113">
        <v>18000000</v>
      </c>
      <c r="D401" s="113">
        <v>18000000</v>
      </c>
      <c r="E401" s="108">
        <v>0</v>
      </c>
      <c r="F401" s="108">
        <v>0</v>
      </c>
      <c r="G401" s="108">
        <v>0</v>
      </c>
      <c r="H401" s="108">
        <v>0</v>
      </c>
      <c r="I401" s="108">
        <v>0</v>
      </c>
      <c r="J401" s="108">
        <v>0</v>
      </c>
      <c r="K401" s="108">
        <v>0</v>
      </c>
      <c r="L401" s="108">
        <v>0</v>
      </c>
      <c r="M401" s="108">
        <v>0</v>
      </c>
      <c r="N401" s="108">
        <v>0</v>
      </c>
      <c r="O401" s="108">
        <v>0</v>
      </c>
      <c r="P401" s="111">
        <v>0</v>
      </c>
      <c r="Q401" s="106">
        <f>SUM(E401:P401)</f>
        <v>0</v>
      </c>
      <c r="R401" s="2"/>
      <c r="S401" s="2"/>
      <c r="T401" s="3"/>
      <c r="U401" s="3"/>
    </row>
    <row r="402" spans="1:25" x14ac:dyDescent="0.25">
      <c r="A402" s="34"/>
      <c r="B402" s="124" t="s">
        <v>514</v>
      </c>
      <c r="C402" s="110">
        <v>18000000</v>
      </c>
      <c r="D402" s="110">
        <v>18000000</v>
      </c>
      <c r="E402" s="106">
        <v>0</v>
      </c>
      <c r="F402" s="106">
        <v>0</v>
      </c>
      <c r="G402" s="106">
        <v>0</v>
      </c>
      <c r="H402" s="106">
        <v>0</v>
      </c>
      <c r="I402" s="106">
        <v>0</v>
      </c>
      <c r="J402" s="106">
        <v>0</v>
      </c>
      <c r="K402" s="106">
        <v>0</v>
      </c>
      <c r="L402" s="106">
        <v>0</v>
      </c>
      <c r="M402" s="106">
        <v>0</v>
      </c>
      <c r="N402" s="106">
        <v>0</v>
      </c>
      <c r="O402" s="106">
        <v>0</v>
      </c>
      <c r="P402" s="112">
        <v>0</v>
      </c>
      <c r="Q402" s="112">
        <f>SUM(E402:P402)</f>
        <v>0</v>
      </c>
      <c r="R402" s="133"/>
      <c r="S402" s="2"/>
      <c r="T402" s="3"/>
      <c r="U402" s="3"/>
      <c r="V402" s="34"/>
      <c r="W402" s="34"/>
      <c r="X402" s="34"/>
      <c r="Y402" s="34"/>
    </row>
    <row r="403" spans="1:25" x14ac:dyDescent="0.25">
      <c r="B403" s="122" t="s">
        <v>78</v>
      </c>
      <c r="C403" s="36">
        <v>28564000</v>
      </c>
      <c r="D403" s="36">
        <v>28564000</v>
      </c>
      <c r="E403" s="106">
        <v>0</v>
      </c>
      <c r="F403" s="106">
        <v>0</v>
      </c>
      <c r="G403" s="106">
        <v>0</v>
      </c>
      <c r="H403" s="106">
        <v>0</v>
      </c>
      <c r="I403" s="106">
        <v>0</v>
      </c>
      <c r="J403" s="106">
        <v>0</v>
      </c>
      <c r="K403" s="106">
        <v>0</v>
      </c>
      <c r="L403" s="106">
        <v>0</v>
      </c>
      <c r="M403" s="106">
        <v>0</v>
      </c>
      <c r="N403" s="106">
        <v>0</v>
      </c>
      <c r="O403" s="106">
        <v>0</v>
      </c>
      <c r="P403" s="106">
        <v>0</v>
      </c>
      <c r="Q403" s="106">
        <f t="shared" si="17"/>
        <v>0</v>
      </c>
      <c r="S403" s="2"/>
      <c r="T403" s="3"/>
      <c r="U403" s="3"/>
    </row>
    <row r="404" spans="1:25" x14ac:dyDescent="0.25">
      <c r="B404" s="123" t="s">
        <v>515</v>
      </c>
      <c r="C404" s="67">
        <v>500000</v>
      </c>
      <c r="D404" s="67"/>
      <c r="E404" s="108">
        <v>0</v>
      </c>
      <c r="F404" s="108">
        <v>0</v>
      </c>
      <c r="G404" s="108">
        <v>0</v>
      </c>
      <c r="H404" s="108">
        <v>0</v>
      </c>
      <c r="I404" s="108">
        <v>0</v>
      </c>
      <c r="J404" s="108">
        <v>0</v>
      </c>
      <c r="K404" s="108">
        <v>0</v>
      </c>
      <c r="L404" s="108">
        <v>0</v>
      </c>
      <c r="M404" s="108">
        <v>0</v>
      </c>
      <c r="N404" s="108">
        <v>0</v>
      </c>
      <c r="O404" s="108">
        <v>0</v>
      </c>
      <c r="P404" s="108">
        <v>0</v>
      </c>
      <c r="Q404" s="106">
        <f>SUM(E404:P404)</f>
        <v>0</v>
      </c>
      <c r="S404" s="2"/>
      <c r="T404" s="3"/>
      <c r="U404" s="3"/>
    </row>
    <row r="405" spans="1:25" x14ac:dyDescent="0.25">
      <c r="B405" s="124" t="s">
        <v>516</v>
      </c>
      <c r="C405" s="36">
        <v>500000</v>
      </c>
      <c r="D405" s="36"/>
      <c r="E405" s="106">
        <v>0</v>
      </c>
      <c r="F405" s="106">
        <v>0</v>
      </c>
      <c r="G405" s="106">
        <v>0</v>
      </c>
      <c r="H405" s="106">
        <v>0</v>
      </c>
      <c r="I405" s="106">
        <v>0</v>
      </c>
      <c r="J405" s="106">
        <v>0</v>
      </c>
      <c r="K405" s="106">
        <v>0</v>
      </c>
      <c r="L405" s="106">
        <v>0</v>
      </c>
      <c r="M405" s="106">
        <v>0</v>
      </c>
      <c r="N405" s="106">
        <v>0</v>
      </c>
      <c r="O405" s="106">
        <v>0</v>
      </c>
      <c r="P405" s="106">
        <v>0</v>
      </c>
      <c r="Q405" s="106">
        <f>SUM(E405:P405)</f>
        <v>0</v>
      </c>
      <c r="S405" s="2"/>
      <c r="T405" s="3"/>
      <c r="U405" s="3"/>
    </row>
    <row r="406" spans="1:25" s="34" customFormat="1" x14ac:dyDescent="0.25">
      <c r="B406" s="123" t="s">
        <v>487</v>
      </c>
      <c r="C406" s="67">
        <v>28564000</v>
      </c>
      <c r="D406" s="67">
        <v>28564000</v>
      </c>
      <c r="E406" s="108">
        <v>0</v>
      </c>
      <c r="F406" s="108">
        <v>0</v>
      </c>
      <c r="G406" s="108">
        <v>0</v>
      </c>
      <c r="H406" s="108">
        <v>0</v>
      </c>
      <c r="I406" s="108">
        <v>0</v>
      </c>
      <c r="J406" s="108">
        <v>0</v>
      </c>
      <c r="K406" s="108">
        <v>0</v>
      </c>
      <c r="L406" s="108">
        <v>0</v>
      </c>
      <c r="M406" s="108">
        <v>0</v>
      </c>
      <c r="N406" s="108">
        <v>0</v>
      </c>
      <c r="O406" s="108">
        <v>0</v>
      </c>
      <c r="P406" s="108">
        <v>0</v>
      </c>
      <c r="Q406" s="108">
        <f t="shared" si="17"/>
        <v>0</v>
      </c>
      <c r="R406" s="2"/>
      <c r="S406" s="134"/>
      <c r="T406" s="3"/>
      <c r="U406" s="3"/>
      <c r="V406"/>
      <c r="W406"/>
      <c r="X406"/>
      <c r="Y406"/>
    </row>
    <row r="407" spans="1:25" x14ac:dyDescent="0.25">
      <c r="B407" s="124" t="s">
        <v>488</v>
      </c>
      <c r="C407" s="36">
        <v>28564000</v>
      </c>
      <c r="D407" s="36">
        <v>28564000</v>
      </c>
      <c r="E407" s="106">
        <v>0</v>
      </c>
      <c r="F407" s="106">
        <v>0</v>
      </c>
      <c r="G407" s="106">
        <v>0</v>
      </c>
      <c r="H407" s="106">
        <v>0</v>
      </c>
      <c r="I407" s="106">
        <v>0</v>
      </c>
      <c r="J407" s="106">
        <v>0</v>
      </c>
      <c r="K407" s="106">
        <v>0</v>
      </c>
      <c r="L407" s="106">
        <v>0</v>
      </c>
      <c r="M407" s="106">
        <v>0</v>
      </c>
      <c r="N407" s="106">
        <v>0</v>
      </c>
      <c r="O407" s="106">
        <v>0</v>
      </c>
      <c r="P407" s="106">
        <v>0</v>
      </c>
      <c r="Q407" s="106">
        <f t="shared" si="17"/>
        <v>0</v>
      </c>
      <c r="S407" s="134"/>
      <c r="T407" s="3"/>
    </row>
    <row r="408" spans="1:25" x14ac:dyDescent="0.25">
      <c r="B408" s="126" t="s">
        <v>106</v>
      </c>
      <c r="C408" s="68">
        <v>69991690752</v>
      </c>
      <c r="D408" s="68">
        <f>D9+D69+D194+D292+D328+D397+D324</f>
        <v>70938184062.459991</v>
      </c>
      <c r="E408" s="68">
        <f t="shared" ref="E408:P408" si="21">E9+E69+E194+E292+E328+E397</f>
        <v>1663201733.9200001</v>
      </c>
      <c r="F408" s="68">
        <f t="shared" si="21"/>
        <v>1726874119.4099998</v>
      </c>
      <c r="G408" s="68">
        <f t="shared" si="21"/>
        <v>1731074498.53</v>
      </c>
      <c r="H408" s="68">
        <f t="shared" si="21"/>
        <v>1779010098.6100001</v>
      </c>
      <c r="I408" s="68">
        <f t="shared" si="21"/>
        <v>1803892133.5</v>
      </c>
      <c r="J408" s="68">
        <f t="shared" si="21"/>
        <v>1778631117.0400002</v>
      </c>
      <c r="K408" s="68">
        <f t="shared" si="21"/>
        <v>1738032684.8400002</v>
      </c>
      <c r="L408" s="68">
        <f t="shared" si="21"/>
        <v>1753861466.0400002</v>
      </c>
      <c r="M408" s="68">
        <f t="shared" si="21"/>
        <v>1760185491.6199999</v>
      </c>
      <c r="N408" s="68">
        <f t="shared" si="21"/>
        <v>1842597229.3800004</v>
      </c>
      <c r="O408" s="68">
        <f t="shared" si="21"/>
        <v>1823252619.5700002</v>
      </c>
      <c r="P408" s="68">
        <f t="shared" si="21"/>
        <v>2029610385.48</v>
      </c>
      <c r="Q408" s="68">
        <f>Q9+Q69+Q194+Q292+Q328+Q397+Q324</f>
        <v>21430223577.939999</v>
      </c>
      <c r="R408" s="2"/>
      <c r="T408" s="3"/>
    </row>
    <row r="409" spans="1:25" x14ac:dyDescent="0.25">
      <c r="B409" s="127"/>
      <c r="C409" s="59"/>
      <c r="D409" s="59"/>
      <c r="E409" s="83"/>
      <c r="F409" s="83"/>
      <c r="G409" s="83"/>
      <c r="H409" s="83"/>
      <c r="I409" s="83"/>
      <c r="J409" s="83"/>
      <c r="K409" s="83"/>
      <c r="L409" s="83"/>
      <c r="M409" s="83"/>
      <c r="N409" s="83"/>
      <c r="O409" s="60"/>
      <c r="P409" s="60"/>
      <c r="Q409" s="60"/>
      <c r="R409" s="2"/>
      <c r="T409" s="3"/>
    </row>
    <row r="410" spans="1:25" x14ac:dyDescent="0.25">
      <c r="A410" s="34"/>
      <c r="B410" s="126"/>
      <c r="C410" s="10">
        <v>0</v>
      </c>
      <c r="D410" s="9"/>
      <c r="E410" s="73" t="s">
        <v>10</v>
      </c>
      <c r="F410" s="73" t="s">
        <v>11</v>
      </c>
      <c r="G410" s="73" t="s">
        <v>12</v>
      </c>
      <c r="H410" s="73" t="s">
        <v>13</v>
      </c>
      <c r="I410" s="73" t="s">
        <v>14</v>
      </c>
      <c r="J410" s="73" t="s">
        <v>15</v>
      </c>
      <c r="K410" s="73" t="s">
        <v>16</v>
      </c>
      <c r="L410" s="73" t="s">
        <v>17</v>
      </c>
      <c r="M410" s="73" t="s">
        <v>104</v>
      </c>
      <c r="N410" s="73" t="s">
        <v>19</v>
      </c>
      <c r="O410" s="73" t="s">
        <v>20</v>
      </c>
      <c r="P410" s="73" t="s">
        <v>21</v>
      </c>
      <c r="Q410" s="73" t="s">
        <v>22</v>
      </c>
      <c r="T410" s="3"/>
    </row>
    <row r="411" spans="1:25" x14ac:dyDescent="0.25">
      <c r="B411" s="128" t="s">
        <v>67</v>
      </c>
      <c r="C411" s="69">
        <v>502830845</v>
      </c>
      <c r="D411" s="69">
        <v>502830845</v>
      </c>
      <c r="E411" s="69">
        <v>0</v>
      </c>
      <c r="F411" s="54">
        <v>0</v>
      </c>
      <c r="G411" s="54">
        <v>0</v>
      </c>
      <c r="H411" s="54">
        <v>0</v>
      </c>
      <c r="I411" s="54">
        <v>0</v>
      </c>
      <c r="J411" s="54">
        <v>0</v>
      </c>
      <c r="K411" s="54">
        <v>0</v>
      </c>
      <c r="L411" s="54">
        <v>0</v>
      </c>
      <c r="M411" s="54">
        <v>0</v>
      </c>
      <c r="N411" s="54">
        <v>0</v>
      </c>
      <c r="O411" s="54">
        <v>0</v>
      </c>
      <c r="P411" s="54">
        <v>0</v>
      </c>
      <c r="Q411" s="54">
        <f t="shared" ref="Q411:Q421" si="22">SUM(E411:P411)</f>
        <v>0</v>
      </c>
      <c r="R411" s="136"/>
      <c r="T411" s="3"/>
    </row>
    <row r="412" spans="1:25" x14ac:dyDescent="0.25">
      <c r="A412" s="34"/>
      <c r="B412" s="122" t="s">
        <v>68</v>
      </c>
      <c r="C412" s="54">
        <v>502830845</v>
      </c>
      <c r="D412" s="54">
        <v>502830845</v>
      </c>
      <c r="E412" s="54">
        <v>0</v>
      </c>
      <c r="F412" s="54">
        <v>0</v>
      </c>
      <c r="G412" s="54">
        <v>0</v>
      </c>
      <c r="H412" s="54">
        <v>0</v>
      </c>
      <c r="I412" s="54">
        <v>0</v>
      </c>
      <c r="J412" s="54">
        <v>0</v>
      </c>
      <c r="K412" s="54">
        <v>0</v>
      </c>
      <c r="L412" s="54">
        <v>0</v>
      </c>
      <c r="M412" s="54">
        <v>0</v>
      </c>
      <c r="N412" s="54">
        <v>0</v>
      </c>
      <c r="O412" s="54">
        <v>0</v>
      </c>
      <c r="P412" s="54">
        <v>0</v>
      </c>
      <c r="Q412" s="54">
        <f t="shared" si="22"/>
        <v>0</v>
      </c>
      <c r="R412" s="2"/>
      <c r="T412" s="3"/>
    </row>
    <row r="413" spans="1:25" x14ac:dyDescent="0.25">
      <c r="B413" s="123" t="s">
        <v>451</v>
      </c>
      <c r="C413" s="70">
        <v>502830845</v>
      </c>
      <c r="D413" s="70">
        <v>502830845</v>
      </c>
      <c r="E413" s="69">
        <v>0</v>
      </c>
      <c r="F413" s="54">
        <v>0</v>
      </c>
      <c r="G413" s="54">
        <v>0</v>
      </c>
      <c r="H413" s="54">
        <v>0</v>
      </c>
      <c r="I413" s="54">
        <v>0</v>
      </c>
      <c r="J413" s="54">
        <v>0</v>
      </c>
      <c r="K413" s="54">
        <v>0</v>
      </c>
      <c r="L413" s="54">
        <v>0</v>
      </c>
      <c r="M413" s="54">
        <v>0</v>
      </c>
      <c r="N413" s="54">
        <v>0</v>
      </c>
      <c r="O413" s="54">
        <v>0</v>
      </c>
      <c r="P413" s="54">
        <v>0</v>
      </c>
      <c r="Q413" s="38">
        <f t="shared" si="22"/>
        <v>0</v>
      </c>
      <c r="R413" s="2"/>
    </row>
    <row r="414" spans="1:25" x14ac:dyDescent="0.25">
      <c r="B414" s="124" t="s">
        <v>452</v>
      </c>
      <c r="C414" s="38">
        <v>502830845</v>
      </c>
      <c r="D414" s="38">
        <v>502830845</v>
      </c>
      <c r="E414" s="54">
        <v>0</v>
      </c>
      <c r="F414" s="54">
        <v>0</v>
      </c>
      <c r="G414" s="54">
        <v>0</v>
      </c>
      <c r="H414" s="54">
        <v>0</v>
      </c>
      <c r="I414" s="54">
        <v>0</v>
      </c>
      <c r="J414" s="54">
        <v>0</v>
      </c>
      <c r="K414" s="54">
        <v>0</v>
      </c>
      <c r="L414" s="54">
        <v>0</v>
      </c>
      <c r="M414" s="54">
        <v>0</v>
      </c>
      <c r="N414" s="54">
        <v>0</v>
      </c>
      <c r="O414" s="54">
        <v>0</v>
      </c>
      <c r="P414" s="54">
        <v>0</v>
      </c>
      <c r="Q414" s="38">
        <f t="shared" si="22"/>
        <v>0</v>
      </c>
      <c r="R414" s="2"/>
    </row>
    <row r="415" spans="1:25" x14ac:dyDescent="0.25">
      <c r="B415" s="128" t="s">
        <v>70</v>
      </c>
      <c r="C415" s="70">
        <v>172000000</v>
      </c>
      <c r="D415" s="70">
        <v>172000000</v>
      </c>
      <c r="E415" s="69">
        <v>0</v>
      </c>
      <c r="F415" s="54">
        <v>0</v>
      </c>
      <c r="G415" s="54">
        <v>0</v>
      </c>
      <c r="H415" s="54">
        <v>0</v>
      </c>
      <c r="I415" s="54">
        <v>0</v>
      </c>
      <c r="J415" s="54">
        <v>0</v>
      </c>
      <c r="K415" s="54">
        <v>0</v>
      </c>
      <c r="L415" s="54">
        <v>0</v>
      </c>
      <c r="M415" s="54">
        <v>0</v>
      </c>
      <c r="N415" s="54">
        <v>0</v>
      </c>
      <c r="O415" s="54">
        <v>0</v>
      </c>
      <c r="P415" s="54">
        <v>0</v>
      </c>
      <c r="Q415" s="38">
        <f t="shared" si="22"/>
        <v>0</v>
      </c>
      <c r="R415" s="2"/>
    </row>
    <row r="416" spans="1:25" x14ac:dyDescent="0.25">
      <c r="B416" s="122" t="s">
        <v>71</v>
      </c>
      <c r="C416" s="38">
        <v>172000000</v>
      </c>
      <c r="D416" s="38">
        <v>172000000</v>
      </c>
      <c r="E416" s="54">
        <v>0</v>
      </c>
      <c r="F416" s="54">
        <v>0</v>
      </c>
      <c r="G416" s="54">
        <v>0</v>
      </c>
      <c r="H416" s="54">
        <v>0</v>
      </c>
      <c r="I416" s="54">
        <v>0</v>
      </c>
      <c r="J416" s="54">
        <v>0</v>
      </c>
      <c r="K416" s="54">
        <v>0</v>
      </c>
      <c r="L416" s="54">
        <v>0</v>
      </c>
      <c r="M416" s="54">
        <v>0</v>
      </c>
      <c r="N416" s="54">
        <v>0</v>
      </c>
      <c r="O416" s="54">
        <v>0</v>
      </c>
      <c r="P416" s="54">
        <v>0</v>
      </c>
      <c r="Q416" s="38">
        <f t="shared" si="22"/>
        <v>0</v>
      </c>
      <c r="R416" s="133"/>
    </row>
    <row r="417" spans="1:19" x14ac:dyDescent="0.25">
      <c r="A417" s="34"/>
      <c r="B417" s="123" t="s">
        <v>453</v>
      </c>
      <c r="C417" s="70">
        <v>12000000</v>
      </c>
      <c r="D417" s="70">
        <v>12000000</v>
      </c>
      <c r="E417" s="69">
        <v>0</v>
      </c>
      <c r="F417" s="54">
        <v>0</v>
      </c>
      <c r="G417" s="54">
        <v>0</v>
      </c>
      <c r="H417" s="54">
        <v>0</v>
      </c>
      <c r="I417" s="54">
        <v>0</v>
      </c>
      <c r="J417" s="54">
        <v>0</v>
      </c>
      <c r="K417" s="54">
        <v>0</v>
      </c>
      <c r="L417" s="54">
        <v>0</v>
      </c>
      <c r="M417" s="54">
        <v>0</v>
      </c>
      <c r="N417" s="54">
        <v>0</v>
      </c>
      <c r="O417" s="54">
        <v>0</v>
      </c>
      <c r="P417" s="54">
        <v>0</v>
      </c>
      <c r="Q417" s="38">
        <f t="shared" si="22"/>
        <v>0</v>
      </c>
      <c r="R417" s="2"/>
    </row>
    <row r="418" spans="1:19" x14ac:dyDescent="0.25">
      <c r="B418" s="124" t="s">
        <v>454</v>
      </c>
      <c r="C418" s="38">
        <v>12000000</v>
      </c>
      <c r="D418" s="38">
        <v>12000000</v>
      </c>
      <c r="E418" s="54">
        <v>0</v>
      </c>
      <c r="F418" s="54">
        <v>0</v>
      </c>
      <c r="G418" s="54">
        <v>0</v>
      </c>
      <c r="H418" s="54">
        <v>0</v>
      </c>
      <c r="I418" s="54">
        <v>0</v>
      </c>
      <c r="J418" s="54">
        <v>0</v>
      </c>
      <c r="K418" s="54">
        <v>0</v>
      </c>
      <c r="L418" s="54">
        <v>0</v>
      </c>
      <c r="M418" s="54">
        <v>0</v>
      </c>
      <c r="N418" s="54">
        <v>0</v>
      </c>
      <c r="O418" s="54">
        <v>0</v>
      </c>
      <c r="P418" s="54">
        <v>0</v>
      </c>
      <c r="Q418" s="38">
        <f t="shared" si="22"/>
        <v>0</v>
      </c>
      <c r="R418" s="2"/>
    </row>
    <row r="419" spans="1:19" x14ac:dyDescent="0.25">
      <c r="B419" s="123" t="s">
        <v>517</v>
      </c>
      <c r="C419" s="70">
        <v>160000000</v>
      </c>
      <c r="D419" s="70">
        <v>160000000</v>
      </c>
      <c r="E419" s="69">
        <v>0</v>
      </c>
      <c r="F419" s="54">
        <v>0</v>
      </c>
      <c r="G419" s="54">
        <v>0</v>
      </c>
      <c r="H419" s="54">
        <v>0</v>
      </c>
      <c r="I419" s="54">
        <v>0</v>
      </c>
      <c r="J419" s="54">
        <v>0</v>
      </c>
      <c r="K419" s="54">
        <v>0</v>
      </c>
      <c r="L419" s="54">
        <v>0</v>
      </c>
      <c r="M419" s="54">
        <v>0</v>
      </c>
      <c r="N419" s="54">
        <v>0</v>
      </c>
      <c r="O419" s="54">
        <v>0</v>
      </c>
      <c r="P419" s="54">
        <v>0</v>
      </c>
      <c r="Q419" s="38">
        <f>SUM(E419:P419)</f>
        <v>0</v>
      </c>
      <c r="R419" s="2"/>
    </row>
    <row r="420" spans="1:19" x14ac:dyDescent="0.25">
      <c r="B420" s="124" t="s">
        <v>518</v>
      </c>
      <c r="C420" s="38">
        <v>160000000</v>
      </c>
      <c r="D420" s="38">
        <v>160000000</v>
      </c>
      <c r="E420" s="54">
        <v>0</v>
      </c>
      <c r="F420" s="54">
        <v>0</v>
      </c>
      <c r="G420" s="54">
        <v>0</v>
      </c>
      <c r="H420" s="54">
        <v>0</v>
      </c>
      <c r="I420" s="54">
        <v>0</v>
      </c>
      <c r="J420" s="54">
        <v>0</v>
      </c>
      <c r="K420" s="54">
        <v>0</v>
      </c>
      <c r="L420" s="54">
        <v>0</v>
      </c>
      <c r="M420" s="54">
        <v>0</v>
      </c>
      <c r="N420" s="54">
        <v>0</v>
      </c>
      <c r="O420" s="54">
        <v>0</v>
      </c>
      <c r="P420" s="54">
        <v>0</v>
      </c>
      <c r="Q420" s="38">
        <f>SUM(E420:P420)</f>
        <v>0</v>
      </c>
      <c r="R420" s="2"/>
    </row>
    <row r="421" spans="1:19" x14ac:dyDescent="0.25">
      <c r="B421" s="126" t="s">
        <v>72</v>
      </c>
      <c r="C421" s="68">
        <v>674830845</v>
      </c>
      <c r="D421" s="49">
        <f>D411+D415</f>
        <v>674830845</v>
      </c>
      <c r="E421" s="72">
        <f t="shared" ref="E421:P421" si="23">E411+E413+E415</f>
        <v>0</v>
      </c>
      <c r="F421" s="72">
        <f t="shared" si="23"/>
        <v>0</v>
      </c>
      <c r="G421" s="72">
        <f t="shared" si="23"/>
        <v>0</v>
      </c>
      <c r="H421" s="72">
        <f t="shared" si="23"/>
        <v>0</v>
      </c>
      <c r="I421" s="72">
        <f t="shared" si="23"/>
        <v>0</v>
      </c>
      <c r="J421" s="72">
        <f t="shared" si="23"/>
        <v>0</v>
      </c>
      <c r="K421" s="72">
        <f t="shared" si="23"/>
        <v>0</v>
      </c>
      <c r="L421" s="72">
        <f t="shared" si="23"/>
        <v>0</v>
      </c>
      <c r="M421" s="72">
        <f t="shared" si="23"/>
        <v>0</v>
      </c>
      <c r="N421" s="72">
        <f t="shared" si="23"/>
        <v>0</v>
      </c>
      <c r="O421" s="72">
        <f t="shared" si="23"/>
        <v>0</v>
      </c>
      <c r="P421" s="72">
        <f t="shared" si="23"/>
        <v>0</v>
      </c>
      <c r="Q421" s="72">
        <f t="shared" si="22"/>
        <v>0</v>
      </c>
      <c r="R421" s="2"/>
    </row>
    <row r="422" spans="1:19" x14ac:dyDescent="0.25">
      <c r="E422" s="42"/>
      <c r="F422" s="42"/>
      <c r="G422" s="42"/>
      <c r="H422" s="42"/>
      <c r="I422" s="42"/>
      <c r="J422" s="42"/>
      <c r="K422" s="42"/>
      <c r="L422" s="42"/>
      <c r="M422" s="42"/>
      <c r="N422" s="42"/>
      <c r="O422" s="42"/>
      <c r="P422" s="42"/>
      <c r="Q422" s="42"/>
      <c r="R422" s="133"/>
      <c r="S422" s="83"/>
    </row>
    <row r="423" spans="1:19" x14ac:dyDescent="0.25">
      <c r="B423" s="126" t="s">
        <v>107</v>
      </c>
      <c r="C423" s="68">
        <f t="shared" ref="C423:P423" si="24">C408+C421</f>
        <v>70666521597</v>
      </c>
      <c r="D423" s="49">
        <f t="shared" si="24"/>
        <v>71613014907.459991</v>
      </c>
      <c r="E423" s="72">
        <f t="shared" si="24"/>
        <v>1663201733.9200001</v>
      </c>
      <c r="F423" s="72">
        <f t="shared" si="24"/>
        <v>1726874119.4099998</v>
      </c>
      <c r="G423" s="72">
        <f t="shared" si="24"/>
        <v>1731074498.53</v>
      </c>
      <c r="H423" s="72">
        <f t="shared" si="24"/>
        <v>1779010098.6100001</v>
      </c>
      <c r="I423" s="72">
        <f t="shared" si="24"/>
        <v>1803892133.5</v>
      </c>
      <c r="J423" s="72">
        <f t="shared" si="24"/>
        <v>1778631117.0400002</v>
      </c>
      <c r="K423" s="72">
        <f t="shared" si="24"/>
        <v>1738032684.8400002</v>
      </c>
      <c r="L423" s="72">
        <f t="shared" si="24"/>
        <v>1753861466.0400002</v>
      </c>
      <c r="M423" s="72">
        <f t="shared" si="24"/>
        <v>1760185491.6199999</v>
      </c>
      <c r="N423" s="72">
        <f>N408+N421</f>
        <v>1842597229.3800004</v>
      </c>
      <c r="O423" s="72">
        <f t="shared" si="24"/>
        <v>1823252619.5700002</v>
      </c>
      <c r="P423" s="72">
        <f t="shared" si="24"/>
        <v>2029610385.48</v>
      </c>
      <c r="Q423" s="72">
        <f>Q408+Q421</f>
        <v>21430223577.939999</v>
      </c>
      <c r="R423" s="2"/>
      <c r="S423" s="83"/>
    </row>
    <row r="424" spans="1:19" x14ac:dyDescent="0.25">
      <c r="B424" s="131" t="s">
        <v>459</v>
      </c>
      <c r="C424" s="55"/>
      <c r="D424" s="55"/>
      <c r="Q424" s="162"/>
      <c r="R424" s="2"/>
    </row>
    <row r="425" spans="1:19" x14ac:dyDescent="0.25">
      <c r="B425" s="131" t="s">
        <v>519</v>
      </c>
      <c r="R425" s="2"/>
    </row>
    <row r="426" spans="1:19" x14ac:dyDescent="0.25">
      <c r="B426" s="131" t="s">
        <v>85</v>
      </c>
      <c r="R426" s="2"/>
    </row>
    <row r="427" spans="1:19" x14ac:dyDescent="0.25">
      <c r="B427" s="5"/>
      <c r="C427" s="31"/>
      <c r="D427" s="31"/>
      <c r="R427" s="2"/>
    </row>
    <row r="428" spans="1:19" x14ac:dyDescent="0.25">
      <c r="B428" s="130"/>
      <c r="R428" s="2"/>
    </row>
    <row r="429" spans="1:19" x14ac:dyDescent="0.25">
      <c r="R429" s="2"/>
    </row>
    <row r="430" spans="1:19" x14ac:dyDescent="0.25">
      <c r="R430" s="2"/>
    </row>
    <row r="431" spans="1:19" x14ac:dyDescent="0.25">
      <c r="R431" s="2"/>
    </row>
    <row r="432" spans="1:19" x14ac:dyDescent="0.25">
      <c r="R432" s="2"/>
    </row>
    <row r="433" spans="18:19" x14ac:dyDescent="0.25">
      <c r="R433" s="133"/>
    </row>
    <row r="434" spans="18:19" x14ac:dyDescent="0.25">
      <c r="R434" s="2"/>
    </row>
    <row r="435" spans="18:19" x14ac:dyDescent="0.25">
      <c r="R435" s="34"/>
    </row>
    <row r="436" spans="18:19" x14ac:dyDescent="0.25">
      <c r="S436" s="83"/>
    </row>
    <row r="437" spans="18:19" x14ac:dyDescent="0.25">
      <c r="R437" s="133"/>
    </row>
    <row r="438" spans="18:19" x14ac:dyDescent="0.25">
      <c r="R438" s="2"/>
    </row>
    <row r="439" spans="18:19" x14ac:dyDescent="0.25">
      <c r="R439" s="34"/>
    </row>
    <row r="441" spans="18:19" x14ac:dyDescent="0.25">
      <c r="R441" s="133"/>
    </row>
    <row r="442" spans="18:19" x14ac:dyDescent="0.25">
      <c r="R442" s="34"/>
    </row>
    <row r="444" spans="18:19" x14ac:dyDescent="0.25">
      <c r="R444" s="2"/>
    </row>
    <row r="445" spans="18:19" x14ac:dyDescent="0.25">
      <c r="R445" s="133"/>
    </row>
    <row r="446" spans="18:19" x14ac:dyDescent="0.25">
      <c r="R446" s="2"/>
    </row>
    <row r="447" spans="18:19" x14ac:dyDescent="0.25">
      <c r="R447" s="133"/>
    </row>
    <row r="448" spans="18:19" x14ac:dyDescent="0.25">
      <c r="R448" s="133"/>
    </row>
    <row r="449" spans="18:18" x14ac:dyDescent="0.25">
      <c r="R449" s="2"/>
    </row>
    <row r="450" spans="18:18" x14ac:dyDescent="0.25">
      <c r="R450" s="133"/>
    </row>
    <row r="451" spans="18:18" x14ac:dyDescent="0.25">
      <c r="R451" s="2"/>
    </row>
    <row r="452" spans="18:18" x14ac:dyDescent="0.25">
      <c r="R452" s="2"/>
    </row>
    <row r="453" spans="18:18" x14ac:dyDescent="0.25">
      <c r="R453" s="2"/>
    </row>
    <row r="454" spans="18:18" x14ac:dyDescent="0.25">
      <c r="R454" s="133"/>
    </row>
    <row r="455" spans="18:18" x14ac:dyDescent="0.25">
      <c r="R455" s="2"/>
    </row>
    <row r="456" spans="18:18" x14ac:dyDescent="0.25">
      <c r="R456" s="133"/>
    </row>
    <row r="457" spans="18:18" x14ac:dyDescent="0.25">
      <c r="R457" s="2"/>
    </row>
    <row r="458" spans="18:18" x14ac:dyDescent="0.25">
      <c r="R458" s="133"/>
    </row>
    <row r="459" spans="18:18" x14ac:dyDescent="0.25">
      <c r="R459" s="2"/>
    </row>
    <row r="460" spans="18:18" x14ac:dyDescent="0.25">
      <c r="R460" s="2"/>
    </row>
    <row r="461" spans="18:18" x14ac:dyDescent="0.25">
      <c r="R461" s="133"/>
    </row>
    <row r="462" spans="18:18" x14ac:dyDescent="0.25">
      <c r="R462" s="2"/>
    </row>
    <row r="463" spans="18:18" x14ac:dyDescent="0.25">
      <c r="R463" s="133"/>
    </row>
    <row r="464" spans="18:18" x14ac:dyDescent="0.25">
      <c r="R464" s="2"/>
    </row>
    <row r="465" spans="18:18" x14ac:dyDescent="0.25">
      <c r="R465" s="133"/>
    </row>
    <row r="466" spans="18:18" x14ac:dyDescent="0.25">
      <c r="R466" s="2"/>
    </row>
    <row r="467" spans="18:18" x14ac:dyDescent="0.25">
      <c r="R467" s="133"/>
    </row>
    <row r="468" spans="18:18" x14ac:dyDescent="0.25">
      <c r="R468" s="34"/>
    </row>
    <row r="469" spans="18:18" x14ac:dyDescent="0.25">
      <c r="R469" s="2"/>
    </row>
    <row r="470" spans="18:18" x14ac:dyDescent="0.25">
      <c r="R470" s="34"/>
    </row>
    <row r="472" spans="18:18" x14ac:dyDescent="0.25">
      <c r="R472" s="2"/>
    </row>
    <row r="473" spans="18:18" x14ac:dyDescent="0.25">
      <c r="R473" s="133"/>
    </row>
    <row r="474" spans="18:18" x14ac:dyDescent="0.25">
      <c r="R474" s="2"/>
    </row>
    <row r="475" spans="18:18" x14ac:dyDescent="0.25">
      <c r="R475" s="2"/>
    </row>
    <row r="476" spans="18:18" x14ac:dyDescent="0.25">
      <c r="R476" s="2"/>
    </row>
    <row r="477" spans="18:18" x14ac:dyDescent="0.25">
      <c r="R477" s="2"/>
    </row>
    <row r="478" spans="18:18" x14ac:dyDescent="0.25">
      <c r="R478" s="2"/>
    </row>
    <row r="479" spans="18:18" x14ac:dyDescent="0.25">
      <c r="R479" s="133"/>
    </row>
    <row r="480" spans="18:18" x14ac:dyDescent="0.25">
      <c r="R480" s="133"/>
    </row>
    <row r="481" spans="18:18" x14ac:dyDescent="0.25">
      <c r="R481" s="2"/>
    </row>
    <row r="482" spans="18:18" x14ac:dyDescent="0.25">
      <c r="R482" s="2"/>
    </row>
    <row r="483" spans="18:18" x14ac:dyDescent="0.25">
      <c r="R483" s="133"/>
    </row>
    <row r="484" spans="18:18" x14ac:dyDescent="0.25">
      <c r="R484" s="2"/>
    </row>
    <row r="485" spans="18:18" x14ac:dyDescent="0.25">
      <c r="R485" s="2"/>
    </row>
    <row r="486" spans="18:18" x14ac:dyDescent="0.25">
      <c r="R486" s="2"/>
    </row>
    <row r="487" spans="18:18" x14ac:dyDescent="0.25">
      <c r="R487" s="2"/>
    </row>
    <row r="488" spans="18:18" x14ac:dyDescent="0.25">
      <c r="R488" s="133"/>
    </row>
    <row r="489" spans="18:18" x14ac:dyDescent="0.25">
      <c r="R489" s="2"/>
    </row>
    <row r="490" spans="18:18" x14ac:dyDescent="0.25">
      <c r="R490" s="133"/>
    </row>
    <row r="495" spans="18:18" x14ac:dyDescent="0.25">
      <c r="R495" s="34"/>
    </row>
    <row r="511" spans="18:18" x14ac:dyDescent="0.25">
      <c r="R511" s="83"/>
    </row>
    <row r="512" spans="18:18" x14ac:dyDescent="0.25">
      <c r="R512" s="83"/>
    </row>
    <row r="526" spans="18:18" x14ac:dyDescent="0.25">
      <c r="R526" s="117"/>
    </row>
    <row r="527" spans="18:18" x14ac:dyDescent="0.25">
      <c r="R527" s="116"/>
    </row>
    <row r="528" spans="18:18" x14ac:dyDescent="0.25">
      <c r="R528" s="119"/>
    </row>
    <row r="529" spans="18:18" x14ac:dyDescent="0.25">
      <c r="R529" s="116"/>
    </row>
    <row r="541" spans="18:18" x14ac:dyDescent="0.25">
      <c r="R541" s="31"/>
    </row>
    <row r="542" spans="18:18" x14ac:dyDescent="0.25">
      <c r="R542" s="31"/>
    </row>
  </sheetData>
  <mergeCells count="7">
    <mergeCell ref="B2:Q2"/>
    <mergeCell ref="B3:Q3"/>
    <mergeCell ref="B4:Q4"/>
    <mergeCell ref="B5:Q5"/>
    <mergeCell ref="B7:B8"/>
    <mergeCell ref="D7:D8"/>
    <mergeCell ref="E7:Q7"/>
  </mergeCells>
  <pageMargins left="0.7" right="0.7" top="0.75" bottom="0.75" header="0.3" footer="0.3"/>
  <pageSetup orientation="portrait" r:id="rId1"/>
  <ignoredErrors>
    <ignoredError sqref="Q406:Q407 Q411:Q420 Q317:Q40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822-B96F-45F3-88D7-CAD68BD6E557}">
  <dimension ref="A2:AA562"/>
  <sheetViews>
    <sheetView showGridLines="0" zoomScale="80" zoomScaleNormal="80" workbookViewId="0">
      <selection activeCell="B7" sqref="B7:B8"/>
    </sheetView>
  </sheetViews>
  <sheetFormatPr defaultColWidth="11.42578125" defaultRowHeight="15" x14ac:dyDescent="0.25"/>
  <cols>
    <col min="1" max="1" width="27.140625" customWidth="1"/>
    <col min="2" max="2" width="82.28515625" style="129" customWidth="1"/>
    <col min="3" max="4" width="18.85546875" customWidth="1"/>
    <col min="5" max="5" width="13.285156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2.5703125" customWidth="1"/>
    <col min="14" max="14" width="11.5703125" customWidth="1"/>
    <col min="15" max="15" width="14.85546875"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88" t="s">
        <v>0</v>
      </c>
      <c r="C2" s="189"/>
      <c r="D2" s="189"/>
      <c r="E2" s="189"/>
      <c r="F2" s="189"/>
      <c r="G2" s="189"/>
      <c r="H2" s="189"/>
      <c r="I2" s="189"/>
      <c r="J2" s="189"/>
      <c r="K2" s="189"/>
      <c r="L2" s="189"/>
      <c r="M2" s="189"/>
      <c r="N2" s="189"/>
      <c r="O2" s="189"/>
      <c r="P2" s="189"/>
      <c r="Q2" s="189"/>
    </row>
    <row r="3" spans="2:27" s="17" customFormat="1" ht="21" x14ac:dyDescent="0.25">
      <c r="B3" s="190" t="s">
        <v>1</v>
      </c>
      <c r="C3" s="191"/>
      <c r="D3" s="191"/>
      <c r="E3" s="191"/>
      <c r="F3" s="191"/>
      <c r="G3" s="191"/>
      <c r="H3" s="191"/>
      <c r="I3" s="191"/>
      <c r="J3" s="191"/>
      <c r="K3" s="191"/>
      <c r="L3" s="191"/>
      <c r="M3" s="191"/>
      <c r="N3" s="191"/>
      <c r="O3" s="191"/>
      <c r="P3" s="191"/>
      <c r="Q3" s="191"/>
    </row>
    <row r="4" spans="2:27" s="17" customFormat="1" ht="15.75" x14ac:dyDescent="0.25">
      <c r="B4" s="192" t="s">
        <v>2</v>
      </c>
      <c r="C4" s="193"/>
      <c r="D4" s="193"/>
      <c r="E4" s="193"/>
      <c r="F4" s="193"/>
      <c r="G4" s="193"/>
      <c r="H4" s="193"/>
      <c r="I4" s="193"/>
      <c r="J4" s="193"/>
      <c r="K4" s="193"/>
      <c r="L4" s="193"/>
      <c r="M4" s="193"/>
      <c r="N4" s="193"/>
      <c r="O4" s="193"/>
      <c r="P4" s="193"/>
      <c r="Q4" s="193"/>
    </row>
    <row r="5" spans="2:27" s="17" customFormat="1" ht="15.75" x14ac:dyDescent="0.25">
      <c r="B5" s="192" t="s">
        <v>3</v>
      </c>
      <c r="C5" s="193"/>
      <c r="D5" s="193"/>
      <c r="E5" s="193"/>
      <c r="F5" s="193"/>
      <c r="G5" s="193"/>
      <c r="H5" s="193"/>
      <c r="I5" s="193"/>
      <c r="J5" s="193"/>
      <c r="K5" s="193"/>
      <c r="L5" s="193"/>
      <c r="M5" s="193"/>
      <c r="N5" s="193"/>
      <c r="O5" s="193"/>
      <c r="P5" s="193"/>
      <c r="Q5" s="193"/>
    </row>
    <row r="6" spans="2:27" s="17" customFormat="1" x14ac:dyDescent="0.25">
      <c r="B6" s="1" t="s">
        <v>520</v>
      </c>
      <c r="C6" s="25"/>
      <c r="D6" s="25"/>
      <c r="E6" s="19"/>
      <c r="F6" s="19"/>
      <c r="G6" s="19"/>
      <c r="H6" s="19"/>
      <c r="I6"/>
      <c r="J6"/>
      <c r="K6"/>
      <c r="L6"/>
      <c r="M6"/>
      <c r="N6"/>
      <c r="O6"/>
      <c r="P6"/>
      <c r="Q6" s="18" t="s">
        <v>5</v>
      </c>
    </row>
    <row r="7" spans="2:27" s="17" customFormat="1" x14ac:dyDescent="0.25">
      <c r="B7" s="194" t="s">
        <v>6</v>
      </c>
      <c r="C7" s="93" t="s">
        <v>112</v>
      </c>
      <c r="D7" s="93" t="s">
        <v>521</v>
      </c>
      <c r="E7" s="196" t="s">
        <v>9</v>
      </c>
      <c r="F7" s="196"/>
      <c r="G7" s="196"/>
      <c r="H7" s="196"/>
      <c r="I7" s="196"/>
      <c r="J7" s="196"/>
      <c r="K7" s="196"/>
      <c r="L7" s="196"/>
      <c r="M7" s="196"/>
      <c r="N7" s="196"/>
      <c r="O7" s="196"/>
      <c r="P7" s="196"/>
      <c r="Q7" s="196"/>
    </row>
    <row r="8" spans="2:27" s="17" customFormat="1" x14ac:dyDescent="0.25">
      <c r="B8" s="195"/>
      <c r="C8" s="81" t="s">
        <v>522</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66" t="s">
        <v>23</v>
      </c>
      <c r="C9" s="167">
        <v>5953053189</v>
      </c>
      <c r="D9" s="167">
        <v>5972070137.5099993</v>
      </c>
      <c r="E9" s="167">
        <v>124200724.60000001</v>
      </c>
      <c r="F9" s="167">
        <v>124072187.06</v>
      </c>
      <c r="G9" s="167">
        <v>127035281.26000002</v>
      </c>
      <c r="H9" s="97">
        <v>140360829.40000001</v>
      </c>
      <c r="I9" s="97">
        <v>201015331.25999996</v>
      </c>
      <c r="J9" s="97">
        <v>155402230.00000003</v>
      </c>
      <c r="K9" s="97">
        <v>130210737.57000001</v>
      </c>
      <c r="L9" s="97">
        <v>127845150.78</v>
      </c>
      <c r="M9" s="97">
        <v>127547319.93999997</v>
      </c>
      <c r="N9" s="97">
        <v>223357762.43000004</v>
      </c>
      <c r="O9" s="97">
        <v>190480581.41999999</v>
      </c>
      <c r="P9" s="97">
        <v>295866957.63</v>
      </c>
      <c r="Q9" s="97">
        <f>SUM(E9:P9)</f>
        <v>1967395093.3500004</v>
      </c>
      <c r="R9" s="175"/>
      <c r="T9" s="3"/>
    </row>
    <row r="10" spans="2:27" x14ac:dyDescent="0.25">
      <c r="B10" s="168" t="s">
        <v>24</v>
      </c>
      <c r="C10" s="169">
        <v>3892711091</v>
      </c>
      <c r="D10" s="169">
        <v>3853444846.4400005</v>
      </c>
      <c r="E10" s="169">
        <v>105843368.06</v>
      </c>
      <c r="F10" s="169">
        <v>105569524.46000001</v>
      </c>
      <c r="G10" s="169">
        <v>107881311.97000001</v>
      </c>
      <c r="H10" s="108">
        <v>108527947.78999999</v>
      </c>
      <c r="I10" s="108">
        <v>107507565.91999999</v>
      </c>
      <c r="J10" s="108">
        <v>114422266.48</v>
      </c>
      <c r="K10" s="108">
        <v>109899244.21000001</v>
      </c>
      <c r="L10" s="108">
        <v>108438221.2</v>
      </c>
      <c r="M10" s="108">
        <v>107548132.35999998</v>
      </c>
      <c r="N10" s="108">
        <v>110865684.94000001</v>
      </c>
      <c r="O10" s="108">
        <v>169688410.26999998</v>
      </c>
      <c r="P10" s="105">
        <v>170387804.61000001</v>
      </c>
      <c r="Q10" s="105">
        <f>SUM(E10:P10)</f>
        <v>1426579482.27</v>
      </c>
      <c r="R10" s="175"/>
      <c r="T10" s="3"/>
      <c r="V10" s="2"/>
      <c r="W10" s="2"/>
      <c r="X10" s="2"/>
      <c r="Y10" s="2"/>
      <c r="Z10" s="2"/>
      <c r="AA10" s="2"/>
    </row>
    <row r="11" spans="2:27" s="34" customFormat="1" x14ac:dyDescent="0.25">
      <c r="B11" s="170" t="s">
        <v>116</v>
      </c>
      <c r="C11" s="171">
        <v>2711611408</v>
      </c>
      <c r="D11" s="171">
        <v>2673345353.5300002</v>
      </c>
      <c r="E11" s="171">
        <v>66975494.75</v>
      </c>
      <c r="F11" s="171">
        <v>67076977.75</v>
      </c>
      <c r="G11" s="171">
        <v>68073885.859999999</v>
      </c>
      <c r="H11" s="100">
        <v>68356745.790000007</v>
      </c>
      <c r="I11" s="100">
        <v>68035939.890000001</v>
      </c>
      <c r="J11" s="100">
        <v>68327133.810000002</v>
      </c>
      <c r="K11" s="100">
        <v>67890370.060000002</v>
      </c>
      <c r="L11" s="100">
        <v>67911154.349999994</v>
      </c>
      <c r="M11" s="100">
        <v>67631689.709999993</v>
      </c>
      <c r="N11" s="100">
        <v>68186418.280000001</v>
      </c>
      <c r="O11" s="100">
        <v>68674024.640000001</v>
      </c>
      <c r="P11" s="100">
        <v>69347830.730000004</v>
      </c>
      <c r="Q11" s="100">
        <f t="shared" ref="Q11:Q70" si="0">SUM(E11:P11)</f>
        <v>816487665.62</v>
      </c>
      <c r="R11" s="175"/>
      <c r="S11"/>
      <c r="T11" s="3"/>
      <c r="U11"/>
      <c r="V11"/>
      <c r="Y11" s="138"/>
    </row>
    <row r="12" spans="2:27" x14ac:dyDescent="0.25">
      <c r="B12" s="172" t="s">
        <v>117</v>
      </c>
      <c r="C12" s="171">
        <v>2682206383</v>
      </c>
      <c r="D12" s="171">
        <v>2643940328.5300002</v>
      </c>
      <c r="E12" s="171">
        <v>66975494.75</v>
      </c>
      <c r="F12" s="171">
        <v>67076977.75</v>
      </c>
      <c r="G12" s="171">
        <v>68073885.859999999</v>
      </c>
      <c r="H12" s="106">
        <v>68356745.790000007</v>
      </c>
      <c r="I12" s="106">
        <v>68035939.890000001</v>
      </c>
      <c r="J12" s="106">
        <v>68327133.810000002</v>
      </c>
      <c r="K12" s="106">
        <v>67890370.060000002</v>
      </c>
      <c r="L12" s="106">
        <v>67911154.349999994</v>
      </c>
      <c r="M12" s="106">
        <v>67631689.709999993</v>
      </c>
      <c r="N12" s="106">
        <v>68186418.280000001</v>
      </c>
      <c r="O12" s="106">
        <v>68674024.640000001</v>
      </c>
      <c r="P12" s="99">
        <v>69347830.730000004</v>
      </c>
      <c r="Q12" s="99">
        <f t="shared" si="0"/>
        <v>816487665.62</v>
      </c>
      <c r="R12" s="175"/>
      <c r="T12" s="3"/>
    </row>
    <row r="13" spans="2:27" x14ac:dyDescent="0.25">
      <c r="B13" s="172" t="s">
        <v>118</v>
      </c>
      <c r="C13" s="171">
        <v>29405025</v>
      </c>
      <c r="D13" s="171">
        <v>29405025</v>
      </c>
      <c r="E13" s="171">
        <v>0</v>
      </c>
      <c r="F13" s="171"/>
      <c r="G13" s="171"/>
      <c r="H13" s="106"/>
      <c r="I13" s="106"/>
      <c r="J13" s="106"/>
      <c r="K13" s="106"/>
      <c r="L13" s="106"/>
      <c r="M13" s="106"/>
      <c r="N13" s="106"/>
      <c r="O13" s="106"/>
      <c r="P13" s="104"/>
      <c r="Q13" s="104">
        <f t="shared" si="0"/>
        <v>0</v>
      </c>
      <c r="R13" s="175"/>
      <c r="T13" s="3"/>
    </row>
    <row r="14" spans="2:27" s="34" customFormat="1" x14ac:dyDescent="0.25">
      <c r="B14" s="170" t="s">
        <v>119</v>
      </c>
      <c r="C14" s="171">
        <v>694824125</v>
      </c>
      <c r="D14" s="171">
        <v>684508672.13</v>
      </c>
      <c r="E14" s="171">
        <v>38612192.649999999</v>
      </c>
      <c r="F14" s="171">
        <v>38418942.649999999</v>
      </c>
      <c r="G14" s="171">
        <v>38868609.32</v>
      </c>
      <c r="H14" s="105">
        <v>38821942.649999999</v>
      </c>
      <c r="I14" s="105">
        <v>39219942.649999999</v>
      </c>
      <c r="J14" s="105">
        <v>38899942.649999999</v>
      </c>
      <c r="K14" s="105">
        <v>40069942.649999999</v>
      </c>
      <c r="L14" s="105">
        <v>40023525.990000002</v>
      </c>
      <c r="M14" s="105">
        <v>39916442.649999999</v>
      </c>
      <c r="N14" s="105">
        <v>40072442.649999999</v>
      </c>
      <c r="O14" s="105">
        <v>41274942.649999999</v>
      </c>
      <c r="P14" s="105">
        <v>47547942.649999999</v>
      </c>
      <c r="Q14" s="105">
        <f t="shared" si="0"/>
        <v>481746811.80999994</v>
      </c>
      <c r="R14" s="175"/>
      <c r="S14"/>
      <c r="T14" s="3"/>
      <c r="U14"/>
      <c r="V14"/>
    </row>
    <row r="15" spans="2:27" x14ac:dyDescent="0.25">
      <c r="B15" s="172" t="s">
        <v>121</v>
      </c>
      <c r="C15" s="171">
        <v>21347681</v>
      </c>
      <c r="D15" s="171">
        <v>22127681</v>
      </c>
      <c r="E15" s="171">
        <v>275000</v>
      </c>
      <c r="F15" s="171">
        <v>275000</v>
      </c>
      <c r="G15" s="171">
        <v>275000</v>
      </c>
      <c r="H15" s="106">
        <v>275000</v>
      </c>
      <c r="I15" s="106">
        <v>275000</v>
      </c>
      <c r="J15" s="106">
        <v>275000</v>
      </c>
      <c r="K15" s="106">
        <v>325000</v>
      </c>
      <c r="L15" s="106">
        <v>325000</v>
      </c>
      <c r="M15" s="106">
        <v>385000</v>
      </c>
      <c r="N15" s="106">
        <v>385000</v>
      </c>
      <c r="O15" s="106">
        <v>495000</v>
      </c>
      <c r="P15" s="106">
        <v>495000</v>
      </c>
      <c r="Q15" s="106">
        <f t="shared" si="0"/>
        <v>4060000</v>
      </c>
      <c r="R15" s="175"/>
      <c r="T15" s="3"/>
    </row>
    <row r="16" spans="2:27" x14ac:dyDescent="0.25">
      <c r="B16" s="172" t="s">
        <v>122</v>
      </c>
      <c r="C16" s="171">
        <v>27073040</v>
      </c>
      <c r="D16" s="171">
        <v>12748040</v>
      </c>
      <c r="E16" s="171">
        <v>1725000</v>
      </c>
      <c r="F16" s="171">
        <v>1500000</v>
      </c>
      <c r="G16" s="171">
        <v>930000</v>
      </c>
      <c r="H16" s="106">
        <v>930000</v>
      </c>
      <c r="I16" s="106">
        <v>780000</v>
      </c>
      <c r="J16" s="106">
        <v>705000</v>
      </c>
      <c r="K16" s="106">
        <v>975000</v>
      </c>
      <c r="L16" s="106">
        <v>975000</v>
      </c>
      <c r="M16" s="106">
        <v>547500</v>
      </c>
      <c r="N16" s="106">
        <v>390000</v>
      </c>
      <c r="O16" s="106">
        <v>390000</v>
      </c>
      <c r="P16" s="106">
        <v>330000</v>
      </c>
      <c r="Q16" s="106">
        <f t="shared" si="0"/>
        <v>10177500</v>
      </c>
      <c r="R16" s="175"/>
      <c r="T16" s="3"/>
    </row>
    <row r="17" spans="2:22" x14ac:dyDescent="0.25">
      <c r="B17" s="172" t="s">
        <v>123</v>
      </c>
      <c r="C17" s="171">
        <v>9000000</v>
      </c>
      <c r="D17" s="171">
        <v>9350000</v>
      </c>
      <c r="E17" s="171">
        <v>0</v>
      </c>
      <c r="F17" s="171"/>
      <c r="G17" s="171"/>
      <c r="H17" s="106"/>
      <c r="I17" s="106"/>
      <c r="J17" s="106"/>
      <c r="K17" s="106"/>
      <c r="L17" s="106"/>
      <c r="M17" s="106"/>
      <c r="N17" s="106"/>
      <c r="O17" s="106"/>
      <c r="P17" s="106">
        <v>0</v>
      </c>
      <c r="Q17" s="106">
        <f t="shared" si="0"/>
        <v>0</v>
      </c>
      <c r="R17" s="175"/>
      <c r="T17" s="3"/>
    </row>
    <row r="18" spans="2:22" x14ac:dyDescent="0.25">
      <c r="B18" s="172" t="s">
        <v>124</v>
      </c>
      <c r="C18" s="171">
        <v>575916000</v>
      </c>
      <c r="D18" s="171">
        <v>574953786.20000005</v>
      </c>
      <c r="E18" s="171">
        <v>34570867.649999999</v>
      </c>
      <c r="F18" s="171">
        <v>34552617.649999999</v>
      </c>
      <c r="G18" s="171">
        <v>35441284.32</v>
      </c>
      <c r="H18" s="106">
        <v>35424617.649999999</v>
      </c>
      <c r="I18" s="106">
        <v>35299617.649999999</v>
      </c>
      <c r="J18" s="106">
        <v>35628617.649999999</v>
      </c>
      <c r="K18" s="106">
        <v>36398617.649999999</v>
      </c>
      <c r="L18" s="106">
        <v>36424450.990000002</v>
      </c>
      <c r="M18" s="106">
        <v>36856117.649999999</v>
      </c>
      <c r="N18" s="106">
        <v>37166617.649999999</v>
      </c>
      <c r="O18" s="106">
        <v>37993117.649999999</v>
      </c>
      <c r="P18" s="106">
        <v>40624117.649999999</v>
      </c>
      <c r="Q18" s="106">
        <f t="shared" si="0"/>
        <v>436380661.80999994</v>
      </c>
      <c r="R18" s="175"/>
      <c r="T18" s="3"/>
    </row>
    <row r="19" spans="2:22" x14ac:dyDescent="0.25">
      <c r="B19" s="172" t="s">
        <v>125</v>
      </c>
      <c r="C19" s="171">
        <v>39019504</v>
      </c>
      <c r="D19" s="171">
        <v>40165764.93</v>
      </c>
      <c r="E19" s="171">
        <v>644500</v>
      </c>
      <c r="F19" s="171">
        <v>644500</v>
      </c>
      <c r="G19" s="171">
        <v>749500</v>
      </c>
      <c r="H19" s="106">
        <v>749500</v>
      </c>
      <c r="I19" s="106">
        <v>1322500</v>
      </c>
      <c r="J19" s="106">
        <v>654500</v>
      </c>
      <c r="K19" s="106">
        <v>654500</v>
      </c>
      <c r="L19" s="106">
        <v>572250</v>
      </c>
      <c r="M19" s="106">
        <v>350000</v>
      </c>
      <c r="N19" s="106">
        <v>350000</v>
      </c>
      <c r="O19" s="106">
        <v>510000</v>
      </c>
      <c r="P19" s="106">
        <v>4208000</v>
      </c>
      <c r="Q19" s="107">
        <f t="shared" si="0"/>
        <v>11409750</v>
      </c>
      <c r="R19" s="175"/>
      <c r="T19" s="3"/>
    </row>
    <row r="20" spans="2:22" x14ac:dyDescent="0.25">
      <c r="B20" s="172" t="s">
        <v>127</v>
      </c>
      <c r="C20" s="171">
        <v>22467900</v>
      </c>
      <c r="D20" s="171">
        <v>25163400</v>
      </c>
      <c r="E20" s="171">
        <v>1396825</v>
      </c>
      <c r="F20" s="171">
        <v>1446825</v>
      </c>
      <c r="G20" s="171">
        <v>1472825</v>
      </c>
      <c r="H20" s="106">
        <v>1442825</v>
      </c>
      <c r="I20" s="106">
        <v>1542825</v>
      </c>
      <c r="J20" s="106">
        <v>1636825</v>
      </c>
      <c r="K20" s="106">
        <v>1716825</v>
      </c>
      <c r="L20" s="106">
        <v>1726825</v>
      </c>
      <c r="M20" s="106">
        <v>1777825</v>
      </c>
      <c r="N20" s="106">
        <v>1780825</v>
      </c>
      <c r="O20" s="106">
        <v>1886825</v>
      </c>
      <c r="P20" s="106">
        <v>1890825</v>
      </c>
      <c r="Q20" s="106">
        <f t="shared" si="0"/>
        <v>19718900</v>
      </c>
      <c r="R20" s="175"/>
      <c r="T20" s="3"/>
    </row>
    <row r="21" spans="2:22" s="34" customFormat="1" x14ac:dyDescent="0.25">
      <c r="B21" s="170" t="s">
        <v>128</v>
      </c>
      <c r="C21" s="171">
        <v>8757200</v>
      </c>
      <c r="D21" s="171">
        <v>8707700</v>
      </c>
      <c r="E21" s="171">
        <v>0</v>
      </c>
      <c r="F21" s="106"/>
      <c r="G21" s="106"/>
      <c r="H21" s="106"/>
      <c r="I21" s="106"/>
      <c r="J21" s="106"/>
      <c r="K21" s="106"/>
      <c r="L21" s="106"/>
      <c r="M21" s="106"/>
      <c r="N21" s="108"/>
      <c r="O21" s="108"/>
      <c r="P21" s="108">
        <v>0</v>
      </c>
      <c r="Q21" s="108">
        <f t="shared" si="0"/>
        <v>0</v>
      </c>
      <c r="R21" s="175"/>
      <c r="S21"/>
      <c r="T21" s="3"/>
      <c r="U21"/>
      <c r="V21"/>
    </row>
    <row r="22" spans="2:22" x14ac:dyDescent="0.25">
      <c r="B22" s="172" t="s">
        <v>129</v>
      </c>
      <c r="C22" s="171">
        <v>8757200</v>
      </c>
      <c r="D22" s="171">
        <v>8707700</v>
      </c>
      <c r="E22" s="171">
        <v>0</v>
      </c>
      <c r="F22" s="106"/>
      <c r="G22" s="106"/>
      <c r="H22" s="106"/>
      <c r="I22" s="106"/>
      <c r="J22" s="106"/>
      <c r="K22" s="106"/>
      <c r="L22" s="106"/>
      <c r="M22" s="106"/>
      <c r="N22" s="106"/>
      <c r="O22" s="106"/>
      <c r="P22" s="106">
        <v>0</v>
      </c>
      <c r="Q22" s="106">
        <f t="shared" si="0"/>
        <v>0</v>
      </c>
      <c r="R22" s="175"/>
      <c r="T22" s="3"/>
    </row>
    <row r="23" spans="2:22" s="34" customFormat="1" x14ac:dyDescent="0.25">
      <c r="B23" s="170" t="s">
        <v>130</v>
      </c>
      <c r="C23" s="171">
        <v>275968360</v>
      </c>
      <c r="D23" s="171">
        <v>274562772.51999998</v>
      </c>
      <c r="E23" s="171">
        <v>0</v>
      </c>
      <c r="F23" s="106"/>
      <c r="G23" s="106"/>
      <c r="H23" s="106"/>
      <c r="I23" s="106"/>
      <c r="J23" s="106"/>
      <c r="K23" s="106"/>
      <c r="L23" s="106"/>
      <c r="M23" s="106"/>
      <c r="N23" s="108"/>
      <c r="O23" s="108">
        <v>58197782.049999997</v>
      </c>
      <c r="P23" s="108">
        <v>49994298.880000003</v>
      </c>
      <c r="Q23" s="108">
        <f t="shared" si="0"/>
        <v>108192080.93000001</v>
      </c>
      <c r="R23" s="175"/>
      <c r="S23"/>
      <c r="T23" s="3"/>
      <c r="U23"/>
      <c r="V23"/>
    </row>
    <row r="24" spans="2:22" x14ac:dyDescent="0.25">
      <c r="B24" s="172" t="s">
        <v>131</v>
      </c>
      <c r="C24" s="171">
        <v>275968360</v>
      </c>
      <c r="D24" s="171">
        <v>274562772.51999998</v>
      </c>
      <c r="E24" s="171">
        <v>0</v>
      </c>
      <c r="F24" s="106"/>
      <c r="G24" s="106"/>
      <c r="H24" s="106"/>
      <c r="I24" s="106"/>
      <c r="J24" s="106"/>
      <c r="K24" s="106"/>
      <c r="L24" s="106"/>
      <c r="M24" s="106"/>
      <c r="N24" s="106"/>
      <c r="O24" s="106">
        <v>58197782.049999997</v>
      </c>
      <c r="P24" s="106">
        <v>49994298.880000003</v>
      </c>
      <c r="Q24" s="106">
        <f t="shared" si="0"/>
        <v>108192080.93000001</v>
      </c>
      <c r="R24" s="175"/>
      <c r="T24" s="3"/>
    </row>
    <row r="25" spans="2:22" s="34" customFormat="1" x14ac:dyDescent="0.25">
      <c r="B25" s="170" t="s">
        <v>132</v>
      </c>
      <c r="C25" s="171">
        <v>148749998</v>
      </c>
      <c r="D25" s="171">
        <v>159520348.26000002</v>
      </c>
      <c r="E25" s="171">
        <v>255680.66</v>
      </c>
      <c r="F25" s="171">
        <v>73604.06</v>
      </c>
      <c r="G25" s="171">
        <v>938816.79</v>
      </c>
      <c r="H25" s="108">
        <v>1349259.35</v>
      </c>
      <c r="I25" s="108">
        <v>251683.38</v>
      </c>
      <c r="J25" s="108">
        <v>7195190.0200000005</v>
      </c>
      <c r="K25" s="108">
        <v>1938931.5</v>
      </c>
      <c r="L25" s="108">
        <v>503540.86</v>
      </c>
      <c r="M25" s="108">
        <v>0</v>
      </c>
      <c r="N25" s="108">
        <v>2606824.0099999998</v>
      </c>
      <c r="O25" s="108">
        <v>1541660.9300000002</v>
      </c>
      <c r="P25" s="108">
        <v>3497732.35</v>
      </c>
      <c r="Q25" s="108">
        <f t="shared" si="0"/>
        <v>20152923.91</v>
      </c>
      <c r="R25" s="175"/>
      <c r="S25"/>
      <c r="T25" s="3"/>
      <c r="U25"/>
      <c r="V25"/>
    </row>
    <row r="26" spans="2:22" x14ac:dyDescent="0.25">
      <c r="B26" s="172" t="s">
        <v>133</v>
      </c>
      <c r="C26" s="171">
        <v>28400000</v>
      </c>
      <c r="D26" s="171">
        <v>27860408.399999999</v>
      </c>
      <c r="E26" s="171">
        <v>0</v>
      </c>
      <c r="F26" s="171">
        <v>0</v>
      </c>
      <c r="G26" s="171">
        <v>110000</v>
      </c>
      <c r="H26" s="106">
        <v>1235000</v>
      </c>
      <c r="I26" s="106"/>
      <c r="J26" s="106">
        <v>92000</v>
      </c>
      <c r="K26" s="106">
        <v>540000</v>
      </c>
      <c r="L26" s="106">
        <v>0</v>
      </c>
      <c r="M26" s="106"/>
      <c r="N26" s="106"/>
      <c r="O26" s="106">
        <v>52000</v>
      </c>
      <c r="P26" s="106">
        <v>1656000</v>
      </c>
      <c r="Q26" s="106">
        <f t="shared" si="0"/>
        <v>3685000</v>
      </c>
      <c r="R26" s="175"/>
      <c r="T26" s="3"/>
    </row>
    <row r="27" spans="2:22" x14ac:dyDescent="0.25">
      <c r="B27" s="172" t="s">
        <v>134</v>
      </c>
      <c r="C27" s="171">
        <v>1000000</v>
      </c>
      <c r="D27" s="171">
        <v>1000000</v>
      </c>
      <c r="E27" s="171">
        <v>0</v>
      </c>
      <c r="F27" s="106"/>
      <c r="G27" s="106"/>
      <c r="H27" s="106"/>
      <c r="I27" s="106"/>
      <c r="J27" s="106"/>
      <c r="K27" s="106"/>
      <c r="L27" s="106"/>
      <c r="M27" s="106"/>
      <c r="N27" s="106"/>
      <c r="O27" s="106"/>
      <c r="P27" s="106"/>
      <c r="Q27" s="106">
        <f t="shared" si="0"/>
        <v>0</v>
      </c>
      <c r="R27" s="175"/>
      <c r="T27" s="3"/>
    </row>
    <row r="28" spans="2:22" x14ac:dyDescent="0.25">
      <c r="B28" s="172" t="s">
        <v>135</v>
      </c>
      <c r="C28" s="171">
        <v>100500000</v>
      </c>
      <c r="D28" s="171">
        <v>108873522.59</v>
      </c>
      <c r="E28" s="171">
        <v>180000</v>
      </c>
      <c r="F28" s="106">
        <v>0</v>
      </c>
      <c r="G28" s="106">
        <v>238000</v>
      </c>
      <c r="H28" s="106"/>
      <c r="I28" s="106">
        <v>100000</v>
      </c>
      <c r="J28" s="106">
        <v>6392437.8200000003</v>
      </c>
      <c r="K28" s="106">
        <v>555257.77</v>
      </c>
      <c r="L28" s="106">
        <v>122977</v>
      </c>
      <c r="M28" s="106">
        <v>0</v>
      </c>
      <c r="N28" s="106">
        <v>1959085.2</v>
      </c>
      <c r="O28" s="106">
        <v>705750</v>
      </c>
      <c r="P28" s="106">
        <v>299729.05</v>
      </c>
      <c r="Q28" s="106">
        <f t="shared" si="0"/>
        <v>10553236.84</v>
      </c>
      <c r="R28" s="175"/>
      <c r="T28" s="3"/>
    </row>
    <row r="29" spans="2:22" x14ac:dyDescent="0.25">
      <c r="B29" s="172" t="s">
        <v>136</v>
      </c>
      <c r="C29" s="171">
        <v>18849998</v>
      </c>
      <c r="D29" s="171">
        <v>21786417.27</v>
      </c>
      <c r="E29" s="171">
        <v>75680.66</v>
      </c>
      <c r="F29" s="106">
        <v>73604.06</v>
      </c>
      <c r="G29" s="106">
        <v>590816.79</v>
      </c>
      <c r="H29" s="106">
        <v>114259.35</v>
      </c>
      <c r="I29" s="106">
        <v>151683.38</v>
      </c>
      <c r="J29" s="106">
        <v>710752.2</v>
      </c>
      <c r="K29" s="106">
        <v>843673.73</v>
      </c>
      <c r="L29" s="106">
        <v>380563.86</v>
      </c>
      <c r="M29" s="106">
        <v>0</v>
      </c>
      <c r="N29" s="106">
        <v>647738.81000000006</v>
      </c>
      <c r="O29" s="106">
        <v>783910.93</v>
      </c>
      <c r="P29" s="106">
        <v>1542003.3</v>
      </c>
      <c r="Q29" s="106">
        <f t="shared" si="0"/>
        <v>5914687.0699999994</v>
      </c>
      <c r="R29" s="175"/>
      <c r="T29" s="3"/>
    </row>
    <row r="30" spans="2:22" s="34" customFormat="1" x14ac:dyDescent="0.25">
      <c r="B30" s="170" t="s">
        <v>137</v>
      </c>
      <c r="C30" s="171">
        <v>52800000</v>
      </c>
      <c r="D30" s="171">
        <v>52800000</v>
      </c>
      <c r="E30" s="171">
        <v>0</v>
      </c>
      <c r="F30" s="106"/>
      <c r="G30" s="106"/>
      <c r="H30" s="106"/>
      <c r="I30" s="106"/>
      <c r="J30" s="106"/>
      <c r="K30" s="106"/>
      <c r="L30" s="106"/>
      <c r="M30" s="106"/>
      <c r="N30" s="108"/>
      <c r="O30" s="108"/>
      <c r="P30" s="108"/>
      <c r="Q30" s="108">
        <f t="shared" si="0"/>
        <v>0</v>
      </c>
      <c r="R30" s="175"/>
      <c r="S30"/>
      <c r="T30" s="3"/>
      <c r="U30"/>
      <c r="V30"/>
    </row>
    <row r="31" spans="2:22" x14ac:dyDescent="0.25">
      <c r="B31" s="172" t="s">
        <v>138</v>
      </c>
      <c r="C31" s="171">
        <v>52800000</v>
      </c>
      <c r="D31" s="171">
        <v>52800000</v>
      </c>
      <c r="E31" s="171">
        <v>0</v>
      </c>
      <c r="F31" s="106"/>
      <c r="G31" s="106"/>
      <c r="H31" s="106"/>
      <c r="I31" s="106"/>
      <c r="J31" s="106"/>
      <c r="K31" s="106"/>
      <c r="L31" s="106"/>
      <c r="M31" s="106"/>
      <c r="N31" s="108"/>
      <c r="O31" s="108"/>
      <c r="P31" s="106"/>
      <c r="Q31" s="106">
        <f t="shared" si="0"/>
        <v>0</v>
      </c>
      <c r="R31" s="175"/>
      <c r="T31" s="3"/>
    </row>
    <row r="32" spans="2:22" x14ac:dyDescent="0.25">
      <c r="B32" s="168" t="s">
        <v>25</v>
      </c>
      <c r="C32" s="169">
        <v>1542515224</v>
      </c>
      <c r="D32" s="169">
        <v>1603254213.73</v>
      </c>
      <c r="E32" s="169">
        <v>2035970</v>
      </c>
      <c r="F32" s="169">
        <v>2023570</v>
      </c>
      <c r="G32" s="169">
        <v>2142406</v>
      </c>
      <c r="H32" s="108">
        <v>15183258.52</v>
      </c>
      <c r="I32" s="108">
        <v>76616928.280000001</v>
      </c>
      <c r="J32" s="108">
        <v>23694881.800000001</v>
      </c>
      <c r="K32" s="108">
        <v>2338569.7199999997</v>
      </c>
      <c r="L32" s="108">
        <v>2311538.46</v>
      </c>
      <c r="M32" s="108">
        <v>2133859.42</v>
      </c>
      <c r="N32" s="108">
        <v>95507440.679999992</v>
      </c>
      <c r="O32" s="108">
        <v>2720349.1</v>
      </c>
      <c r="P32" s="108">
        <v>107194242.06999999</v>
      </c>
      <c r="Q32" s="108">
        <f t="shared" si="0"/>
        <v>333903014.04999995</v>
      </c>
      <c r="R32" s="175"/>
      <c r="T32" s="3"/>
    </row>
    <row r="33" spans="1:22" s="34" customFormat="1" x14ac:dyDescent="0.25">
      <c r="B33" s="170" t="s">
        <v>139</v>
      </c>
      <c r="C33" s="171">
        <v>32900000</v>
      </c>
      <c r="D33" s="171">
        <v>32900000</v>
      </c>
      <c r="E33" s="171">
        <v>0</v>
      </c>
      <c r="F33" s="108"/>
      <c r="G33" s="108"/>
      <c r="H33" s="108"/>
      <c r="I33" s="108"/>
      <c r="J33" s="108"/>
      <c r="K33" s="108"/>
      <c r="L33" s="108"/>
      <c r="M33" s="108"/>
      <c r="N33" s="108"/>
      <c r="O33" s="108"/>
      <c r="P33" s="108"/>
      <c r="Q33" s="108">
        <f t="shared" si="0"/>
        <v>0</v>
      </c>
      <c r="R33" s="175"/>
      <c r="S33"/>
      <c r="T33" s="3"/>
      <c r="U33"/>
      <c r="V33"/>
    </row>
    <row r="34" spans="1:22" x14ac:dyDescent="0.25">
      <c r="B34" s="172" t="s">
        <v>140</v>
      </c>
      <c r="C34" s="171">
        <v>32900000</v>
      </c>
      <c r="D34" s="171">
        <v>32900000</v>
      </c>
      <c r="E34" s="171">
        <v>0</v>
      </c>
      <c r="F34" s="108"/>
      <c r="G34" s="108"/>
      <c r="H34" s="108"/>
      <c r="I34" s="108"/>
      <c r="J34" s="108"/>
      <c r="K34" s="108"/>
      <c r="L34" s="108"/>
      <c r="M34" s="108"/>
      <c r="N34" s="106"/>
      <c r="O34" s="106"/>
      <c r="P34" s="106"/>
      <c r="Q34" s="106">
        <f t="shared" si="0"/>
        <v>0</v>
      </c>
      <c r="R34" s="175"/>
      <c r="T34" s="3"/>
    </row>
    <row r="35" spans="1:22" s="34" customFormat="1" x14ac:dyDescent="0.25">
      <c r="B35" s="170" t="s">
        <v>141</v>
      </c>
      <c r="C35" s="171">
        <v>1509615224</v>
      </c>
      <c r="D35" s="171">
        <v>1570354213.73</v>
      </c>
      <c r="E35" s="171">
        <v>2035970</v>
      </c>
      <c r="F35" s="171">
        <v>2023570</v>
      </c>
      <c r="G35" s="171">
        <v>2142406</v>
      </c>
      <c r="H35" s="109">
        <v>15183258.52</v>
      </c>
      <c r="I35" s="109">
        <v>76616928.280000001</v>
      </c>
      <c r="J35" s="109">
        <v>23694881.800000001</v>
      </c>
      <c r="K35" s="109">
        <v>2338569.7199999997</v>
      </c>
      <c r="L35" s="109">
        <v>2311538.46</v>
      </c>
      <c r="M35" s="109">
        <v>2133859.42</v>
      </c>
      <c r="N35" s="109">
        <v>95507440.679999992</v>
      </c>
      <c r="O35" s="109">
        <v>2720349.1</v>
      </c>
      <c r="P35" s="109">
        <v>107194242.06999999</v>
      </c>
      <c r="Q35" s="109">
        <f t="shared" si="0"/>
        <v>333903014.04999995</v>
      </c>
      <c r="R35" s="175"/>
      <c r="S35"/>
      <c r="T35" s="3"/>
      <c r="U35"/>
      <c r="V35"/>
    </row>
    <row r="36" spans="1:22" x14ac:dyDescent="0.25">
      <c r="B36" s="172" t="s">
        <v>142</v>
      </c>
      <c r="C36" s="171">
        <v>265388488</v>
      </c>
      <c r="D36" s="171">
        <v>266025388</v>
      </c>
      <c r="E36" s="171">
        <v>154970</v>
      </c>
      <c r="F36" s="171">
        <v>157570</v>
      </c>
      <c r="G36" s="171">
        <v>161270</v>
      </c>
      <c r="H36" s="106">
        <v>159870</v>
      </c>
      <c r="I36" s="106">
        <v>161470</v>
      </c>
      <c r="J36" s="106">
        <v>162470</v>
      </c>
      <c r="K36" s="106">
        <v>159370</v>
      </c>
      <c r="L36" s="106">
        <v>157370</v>
      </c>
      <c r="M36" s="106">
        <v>158770</v>
      </c>
      <c r="N36" s="106">
        <v>158770</v>
      </c>
      <c r="O36" s="106">
        <v>153570</v>
      </c>
      <c r="P36" s="106">
        <v>154770</v>
      </c>
      <c r="Q36" s="106">
        <f t="shared" si="0"/>
        <v>1900240</v>
      </c>
      <c r="R36" s="175"/>
      <c r="T36" s="3"/>
    </row>
    <row r="37" spans="1:22" x14ac:dyDescent="0.25">
      <c r="B37" s="172" t="s">
        <v>143</v>
      </c>
      <c r="C37" s="171">
        <v>10010000</v>
      </c>
      <c r="D37" s="171">
        <v>9334294.0899999999</v>
      </c>
      <c r="E37" s="171">
        <v>0</v>
      </c>
      <c r="F37" s="171">
        <v>0</v>
      </c>
      <c r="G37" s="171">
        <v>105836</v>
      </c>
      <c r="H37" s="106">
        <v>117588.54</v>
      </c>
      <c r="I37" s="106">
        <v>550778.48</v>
      </c>
      <c r="J37" s="106">
        <v>161681.4</v>
      </c>
      <c r="K37" s="106">
        <v>353674.72</v>
      </c>
      <c r="L37" s="106">
        <v>334868.46000000002</v>
      </c>
      <c r="M37" s="106">
        <v>172789.42</v>
      </c>
      <c r="N37" s="106">
        <v>107766.27</v>
      </c>
      <c r="O37" s="106">
        <v>60465.21</v>
      </c>
      <c r="P37" s="106">
        <v>77681.38</v>
      </c>
      <c r="Q37" s="106">
        <f t="shared" si="0"/>
        <v>2043129.88</v>
      </c>
      <c r="R37" s="175"/>
      <c r="T37" s="3"/>
    </row>
    <row r="38" spans="1:22" x14ac:dyDescent="0.25">
      <c r="B38" s="172" t="s">
        <v>144</v>
      </c>
      <c r="C38" s="171">
        <v>90827740</v>
      </c>
      <c r="D38" s="171">
        <v>90407740</v>
      </c>
      <c r="E38" s="171">
        <v>398000</v>
      </c>
      <c r="F38" s="171">
        <v>418000</v>
      </c>
      <c r="G38" s="171">
        <v>408000</v>
      </c>
      <c r="H38" s="106">
        <v>408000</v>
      </c>
      <c r="I38" s="106">
        <v>408000</v>
      </c>
      <c r="J38" s="106">
        <v>408000</v>
      </c>
      <c r="K38" s="106">
        <v>404400</v>
      </c>
      <c r="L38" s="106">
        <v>402000</v>
      </c>
      <c r="M38" s="106">
        <v>402000</v>
      </c>
      <c r="N38" s="106">
        <v>472000</v>
      </c>
      <c r="O38" s="106">
        <v>472000</v>
      </c>
      <c r="P38" s="106">
        <v>472000</v>
      </c>
      <c r="Q38" s="106">
        <f t="shared" si="0"/>
        <v>5072400</v>
      </c>
      <c r="R38" s="175"/>
      <c r="T38" s="3"/>
    </row>
    <row r="39" spans="1:22" x14ac:dyDescent="0.25">
      <c r="B39" s="172" t="s">
        <v>145</v>
      </c>
      <c r="C39" s="171">
        <v>44435000</v>
      </c>
      <c r="D39" s="171">
        <v>43014000</v>
      </c>
      <c r="E39" s="171">
        <v>1483000</v>
      </c>
      <c r="F39" s="171">
        <v>1448000</v>
      </c>
      <c r="G39" s="171">
        <v>1467300</v>
      </c>
      <c r="H39" s="106">
        <v>1494300</v>
      </c>
      <c r="I39" s="106">
        <v>1396300</v>
      </c>
      <c r="J39" s="106">
        <v>1399300</v>
      </c>
      <c r="K39" s="106">
        <v>1387300</v>
      </c>
      <c r="L39" s="106">
        <v>1417300</v>
      </c>
      <c r="M39" s="106">
        <v>1400300</v>
      </c>
      <c r="N39" s="106">
        <v>1388300</v>
      </c>
      <c r="O39" s="106">
        <v>1708300</v>
      </c>
      <c r="P39" s="106">
        <v>1950900</v>
      </c>
      <c r="Q39" s="106">
        <f t="shared" si="0"/>
        <v>17940600</v>
      </c>
      <c r="R39" s="175"/>
      <c r="T39" s="3"/>
    </row>
    <row r="40" spans="1:22" x14ac:dyDescent="0.25">
      <c r="B40" s="172" t="s">
        <v>146</v>
      </c>
      <c r="C40" s="171">
        <v>159658664</v>
      </c>
      <c r="D40" s="171">
        <v>156098354.90000001</v>
      </c>
      <c r="E40" s="171">
        <v>0</v>
      </c>
      <c r="F40" s="179"/>
      <c r="G40" s="179"/>
      <c r="H40" s="106">
        <v>13003499.98</v>
      </c>
      <c r="I40" s="106">
        <v>73674379.799999997</v>
      </c>
      <c r="J40" s="106">
        <v>13001542.9</v>
      </c>
      <c r="K40" s="106">
        <v>0</v>
      </c>
      <c r="L40" s="179"/>
      <c r="M40" s="179"/>
      <c r="N40" s="106">
        <v>0</v>
      </c>
      <c r="O40" s="106">
        <v>0</v>
      </c>
      <c r="P40" s="106">
        <v>0</v>
      </c>
      <c r="Q40" s="106">
        <f t="shared" si="0"/>
        <v>99679422.680000007</v>
      </c>
      <c r="R40" s="175"/>
      <c r="T40" s="3"/>
    </row>
    <row r="41" spans="1:22" x14ac:dyDescent="0.25">
      <c r="B41" s="172" t="s">
        <v>493</v>
      </c>
      <c r="C41" s="171">
        <v>48000000</v>
      </c>
      <c r="D41" s="171">
        <v>48000000</v>
      </c>
      <c r="E41" s="171">
        <v>0</v>
      </c>
      <c r="F41" s="179"/>
      <c r="G41" s="179"/>
      <c r="H41" s="178"/>
      <c r="I41" s="178"/>
      <c r="J41" s="178"/>
      <c r="K41" s="178"/>
      <c r="L41" s="179"/>
      <c r="M41" s="179"/>
      <c r="N41" s="178"/>
      <c r="O41" s="106"/>
      <c r="P41" s="106"/>
      <c r="Q41" s="106">
        <f t="shared" si="0"/>
        <v>0</v>
      </c>
      <c r="R41" s="175"/>
      <c r="T41" s="3"/>
    </row>
    <row r="42" spans="1:22" x14ac:dyDescent="0.25">
      <c r="B42" s="172" t="s">
        <v>147</v>
      </c>
      <c r="C42" s="171">
        <v>247077141</v>
      </c>
      <c r="D42" s="171">
        <v>242103349</v>
      </c>
      <c r="E42" s="171">
        <v>0</v>
      </c>
      <c r="F42" s="179"/>
      <c r="G42" s="179"/>
      <c r="H42" s="178"/>
      <c r="I42" s="106">
        <v>0</v>
      </c>
      <c r="J42" s="178"/>
      <c r="K42" s="178"/>
      <c r="L42" s="179"/>
      <c r="M42" s="179"/>
      <c r="N42" s="178"/>
      <c r="O42" s="106">
        <v>0</v>
      </c>
      <c r="P42" s="106">
        <v>0</v>
      </c>
      <c r="Q42" s="106">
        <f t="shared" si="0"/>
        <v>0</v>
      </c>
      <c r="R42" s="175"/>
      <c r="T42" s="3"/>
    </row>
    <row r="43" spans="1:22" x14ac:dyDescent="0.25">
      <c r="B43" s="172" t="s">
        <v>148</v>
      </c>
      <c r="C43" s="171">
        <v>400189390</v>
      </c>
      <c r="D43" s="171">
        <v>408605265.5</v>
      </c>
      <c r="E43" s="171">
        <v>0</v>
      </c>
      <c r="F43" s="179"/>
      <c r="G43" s="179"/>
      <c r="H43" s="106">
        <v>0</v>
      </c>
      <c r="I43" s="106">
        <v>426000</v>
      </c>
      <c r="J43" s="106">
        <v>8561887.5</v>
      </c>
      <c r="K43" s="106">
        <v>33825</v>
      </c>
      <c r="L43" s="108">
        <v>0</v>
      </c>
      <c r="M43" s="179"/>
      <c r="N43" s="178"/>
      <c r="O43" s="106"/>
      <c r="P43" s="106">
        <v>50000</v>
      </c>
      <c r="Q43" s="106">
        <f t="shared" si="0"/>
        <v>9071712.5</v>
      </c>
      <c r="R43" s="175"/>
      <c r="T43" s="3"/>
    </row>
    <row r="44" spans="1:22" x14ac:dyDescent="0.25">
      <c r="B44" s="172" t="s">
        <v>149</v>
      </c>
      <c r="C44" s="171">
        <v>146892501</v>
      </c>
      <c r="D44" s="171">
        <v>146727701</v>
      </c>
      <c r="E44" s="171">
        <v>0</v>
      </c>
      <c r="F44" s="179"/>
      <c r="G44" s="179"/>
      <c r="H44" s="178"/>
      <c r="I44" s="178"/>
      <c r="J44" s="178"/>
      <c r="K44" s="178"/>
      <c r="L44" s="178"/>
      <c r="M44" s="106">
        <v>0</v>
      </c>
      <c r="N44" s="106">
        <v>93380604.409999996</v>
      </c>
      <c r="O44" s="106">
        <v>326013.89</v>
      </c>
      <c r="P44" s="106">
        <v>0</v>
      </c>
      <c r="Q44" s="106">
        <f t="shared" si="0"/>
        <v>93706618.299999997</v>
      </c>
      <c r="R44" s="175"/>
      <c r="T44" s="3"/>
    </row>
    <row r="45" spans="1:22" x14ac:dyDescent="0.25">
      <c r="B45" s="172" t="s">
        <v>150</v>
      </c>
      <c r="C45" s="171">
        <v>97136300</v>
      </c>
      <c r="D45" s="171">
        <v>160038121.24000001</v>
      </c>
      <c r="E45" s="171">
        <v>0</v>
      </c>
      <c r="F45" s="177"/>
      <c r="G45" s="171">
        <v>0</v>
      </c>
      <c r="H45" s="106">
        <v>0</v>
      </c>
      <c r="I45" s="178"/>
      <c r="J45" s="178"/>
      <c r="K45" s="178"/>
      <c r="L45" s="178"/>
      <c r="M45" s="178"/>
      <c r="N45" s="178"/>
      <c r="O45" s="106">
        <v>0</v>
      </c>
      <c r="P45" s="106">
        <v>104488890.69</v>
      </c>
      <c r="Q45" s="106">
        <f t="shared" si="0"/>
        <v>104488890.69</v>
      </c>
      <c r="R45" s="175"/>
      <c r="T45" s="3"/>
    </row>
    <row r="46" spans="1:22" x14ac:dyDescent="0.25">
      <c r="A46" s="59"/>
      <c r="B46" s="168" t="s">
        <v>26</v>
      </c>
      <c r="C46" s="169">
        <v>33340000</v>
      </c>
      <c r="D46" s="169">
        <v>32198318.91</v>
      </c>
      <c r="E46" s="169">
        <v>566280</v>
      </c>
      <c r="F46" s="169">
        <v>703560</v>
      </c>
      <c r="G46" s="169">
        <v>1072500</v>
      </c>
      <c r="H46" s="108">
        <v>660660</v>
      </c>
      <c r="I46" s="108">
        <v>905425.95</v>
      </c>
      <c r="J46" s="108">
        <v>0</v>
      </c>
      <c r="K46" s="108">
        <v>1906720.53</v>
      </c>
      <c r="L46" s="108">
        <v>948034.23</v>
      </c>
      <c r="M46" s="108">
        <v>1608462.57</v>
      </c>
      <c r="N46" s="108">
        <v>745644.9</v>
      </c>
      <c r="O46" s="108">
        <v>1491289.8</v>
      </c>
      <c r="P46" s="108">
        <v>660428.34</v>
      </c>
      <c r="Q46" s="108">
        <f t="shared" si="0"/>
        <v>11269006.320000002</v>
      </c>
      <c r="R46" s="175"/>
      <c r="T46" s="3"/>
    </row>
    <row r="47" spans="1:22" s="34" customFormat="1" x14ac:dyDescent="0.25">
      <c r="B47" s="170" t="s">
        <v>151</v>
      </c>
      <c r="C47" s="171">
        <v>19480000</v>
      </c>
      <c r="D47" s="171">
        <v>18338318.91</v>
      </c>
      <c r="E47" s="171">
        <v>566280</v>
      </c>
      <c r="F47" s="171">
        <v>703560</v>
      </c>
      <c r="G47" s="171">
        <v>1072500</v>
      </c>
      <c r="H47" s="109">
        <v>660660</v>
      </c>
      <c r="I47" s="109">
        <v>905425.95</v>
      </c>
      <c r="J47" s="109">
        <v>0</v>
      </c>
      <c r="K47" s="109">
        <v>1906720.53</v>
      </c>
      <c r="L47" s="109">
        <v>948034.23</v>
      </c>
      <c r="M47" s="109">
        <v>1608462.57</v>
      </c>
      <c r="N47" s="109">
        <v>745644.9</v>
      </c>
      <c r="O47" s="109">
        <v>1491289.8</v>
      </c>
      <c r="P47" s="109">
        <v>660428.34</v>
      </c>
      <c r="Q47" s="109">
        <f t="shared" si="0"/>
        <v>11269006.320000002</v>
      </c>
      <c r="R47" s="175"/>
      <c r="S47"/>
      <c r="T47" s="3"/>
      <c r="U47"/>
      <c r="V47"/>
    </row>
    <row r="48" spans="1:22" x14ac:dyDescent="0.25">
      <c r="B48" s="172" t="s">
        <v>152</v>
      </c>
      <c r="C48" s="171">
        <v>17480000</v>
      </c>
      <c r="D48" s="171">
        <v>16338318.91</v>
      </c>
      <c r="E48" s="171">
        <v>566280</v>
      </c>
      <c r="F48" s="171">
        <v>703560</v>
      </c>
      <c r="G48" s="171">
        <v>1072500</v>
      </c>
      <c r="H48" s="106">
        <v>660660</v>
      </c>
      <c r="I48" s="106">
        <v>905425.95</v>
      </c>
      <c r="J48" s="106">
        <v>0</v>
      </c>
      <c r="K48" s="106">
        <v>1906720.53</v>
      </c>
      <c r="L48" s="106">
        <v>948034.23</v>
      </c>
      <c r="M48" s="106">
        <v>1608462.57</v>
      </c>
      <c r="N48" s="106">
        <v>745644.9</v>
      </c>
      <c r="O48" s="106">
        <v>1491289.8</v>
      </c>
      <c r="P48" s="106">
        <v>660428.34</v>
      </c>
      <c r="Q48" s="106">
        <f t="shared" si="0"/>
        <v>11269006.320000002</v>
      </c>
      <c r="R48" s="175"/>
      <c r="T48" s="3"/>
    </row>
    <row r="49" spans="2:22" x14ac:dyDescent="0.25">
      <c r="B49" s="172" t="s">
        <v>153</v>
      </c>
      <c r="C49" s="171">
        <v>2000000</v>
      </c>
      <c r="D49" s="171">
        <v>2000000</v>
      </c>
      <c r="E49" s="171">
        <v>0</v>
      </c>
      <c r="F49" s="180"/>
      <c r="G49" s="180"/>
      <c r="H49" s="180"/>
      <c r="I49" s="180"/>
      <c r="J49" s="180"/>
      <c r="K49" s="180"/>
      <c r="L49" s="180"/>
      <c r="M49" s="180"/>
      <c r="N49" s="180"/>
      <c r="O49" s="106"/>
      <c r="P49" s="106"/>
      <c r="Q49" s="106">
        <f t="shared" si="0"/>
        <v>0</v>
      </c>
      <c r="R49" s="175"/>
      <c r="T49" s="3"/>
    </row>
    <row r="50" spans="2:22" s="34" customFormat="1" x14ac:dyDescent="0.25">
      <c r="B50" s="170" t="s">
        <v>154</v>
      </c>
      <c r="C50" s="171">
        <v>13860000</v>
      </c>
      <c r="D50" s="171">
        <v>13860000</v>
      </c>
      <c r="E50" s="171">
        <v>0</v>
      </c>
      <c r="F50" s="180"/>
      <c r="G50" s="180"/>
      <c r="H50" s="180"/>
      <c r="I50" s="180"/>
      <c r="J50" s="180"/>
      <c r="K50" s="180"/>
      <c r="L50" s="180"/>
      <c r="M50" s="180"/>
      <c r="N50" s="180"/>
      <c r="O50" s="108"/>
      <c r="P50" s="108"/>
      <c r="Q50" s="108">
        <f t="shared" si="0"/>
        <v>0</v>
      </c>
      <c r="R50" s="175"/>
      <c r="S50"/>
      <c r="T50" s="3"/>
      <c r="U50"/>
      <c r="V50"/>
    </row>
    <row r="51" spans="2:22" x14ac:dyDescent="0.25">
      <c r="B51" s="172" t="s">
        <v>155</v>
      </c>
      <c r="C51" s="171">
        <v>5460000</v>
      </c>
      <c r="D51" s="171">
        <v>5460000</v>
      </c>
      <c r="E51" s="171">
        <v>0</v>
      </c>
      <c r="F51" s="180"/>
      <c r="G51" s="180"/>
      <c r="H51" s="180"/>
      <c r="I51" s="180"/>
      <c r="J51" s="180"/>
      <c r="K51" s="180"/>
      <c r="L51" s="180"/>
      <c r="M51" s="180"/>
      <c r="N51" s="180"/>
      <c r="O51" s="106"/>
      <c r="P51" s="106"/>
      <c r="Q51" s="106">
        <f t="shared" si="0"/>
        <v>0</v>
      </c>
      <c r="R51" s="175"/>
      <c r="T51" s="3"/>
    </row>
    <row r="52" spans="2:22" x14ac:dyDescent="0.25">
      <c r="B52" s="172" t="s">
        <v>156</v>
      </c>
      <c r="C52" s="171">
        <v>8400000</v>
      </c>
      <c r="D52" s="171">
        <v>8400000</v>
      </c>
      <c r="E52" s="171">
        <v>0</v>
      </c>
      <c r="F52" s="180"/>
      <c r="G52" s="180"/>
      <c r="H52" s="180"/>
      <c r="I52" s="180"/>
      <c r="J52" s="180"/>
      <c r="K52" s="180"/>
      <c r="L52" s="180"/>
      <c r="M52" s="180"/>
      <c r="N52" s="180"/>
      <c r="O52" s="106"/>
      <c r="P52" s="106"/>
      <c r="Q52" s="106">
        <f t="shared" si="0"/>
        <v>0</v>
      </c>
      <c r="R52" s="175"/>
      <c r="T52" s="3"/>
    </row>
    <row r="53" spans="2:22" x14ac:dyDescent="0.25">
      <c r="B53" s="168" t="s">
        <v>27</v>
      </c>
      <c r="C53" s="171">
        <v>0</v>
      </c>
      <c r="D53" s="171">
        <v>90000</v>
      </c>
      <c r="E53" s="171"/>
      <c r="F53" s="180"/>
      <c r="G53" s="180"/>
      <c r="H53" s="180"/>
      <c r="I53" s="180"/>
      <c r="J53" s="180"/>
      <c r="K53" s="180"/>
      <c r="L53" s="180"/>
      <c r="M53" s="180"/>
      <c r="N53" s="180">
        <v>0</v>
      </c>
      <c r="O53" s="106">
        <v>60000</v>
      </c>
      <c r="P53" s="106">
        <v>30000</v>
      </c>
      <c r="Q53" s="106">
        <f t="shared" si="0"/>
        <v>90000</v>
      </c>
      <c r="R53" s="175"/>
      <c r="T53" s="3"/>
    </row>
    <row r="54" spans="2:22" x14ac:dyDescent="0.25">
      <c r="B54" s="170" t="s">
        <v>159</v>
      </c>
      <c r="C54" s="171">
        <v>0</v>
      </c>
      <c r="D54" s="171">
        <v>90000</v>
      </c>
      <c r="E54" s="171"/>
      <c r="F54" s="180"/>
      <c r="G54" s="180"/>
      <c r="H54" s="180"/>
      <c r="I54" s="180"/>
      <c r="J54" s="180"/>
      <c r="K54" s="180"/>
      <c r="L54" s="180"/>
      <c r="M54" s="180"/>
      <c r="N54" s="180">
        <v>0</v>
      </c>
      <c r="O54" s="106">
        <v>60000</v>
      </c>
      <c r="P54" s="106">
        <v>30000</v>
      </c>
      <c r="Q54" s="106">
        <f t="shared" si="0"/>
        <v>90000</v>
      </c>
      <c r="R54" s="175"/>
      <c r="T54" s="3"/>
    </row>
    <row r="55" spans="2:22" x14ac:dyDescent="0.25">
      <c r="B55" s="172" t="s">
        <v>161</v>
      </c>
      <c r="C55" s="171">
        <v>0</v>
      </c>
      <c r="D55" s="171">
        <v>90000</v>
      </c>
      <c r="E55" s="171"/>
      <c r="F55" s="171"/>
      <c r="G55" s="171"/>
      <c r="H55" s="171"/>
      <c r="I55" s="171"/>
      <c r="J55" s="171"/>
      <c r="K55" s="171"/>
      <c r="L55" s="171"/>
      <c r="M55" s="171"/>
      <c r="N55" s="106">
        <v>0</v>
      </c>
      <c r="O55" s="106">
        <v>60000</v>
      </c>
      <c r="P55" s="106">
        <v>30000</v>
      </c>
      <c r="Q55" s="106">
        <f t="shared" si="0"/>
        <v>90000</v>
      </c>
      <c r="R55" s="175"/>
      <c r="T55" s="3"/>
    </row>
    <row r="56" spans="2:22" x14ac:dyDescent="0.25">
      <c r="B56" s="168" t="s">
        <v>28</v>
      </c>
      <c r="C56" s="169">
        <v>484486874</v>
      </c>
      <c r="D56" s="169">
        <v>483082758.43000007</v>
      </c>
      <c r="E56" s="169">
        <v>15755106.539999999</v>
      </c>
      <c r="F56" s="169">
        <v>15775532.6</v>
      </c>
      <c r="G56" s="169">
        <v>15939063.290000003</v>
      </c>
      <c r="H56" s="108">
        <v>15988963.09</v>
      </c>
      <c r="I56" s="108">
        <v>15985411.109999999</v>
      </c>
      <c r="J56" s="108">
        <v>17285081.719999999</v>
      </c>
      <c r="K56" s="108">
        <v>16066203.110000001</v>
      </c>
      <c r="L56" s="108">
        <v>16147356.890000001</v>
      </c>
      <c r="M56" s="108">
        <v>16256865.59</v>
      </c>
      <c r="N56" s="108">
        <v>16238991.909999998</v>
      </c>
      <c r="O56" s="108">
        <v>16520532.25</v>
      </c>
      <c r="P56" s="108">
        <v>17594482.609999999</v>
      </c>
      <c r="Q56" s="108">
        <f t="shared" si="0"/>
        <v>195553590.70999998</v>
      </c>
      <c r="R56" s="175"/>
      <c r="T56" s="3"/>
    </row>
    <row r="57" spans="2:22" s="34" customFormat="1" x14ac:dyDescent="0.25">
      <c r="B57" s="170" t="s">
        <v>164</v>
      </c>
      <c r="C57" s="171">
        <v>225918395</v>
      </c>
      <c r="D57" s="171">
        <v>225258533.80000001</v>
      </c>
      <c r="E57" s="171">
        <v>7348547.5700000003</v>
      </c>
      <c r="F57" s="171">
        <v>7355491.9900000002</v>
      </c>
      <c r="G57" s="171">
        <v>7433145.1800000006</v>
      </c>
      <c r="H57" s="109">
        <v>7456050.6600000001</v>
      </c>
      <c r="I57" s="109">
        <v>7448058.0099999998</v>
      </c>
      <c r="J57" s="109">
        <v>7976612.2199999997</v>
      </c>
      <c r="K57" s="109">
        <v>7492166.5800000001</v>
      </c>
      <c r="L57" s="109">
        <v>7530314.3700000001</v>
      </c>
      <c r="M57" s="109">
        <v>7581733.3799999999</v>
      </c>
      <c r="N57" s="109">
        <v>7573310.2699999996</v>
      </c>
      <c r="O57" s="109">
        <v>7706683.75</v>
      </c>
      <c r="P57" s="109">
        <v>8207083.9000000004</v>
      </c>
      <c r="Q57" s="109">
        <f t="shared" si="0"/>
        <v>91109197.879999995</v>
      </c>
      <c r="R57" s="175"/>
      <c r="S57"/>
      <c r="T57" s="3"/>
      <c r="U57"/>
      <c r="V57"/>
    </row>
    <row r="58" spans="2:22" x14ac:dyDescent="0.25">
      <c r="B58" s="172" t="s">
        <v>165</v>
      </c>
      <c r="C58" s="171">
        <v>225918395</v>
      </c>
      <c r="D58" s="171">
        <v>225258533.80000001</v>
      </c>
      <c r="E58" s="171">
        <v>7348547.5700000003</v>
      </c>
      <c r="F58" s="171">
        <v>7355491.9900000002</v>
      </c>
      <c r="G58" s="171">
        <v>7433145.1800000006</v>
      </c>
      <c r="H58" s="106">
        <v>7456050.6600000001</v>
      </c>
      <c r="I58" s="106">
        <v>7448058.0099999998</v>
      </c>
      <c r="J58" s="106">
        <v>7976612.2199999997</v>
      </c>
      <c r="K58" s="106">
        <v>7492166.5800000001</v>
      </c>
      <c r="L58" s="106">
        <v>7530314.3700000001</v>
      </c>
      <c r="M58" s="106">
        <v>7581733.3799999999</v>
      </c>
      <c r="N58" s="106">
        <v>7573310.2699999996</v>
      </c>
      <c r="O58" s="106">
        <v>7706683.75</v>
      </c>
      <c r="P58" s="106">
        <v>8207083.9000000004</v>
      </c>
      <c r="Q58" s="106">
        <f t="shared" si="0"/>
        <v>91109197.879999995</v>
      </c>
      <c r="R58" s="175"/>
      <c r="T58" s="3"/>
    </row>
    <row r="59" spans="2:22" s="34" customFormat="1" x14ac:dyDescent="0.25">
      <c r="B59" s="170" t="s">
        <v>166</v>
      </c>
      <c r="C59" s="171">
        <v>229166132</v>
      </c>
      <c r="D59" s="171">
        <v>228734947.65000001</v>
      </c>
      <c r="E59" s="171">
        <v>7450830.04</v>
      </c>
      <c r="F59" s="171">
        <v>7450510.75</v>
      </c>
      <c r="G59" s="171">
        <v>7528269.5600000005</v>
      </c>
      <c r="H59" s="108">
        <v>7551208.0800000001</v>
      </c>
      <c r="I59" s="108">
        <v>7556947.5899999999</v>
      </c>
      <c r="J59" s="108">
        <v>8287891.0800000001</v>
      </c>
      <c r="K59" s="108">
        <v>7587378.1100000003</v>
      </c>
      <c r="L59" s="108">
        <v>7625579.6900000004</v>
      </c>
      <c r="M59" s="108">
        <v>7677071.25</v>
      </c>
      <c r="N59" s="108">
        <v>7668636.2699999996</v>
      </c>
      <c r="O59" s="108">
        <v>7802197.8600000003</v>
      </c>
      <c r="P59" s="108">
        <v>8303303.79</v>
      </c>
      <c r="Q59" s="108">
        <f>SUM(E59:P59)</f>
        <v>92489824.069999993</v>
      </c>
      <c r="R59" s="175"/>
      <c r="S59"/>
      <c r="T59" s="3"/>
      <c r="U59"/>
      <c r="V59"/>
    </row>
    <row r="60" spans="2:22" x14ac:dyDescent="0.25">
      <c r="B60" s="172" t="s">
        <v>167</v>
      </c>
      <c r="C60" s="171">
        <v>229166132</v>
      </c>
      <c r="D60" s="171">
        <v>228734947.65000001</v>
      </c>
      <c r="E60" s="171">
        <v>7450830.04</v>
      </c>
      <c r="F60" s="171">
        <v>7450510.75</v>
      </c>
      <c r="G60" s="171">
        <v>7528269.5600000005</v>
      </c>
      <c r="H60" s="106">
        <v>7551208.0800000001</v>
      </c>
      <c r="I60" s="106">
        <v>7556947.5899999999</v>
      </c>
      <c r="J60" s="106">
        <v>8287891.0800000001</v>
      </c>
      <c r="K60" s="106">
        <v>7587378.1100000003</v>
      </c>
      <c r="L60" s="106">
        <v>7625579.6900000004</v>
      </c>
      <c r="M60" s="106">
        <v>7677071.25</v>
      </c>
      <c r="N60" s="106">
        <v>7668636.2699999996</v>
      </c>
      <c r="O60" s="106">
        <v>7802197.8600000003</v>
      </c>
      <c r="P60" s="106">
        <v>8303303.79</v>
      </c>
      <c r="Q60" s="106">
        <f t="shared" si="0"/>
        <v>92489824.069999993</v>
      </c>
      <c r="R60" s="175"/>
      <c r="T60" s="3"/>
    </row>
    <row r="61" spans="2:22" x14ac:dyDescent="0.25">
      <c r="B61" s="170" t="s">
        <v>168</v>
      </c>
      <c r="C61" s="171">
        <v>29402347</v>
      </c>
      <c r="D61" s="171">
        <v>29089276.98</v>
      </c>
      <c r="E61" s="171">
        <v>955728.93</v>
      </c>
      <c r="F61" s="171">
        <v>969529.86</v>
      </c>
      <c r="G61" s="171">
        <v>977648.55</v>
      </c>
      <c r="H61" s="108">
        <v>981704.35</v>
      </c>
      <c r="I61" s="108">
        <v>980405.51</v>
      </c>
      <c r="J61" s="108">
        <v>1020578.4199999999</v>
      </c>
      <c r="K61" s="108">
        <v>986658.42</v>
      </c>
      <c r="L61" s="108">
        <v>991462.83</v>
      </c>
      <c r="M61" s="108">
        <v>998060.96</v>
      </c>
      <c r="N61" s="108">
        <v>997045.37</v>
      </c>
      <c r="O61" s="108">
        <v>1011650.64</v>
      </c>
      <c r="P61" s="108">
        <v>1084094.92</v>
      </c>
      <c r="Q61" s="108">
        <f t="shared" si="0"/>
        <v>11954568.76</v>
      </c>
      <c r="R61" s="175"/>
      <c r="T61" s="3"/>
    </row>
    <row r="62" spans="2:22" x14ac:dyDescent="0.25">
      <c r="B62" s="172" t="s">
        <v>169</v>
      </c>
      <c r="C62" s="171">
        <v>29402347</v>
      </c>
      <c r="D62" s="171">
        <v>29089276.98</v>
      </c>
      <c r="E62" s="171">
        <v>955728.93</v>
      </c>
      <c r="F62" s="171">
        <v>969529.86</v>
      </c>
      <c r="G62" s="171">
        <v>977648.55</v>
      </c>
      <c r="H62" s="106">
        <v>981704.35</v>
      </c>
      <c r="I62" s="106">
        <v>980405.51</v>
      </c>
      <c r="J62" s="106">
        <v>1020578.4199999999</v>
      </c>
      <c r="K62" s="106">
        <v>986658.42</v>
      </c>
      <c r="L62" s="106">
        <v>991462.83</v>
      </c>
      <c r="M62" s="106">
        <v>998060.96</v>
      </c>
      <c r="N62" s="106">
        <v>997045.37</v>
      </c>
      <c r="O62" s="106">
        <v>1011650.64</v>
      </c>
      <c r="P62" s="106">
        <v>1084094.92</v>
      </c>
      <c r="Q62" s="108">
        <f>SUM(E62:P62)</f>
        <v>11954568.76</v>
      </c>
      <c r="R62" s="175"/>
      <c r="T62" s="3"/>
    </row>
    <row r="63" spans="2:22" x14ac:dyDescent="0.25">
      <c r="B63" s="166" t="s">
        <v>29</v>
      </c>
      <c r="C63" s="167">
        <v>52365151206</v>
      </c>
      <c r="D63" s="167">
        <v>54537106723.049995</v>
      </c>
      <c r="E63" s="167">
        <v>20786217.470000006</v>
      </c>
      <c r="F63" s="167">
        <v>36951013.18</v>
      </c>
      <c r="G63" s="167">
        <v>62282051.440000005</v>
      </c>
      <c r="H63" s="115">
        <v>56736199.049999982</v>
      </c>
      <c r="I63" s="115">
        <v>92943794.380000025</v>
      </c>
      <c r="J63" s="115">
        <v>90791860.249999985</v>
      </c>
      <c r="K63" s="115">
        <v>70556516.149999991</v>
      </c>
      <c r="L63" s="115">
        <v>54638805.039999992</v>
      </c>
      <c r="M63" s="115">
        <v>57243301.540000014</v>
      </c>
      <c r="N63" s="115">
        <v>95264878.089999989</v>
      </c>
      <c r="O63" s="115">
        <v>63120784.199999988</v>
      </c>
      <c r="P63" s="115">
        <v>127920654.25000003</v>
      </c>
      <c r="Q63" s="115">
        <f>SUM(E63:P63)</f>
        <v>829236075.03999996</v>
      </c>
      <c r="R63" s="175"/>
      <c r="T63" s="3"/>
    </row>
    <row r="64" spans="2:22" x14ac:dyDescent="0.25">
      <c r="B64" s="168" t="s">
        <v>30</v>
      </c>
      <c r="C64" s="169">
        <v>360610827</v>
      </c>
      <c r="D64" s="169">
        <v>362208478.26999998</v>
      </c>
      <c r="E64" s="169">
        <v>8209939.9199999999</v>
      </c>
      <c r="F64" s="169">
        <v>14125171.91</v>
      </c>
      <c r="G64" s="169">
        <v>16390319.499999998</v>
      </c>
      <c r="H64" s="108">
        <v>10924140.68</v>
      </c>
      <c r="I64" s="108">
        <v>15931129.260000002</v>
      </c>
      <c r="J64" s="108">
        <v>10653507.16</v>
      </c>
      <c r="K64" s="108">
        <v>16510631.869999999</v>
      </c>
      <c r="L64" s="108">
        <v>15773328.279999999</v>
      </c>
      <c r="M64" s="108">
        <v>14123899.77</v>
      </c>
      <c r="N64" s="108">
        <v>16214626.189999998</v>
      </c>
      <c r="O64" s="108">
        <v>13367928.879999999</v>
      </c>
      <c r="P64" s="108">
        <v>15563977.899999999</v>
      </c>
      <c r="Q64" s="108">
        <f t="shared" si="0"/>
        <v>167788601.31999999</v>
      </c>
      <c r="R64" s="175"/>
      <c r="T64" s="3"/>
    </row>
    <row r="65" spans="2:22" s="34" customFormat="1" x14ac:dyDescent="0.25">
      <c r="B65" s="170" t="s">
        <v>170</v>
      </c>
      <c r="C65" s="171">
        <v>500000</v>
      </c>
      <c r="D65" s="171">
        <v>500000</v>
      </c>
      <c r="E65" s="171">
        <v>0</v>
      </c>
      <c r="F65" s="171"/>
      <c r="G65" s="171"/>
      <c r="H65" s="108"/>
      <c r="I65" s="108"/>
      <c r="J65" s="108"/>
      <c r="K65" s="108"/>
      <c r="L65" s="108"/>
      <c r="M65" s="108"/>
      <c r="N65" s="108"/>
      <c r="O65" s="108"/>
      <c r="P65" s="108"/>
      <c r="Q65" s="108">
        <f>SUM(E65:P65)</f>
        <v>0</v>
      </c>
      <c r="R65" s="175"/>
      <c r="S65"/>
      <c r="T65" s="3"/>
      <c r="U65"/>
      <c r="V65"/>
    </row>
    <row r="66" spans="2:22" x14ac:dyDescent="0.25">
      <c r="B66" s="172" t="s">
        <v>171</v>
      </c>
      <c r="C66" s="171">
        <v>500000</v>
      </c>
      <c r="D66" s="171">
        <v>500000</v>
      </c>
      <c r="E66" s="171">
        <v>0</v>
      </c>
      <c r="F66" s="171"/>
      <c r="G66" s="171"/>
      <c r="H66" s="106"/>
      <c r="I66" s="106"/>
      <c r="J66" s="106"/>
      <c r="K66" s="106"/>
      <c r="L66" s="106"/>
      <c r="M66" s="106"/>
      <c r="N66" s="106"/>
      <c r="O66" s="106"/>
      <c r="P66" s="106"/>
      <c r="Q66" s="106">
        <f t="shared" si="0"/>
        <v>0</v>
      </c>
      <c r="R66" s="175"/>
      <c r="T66" s="3"/>
    </row>
    <row r="67" spans="2:22" s="34" customFormat="1" x14ac:dyDescent="0.25">
      <c r="B67" s="170" t="s">
        <v>172</v>
      </c>
      <c r="C67" s="171">
        <v>1036000</v>
      </c>
      <c r="D67" s="171">
        <v>1600000</v>
      </c>
      <c r="E67" s="171">
        <v>102417.25</v>
      </c>
      <c r="F67" s="171">
        <v>102417.25</v>
      </c>
      <c r="G67" s="171">
        <v>110303.62</v>
      </c>
      <c r="H67" s="108">
        <v>102160.19</v>
      </c>
      <c r="I67" s="109">
        <v>111855.32</v>
      </c>
      <c r="J67" s="109">
        <v>99964.32</v>
      </c>
      <c r="K67" s="109">
        <v>105477.93</v>
      </c>
      <c r="L67" s="109">
        <v>102070.76</v>
      </c>
      <c r="M67" s="109">
        <v>101665.85</v>
      </c>
      <c r="N67" s="109">
        <v>101665.85</v>
      </c>
      <c r="O67" s="109">
        <v>154026.70000000001</v>
      </c>
      <c r="P67" s="109">
        <v>50843.4</v>
      </c>
      <c r="Q67" s="109">
        <f t="shared" si="0"/>
        <v>1244868.4399999997</v>
      </c>
      <c r="R67" s="175"/>
      <c r="S67"/>
      <c r="T67" s="3"/>
      <c r="U67"/>
      <c r="V67"/>
    </row>
    <row r="68" spans="2:22" x14ac:dyDescent="0.25">
      <c r="B68" s="172" t="s">
        <v>173</v>
      </c>
      <c r="C68" s="171">
        <v>1036000</v>
      </c>
      <c r="D68" s="171">
        <v>1600000</v>
      </c>
      <c r="E68" s="171">
        <v>102417.25</v>
      </c>
      <c r="F68" s="171">
        <v>102417.25</v>
      </c>
      <c r="G68" s="171">
        <v>110303.62</v>
      </c>
      <c r="H68" s="106">
        <v>102160.19</v>
      </c>
      <c r="I68" s="109">
        <v>111855.32</v>
      </c>
      <c r="J68" s="109">
        <v>99964.32</v>
      </c>
      <c r="K68" s="109">
        <v>105477.93</v>
      </c>
      <c r="L68" s="109">
        <v>102070.76</v>
      </c>
      <c r="M68" s="109">
        <v>101665.85</v>
      </c>
      <c r="N68" s="109">
        <v>101665.85</v>
      </c>
      <c r="O68" s="109">
        <v>154026.70000000001</v>
      </c>
      <c r="P68" s="109">
        <v>50843.4</v>
      </c>
      <c r="Q68" s="109">
        <f t="shared" si="0"/>
        <v>1244868.4399999997</v>
      </c>
      <c r="R68" s="175"/>
      <c r="T68" s="3"/>
    </row>
    <row r="69" spans="2:22" s="34" customFormat="1" x14ac:dyDescent="0.25">
      <c r="B69" s="170" t="s">
        <v>174</v>
      </c>
      <c r="C69" s="171">
        <v>110464469</v>
      </c>
      <c r="D69" s="171">
        <v>110610614.59</v>
      </c>
      <c r="E69" s="171">
        <v>1101090.1200000001</v>
      </c>
      <c r="F69" s="171">
        <v>1985231.42</v>
      </c>
      <c r="G69" s="171">
        <v>2025046.18</v>
      </c>
      <c r="H69" s="108">
        <v>2026000.78</v>
      </c>
      <c r="I69" s="109">
        <v>1971936.81</v>
      </c>
      <c r="J69" s="109">
        <v>2006444.05</v>
      </c>
      <c r="K69" s="109">
        <v>1908408.89</v>
      </c>
      <c r="L69" s="109">
        <v>2710052.1</v>
      </c>
      <c r="M69" s="109">
        <v>1708115.04</v>
      </c>
      <c r="N69" s="109">
        <v>3037560.3499999996</v>
      </c>
      <c r="O69" s="109">
        <v>1463855.11</v>
      </c>
      <c r="P69" s="109">
        <v>2046589.6400000001</v>
      </c>
      <c r="Q69" s="109">
        <f t="shared" si="0"/>
        <v>23990330.490000002</v>
      </c>
      <c r="R69" s="175"/>
      <c r="S69"/>
      <c r="T69" s="3"/>
      <c r="U69"/>
      <c r="V69"/>
    </row>
    <row r="70" spans="2:22" x14ac:dyDescent="0.25">
      <c r="B70" s="172" t="s">
        <v>175</v>
      </c>
      <c r="C70" s="171">
        <v>110464469</v>
      </c>
      <c r="D70" s="171">
        <v>110610614.59</v>
      </c>
      <c r="E70" s="171">
        <v>1101090.1200000001</v>
      </c>
      <c r="F70" s="171">
        <v>1985231.42</v>
      </c>
      <c r="G70" s="171">
        <v>2025046.18</v>
      </c>
      <c r="H70" s="106">
        <v>2026000.78</v>
      </c>
      <c r="I70" s="109">
        <v>1971936.81</v>
      </c>
      <c r="J70" s="109">
        <v>2006444.05</v>
      </c>
      <c r="K70" s="109">
        <v>1908408.89</v>
      </c>
      <c r="L70" s="109">
        <v>2710052.1</v>
      </c>
      <c r="M70" s="109">
        <v>1708115.04</v>
      </c>
      <c r="N70" s="109">
        <v>3037560.3499999996</v>
      </c>
      <c r="O70" s="109">
        <v>1463855.11</v>
      </c>
      <c r="P70" s="109">
        <v>2046589.6400000001</v>
      </c>
      <c r="Q70" s="109">
        <f t="shared" si="0"/>
        <v>23990330.490000002</v>
      </c>
      <c r="R70" s="175"/>
      <c r="T70" s="3"/>
    </row>
    <row r="71" spans="2:22" s="34" customFormat="1" x14ac:dyDescent="0.25">
      <c r="B71" s="170" t="s">
        <v>176</v>
      </c>
      <c r="C71" s="171">
        <v>378000</v>
      </c>
      <c r="D71" s="171">
        <v>390000</v>
      </c>
      <c r="E71" s="171">
        <v>362</v>
      </c>
      <c r="F71" s="171">
        <v>0</v>
      </c>
      <c r="G71" s="171"/>
      <c r="H71" s="108"/>
      <c r="I71" s="109">
        <v>500</v>
      </c>
      <c r="J71" s="109">
        <v>169</v>
      </c>
      <c r="K71" s="109"/>
      <c r="L71" s="109"/>
      <c r="M71" s="109"/>
      <c r="N71" s="109"/>
      <c r="O71" s="109"/>
      <c r="P71" s="109"/>
      <c r="Q71" s="109">
        <f t="shared" ref="Q71:Q132" si="1">SUM(E71:P71)</f>
        <v>1031</v>
      </c>
      <c r="R71" s="175"/>
      <c r="S71"/>
      <c r="T71" s="3"/>
      <c r="U71"/>
    </row>
    <row r="72" spans="2:22" x14ac:dyDescent="0.25">
      <c r="B72" s="172" t="s">
        <v>177</v>
      </c>
      <c r="C72" s="171">
        <v>378000</v>
      </c>
      <c r="D72" s="171">
        <v>390000</v>
      </c>
      <c r="E72" s="171">
        <v>362</v>
      </c>
      <c r="F72" s="171">
        <v>0</v>
      </c>
      <c r="G72" s="171"/>
      <c r="H72" s="106"/>
      <c r="I72" s="109">
        <v>500</v>
      </c>
      <c r="J72" s="109">
        <v>169</v>
      </c>
      <c r="K72" s="109"/>
      <c r="L72" s="109"/>
      <c r="M72" s="109"/>
      <c r="N72" s="109"/>
      <c r="O72" s="109"/>
      <c r="P72" s="109"/>
      <c r="Q72" s="109">
        <f t="shared" si="1"/>
        <v>1031</v>
      </c>
      <c r="R72" s="175"/>
      <c r="T72" s="3"/>
    </row>
    <row r="73" spans="2:22" s="34" customFormat="1" x14ac:dyDescent="0.25">
      <c r="B73" s="170" t="s">
        <v>178</v>
      </c>
      <c r="C73" s="171">
        <v>136577995</v>
      </c>
      <c r="D73" s="171">
        <v>131911234</v>
      </c>
      <c r="E73" s="171">
        <v>3700355.5</v>
      </c>
      <c r="F73" s="171">
        <v>8444700.7200000007</v>
      </c>
      <c r="G73" s="171">
        <v>10944409.029999999</v>
      </c>
      <c r="H73" s="108">
        <v>5465675.1200000001</v>
      </c>
      <c r="I73" s="109">
        <v>10397984.98</v>
      </c>
      <c r="J73" s="109">
        <v>4796447.6399999997</v>
      </c>
      <c r="K73" s="109">
        <v>10728856.16</v>
      </c>
      <c r="L73" s="109">
        <v>8784060.5899999999</v>
      </c>
      <c r="M73" s="109">
        <v>7773622.3799999999</v>
      </c>
      <c r="N73" s="109">
        <v>8811926.5299999993</v>
      </c>
      <c r="O73" s="109">
        <v>7667244.8099999996</v>
      </c>
      <c r="P73" s="109">
        <v>9672949.2300000004</v>
      </c>
      <c r="Q73" s="109">
        <f t="shared" si="1"/>
        <v>97188232.690000013</v>
      </c>
      <c r="R73" s="175"/>
      <c r="S73"/>
      <c r="T73" s="3"/>
      <c r="U73"/>
      <c r="V73"/>
    </row>
    <row r="74" spans="2:22" x14ac:dyDescent="0.25">
      <c r="B74" s="172" t="s">
        <v>179</v>
      </c>
      <c r="C74" s="171">
        <v>136577995</v>
      </c>
      <c r="D74" s="171">
        <v>131911234</v>
      </c>
      <c r="E74" s="171">
        <v>3700355.5</v>
      </c>
      <c r="F74" s="171">
        <v>8444700.7200000007</v>
      </c>
      <c r="G74" s="171">
        <v>10944409.029999999</v>
      </c>
      <c r="H74" s="109">
        <v>5465675.1200000001</v>
      </c>
      <c r="I74" s="109">
        <v>10397984.98</v>
      </c>
      <c r="J74" s="109">
        <v>4796447.6399999997</v>
      </c>
      <c r="K74" s="109">
        <v>10728856.16</v>
      </c>
      <c r="L74" s="109">
        <v>8784060.5899999999</v>
      </c>
      <c r="M74" s="109">
        <v>7773622.3799999999</v>
      </c>
      <c r="N74" s="109">
        <v>8811926.5299999993</v>
      </c>
      <c r="O74" s="109">
        <v>7667244.8099999996</v>
      </c>
      <c r="P74" s="109">
        <v>9672949.2300000004</v>
      </c>
      <c r="Q74" s="109">
        <f t="shared" si="1"/>
        <v>97188232.690000013</v>
      </c>
      <c r="R74" s="175"/>
      <c r="T74" s="3"/>
    </row>
    <row r="75" spans="2:22" s="34" customFormat="1" x14ac:dyDescent="0.25">
      <c r="B75" s="170" t="s">
        <v>180</v>
      </c>
      <c r="C75" s="171">
        <v>104711002</v>
      </c>
      <c r="D75" s="171">
        <v>110134116.68000001</v>
      </c>
      <c r="E75" s="171">
        <v>3257484.45</v>
      </c>
      <c r="F75" s="171">
        <v>3287163.92</v>
      </c>
      <c r="G75" s="171">
        <v>3185062.67</v>
      </c>
      <c r="H75" s="109">
        <v>3236253.3899999997</v>
      </c>
      <c r="I75" s="109">
        <v>3373164.15</v>
      </c>
      <c r="J75" s="109">
        <v>3630381.95</v>
      </c>
      <c r="K75" s="109">
        <v>3672742.29</v>
      </c>
      <c r="L75" s="109">
        <v>4109510.23</v>
      </c>
      <c r="M75" s="109">
        <v>4114030.1999999997</v>
      </c>
      <c r="N75" s="109">
        <v>4133750.46</v>
      </c>
      <c r="O75" s="109">
        <v>3990249.26</v>
      </c>
      <c r="P75" s="109">
        <v>3673601.63</v>
      </c>
      <c r="Q75" s="109">
        <f t="shared" si="1"/>
        <v>43663394.600000001</v>
      </c>
      <c r="R75" s="175"/>
      <c r="S75"/>
      <c r="T75" s="3"/>
      <c r="U75"/>
      <c r="V75"/>
    </row>
    <row r="76" spans="2:22" x14ac:dyDescent="0.25">
      <c r="B76" s="172" t="s">
        <v>181</v>
      </c>
      <c r="C76" s="171">
        <v>104711002</v>
      </c>
      <c r="D76" s="171">
        <v>110134116.68000001</v>
      </c>
      <c r="E76" s="171">
        <v>3257484.45</v>
      </c>
      <c r="F76" s="171">
        <v>3287163.92</v>
      </c>
      <c r="G76" s="171">
        <v>3185062.67</v>
      </c>
      <c r="H76" s="109">
        <v>3236253.3899999997</v>
      </c>
      <c r="I76" s="109">
        <v>3373164.15</v>
      </c>
      <c r="J76" s="109">
        <v>3630381.95</v>
      </c>
      <c r="K76" s="109">
        <v>3672742.29</v>
      </c>
      <c r="L76" s="109">
        <v>4109510.23</v>
      </c>
      <c r="M76" s="109">
        <v>4114030.1999999997</v>
      </c>
      <c r="N76" s="109">
        <v>4133750.46</v>
      </c>
      <c r="O76" s="109">
        <v>3990249.26</v>
      </c>
      <c r="P76" s="109">
        <v>3673601.63</v>
      </c>
      <c r="Q76" s="109">
        <f t="shared" si="1"/>
        <v>43663394.600000001</v>
      </c>
      <c r="R76" s="175"/>
      <c r="T76" s="3"/>
    </row>
    <row r="77" spans="2:22" s="34" customFormat="1" x14ac:dyDescent="0.25">
      <c r="B77" s="170" t="s">
        <v>182</v>
      </c>
      <c r="C77" s="171">
        <v>2977999</v>
      </c>
      <c r="D77" s="171">
        <v>3062978</v>
      </c>
      <c r="E77" s="171">
        <v>14068.6</v>
      </c>
      <c r="F77" s="171">
        <v>263305.59999999998</v>
      </c>
      <c r="G77" s="171">
        <v>83711</v>
      </c>
      <c r="H77" s="109">
        <v>45991.199999999997</v>
      </c>
      <c r="I77" s="109">
        <v>41709</v>
      </c>
      <c r="J77" s="109">
        <v>63450.2</v>
      </c>
      <c r="K77" s="109">
        <v>63298.6</v>
      </c>
      <c r="L77" s="109">
        <v>27674.6</v>
      </c>
      <c r="M77" s="109">
        <v>400335.3</v>
      </c>
      <c r="N77" s="109">
        <v>71442</v>
      </c>
      <c r="O77" s="109">
        <v>64468</v>
      </c>
      <c r="P77" s="109">
        <v>36657</v>
      </c>
      <c r="Q77" s="109">
        <f t="shared" si="1"/>
        <v>1176111.0999999999</v>
      </c>
      <c r="R77" s="175"/>
      <c r="S77"/>
      <c r="T77" s="3"/>
      <c r="U77"/>
      <c r="V77"/>
    </row>
    <row r="78" spans="2:22" x14ac:dyDescent="0.25">
      <c r="B78" s="172" t="s">
        <v>183</v>
      </c>
      <c r="C78" s="171">
        <v>2977999</v>
      </c>
      <c r="D78" s="171">
        <v>3062978</v>
      </c>
      <c r="E78" s="171">
        <v>14068.6</v>
      </c>
      <c r="F78" s="171">
        <v>263305.59999999998</v>
      </c>
      <c r="G78" s="171">
        <v>83711</v>
      </c>
      <c r="H78" s="109">
        <v>45991.199999999997</v>
      </c>
      <c r="I78" s="109">
        <v>41709</v>
      </c>
      <c r="J78" s="109">
        <v>63450.2</v>
      </c>
      <c r="K78" s="109">
        <v>63298.6</v>
      </c>
      <c r="L78" s="109">
        <v>27674.6</v>
      </c>
      <c r="M78" s="109">
        <v>400335.3</v>
      </c>
      <c r="N78" s="109">
        <v>71442</v>
      </c>
      <c r="O78" s="109">
        <v>64468</v>
      </c>
      <c r="P78" s="109">
        <v>36657</v>
      </c>
      <c r="Q78" s="109">
        <f t="shared" si="1"/>
        <v>1176111.0999999999</v>
      </c>
      <c r="R78" s="175"/>
      <c r="T78" s="3"/>
    </row>
    <row r="79" spans="2:22" s="34" customFormat="1" x14ac:dyDescent="0.25">
      <c r="B79" s="170" t="s">
        <v>184</v>
      </c>
      <c r="C79" s="171">
        <v>3965362</v>
      </c>
      <c r="D79" s="171">
        <v>3999535</v>
      </c>
      <c r="E79" s="171">
        <v>34162</v>
      </c>
      <c r="F79" s="171">
        <v>42353</v>
      </c>
      <c r="G79" s="171">
        <v>41787</v>
      </c>
      <c r="H79" s="109">
        <v>48060</v>
      </c>
      <c r="I79" s="109">
        <v>33979</v>
      </c>
      <c r="J79" s="109">
        <v>56650</v>
      </c>
      <c r="K79" s="109">
        <v>31848</v>
      </c>
      <c r="L79" s="109">
        <v>39960</v>
      </c>
      <c r="M79" s="109">
        <v>26131</v>
      </c>
      <c r="N79" s="109">
        <v>58281</v>
      </c>
      <c r="O79" s="109">
        <v>28085</v>
      </c>
      <c r="P79" s="109">
        <v>83337</v>
      </c>
      <c r="Q79" s="109">
        <f t="shared" si="1"/>
        <v>524633</v>
      </c>
      <c r="R79" s="175"/>
      <c r="S79"/>
      <c r="T79" s="3"/>
      <c r="U79"/>
      <c r="V79"/>
    </row>
    <row r="80" spans="2:22" x14ac:dyDescent="0.25">
      <c r="B80" s="172" t="s">
        <v>185</v>
      </c>
      <c r="C80" s="171">
        <v>3965362</v>
      </c>
      <c r="D80" s="171">
        <v>3999535</v>
      </c>
      <c r="E80" s="171">
        <v>34162</v>
      </c>
      <c r="F80" s="171">
        <v>42353</v>
      </c>
      <c r="G80" s="171">
        <v>41787</v>
      </c>
      <c r="H80" s="106">
        <v>48060</v>
      </c>
      <c r="I80" s="106">
        <v>33979</v>
      </c>
      <c r="J80" s="106">
        <v>56650</v>
      </c>
      <c r="K80" s="106">
        <v>31848</v>
      </c>
      <c r="L80" s="106">
        <v>39960</v>
      </c>
      <c r="M80" s="106">
        <v>26131</v>
      </c>
      <c r="N80" s="106">
        <v>58281</v>
      </c>
      <c r="O80" s="106">
        <v>28085</v>
      </c>
      <c r="P80" s="106">
        <v>83337</v>
      </c>
      <c r="Q80" s="106">
        <f t="shared" si="1"/>
        <v>524633</v>
      </c>
      <c r="R80" s="175"/>
      <c r="T80" s="3"/>
    </row>
    <row r="81" spans="2:22" s="34" customFormat="1" x14ac:dyDescent="0.25">
      <c r="B81" s="168" t="s">
        <v>31</v>
      </c>
      <c r="C81" s="169">
        <v>481585233</v>
      </c>
      <c r="D81" s="169">
        <v>513075406.46000004</v>
      </c>
      <c r="E81" s="169">
        <v>0</v>
      </c>
      <c r="F81" s="169">
        <v>268813.31999999937</v>
      </c>
      <c r="G81" s="169">
        <v>8296546.709999999</v>
      </c>
      <c r="H81" s="108">
        <v>13334103.709999999</v>
      </c>
      <c r="I81" s="108">
        <v>24889199.07</v>
      </c>
      <c r="J81" s="108">
        <v>16148431.74</v>
      </c>
      <c r="K81" s="108">
        <v>10969449.250000002</v>
      </c>
      <c r="L81" s="108">
        <v>2009883.2799999998</v>
      </c>
      <c r="M81" s="108">
        <v>898095.57</v>
      </c>
      <c r="N81" s="108">
        <v>32945808.969999999</v>
      </c>
      <c r="O81" s="108">
        <v>17995874.029999997</v>
      </c>
      <c r="P81" s="108">
        <v>5697199.9199999999</v>
      </c>
      <c r="Q81" s="108">
        <f t="shared" ref="Q81" si="2">Q82+Q86</f>
        <v>133453405.56999999</v>
      </c>
      <c r="R81" s="175"/>
      <c r="S81"/>
      <c r="T81" s="3"/>
      <c r="U81"/>
      <c r="V81"/>
    </row>
    <row r="82" spans="2:22" x14ac:dyDescent="0.25">
      <c r="B82" s="170" t="s">
        <v>186</v>
      </c>
      <c r="C82" s="171">
        <v>373598180</v>
      </c>
      <c r="D82" s="171">
        <v>407001632.92000002</v>
      </c>
      <c r="E82" s="171">
        <v>0</v>
      </c>
      <c r="F82" s="171">
        <v>223383.31999999937</v>
      </c>
      <c r="G82" s="171">
        <v>8292534.709999999</v>
      </c>
      <c r="H82" s="109">
        <v>12736515.18</v>
      </c>
      <c r="I82" s="109">
        <v>24066660.010000002</v>
      </c>
      <c r="J82" s="109">
        <v>16148431.74</v>
      </c>
      <c r="K82" s="109">
        <v>10948758.280000001</v>
      </c>
      <c r="L82" s="109">
        <v>1809426.64</v>
      </c>
      <c r="M82" s="109">
        <v>807235.57</v>
      </c>
      <c r="N82" s="109">
        <v>32847831.239999998</v>
      </c>
      <c r="O82" s="109">
        <v>17734025.539999999</v>
      </c>
      <c r="P82" s="109">
        <v>4561558.2</v>
      </c>
      <c r="Q82" s="109">
        <f t="shared" si="1"/>
        <v>130176360.42999999</v>
      </c>
      <c r="R82" s="175"/>
      <c r="T82" s="3"/>
    </row>
    <row r="83" spans="2:22" s="34" customFormat="1" x14ac:dyDescent="0.25">
      <c r="B83" s="172" t="s">
        <v>187</v>
      </c>
      <c r="C83" s="171">
        <v>355398180</v>
      </c>
      <c r="D83" s="171">
        <v>388586632.92000002</v>
      </c>
      <c r="E83" s="171">
        <v>0</v>
      </c>
      <c r="F83" s="171">
        <v>223383.31999999937</v>
      </c>
      <c r="G83" s="171">
        <v>6407964.9699999988</v>
      </c>
      <c r="H83" s="106">
        <v>12601300.02</v>
      </c>
      <c r="I83" s="106">
        <v>23866660</v>
      </c>
      <c r="J83" s="106">
        <v>16148431.74</v>
      </c>
      <c r="K83" s="106">
        <v>10375948.220000001</v>
      </c>
      <c r="L83" s="106">
        <v>1809426.64</v>
      </c>
      <c r="M83" s="106">
        <v>807235.57</v>
      </c>
      <c r="N83" s="106">
        <v>25172328.699999999</v>
      </c>
      <c r="O83" s="106">
        <v>15593659.039999999</v>
      </c>
      <c r="P83" s="109">
        <v>4290748.2</v>
      </c>
      <c r="Q83" s="109">
        <f t="shared" si="1"/>
        <v>117297086.42</v>
      </c>
      <c r="R83" s="175"/>
      <c r="S83"/>
      <c r="T83" s="3"/>
      <c r="U83"/>
      <c r="V83"/>
    </row>
    <row r="84" spans="2:22" x14ac:dyDescent="0.25">
      <c r="B84" s="172" t="s">
        <v>464</v>
      </c>
      <c r="C84" s="171">
        <v>12200000</v>
      </c>
      <c r="D84" s="171">
        <v>12415000</v>
      </c>
      <c r="E84" s="171">
        <v>0</v>
      </c>
      <c r="F84" s="171">
        <v>0</v>
      </c>
      <c r="G84" s="171">
        <v>1239000</v>
      </c>
      <c r="H84" s="106">
        <v>0</v>
      </c>
      <c r="I84" s="106">
        <v>200000.01</v>
      </c>
      <c r="J84" s="106">
        <v>0</v>
      </c>
      <c r="K84" s="106">
        <v>147500</v>
      </c>
      <c r="L84" s="106">
        <v>0</v>
      </c>
      <c r="M84" s="106">
        <v>0</v>
      </c>
      <c r="N84" s="106">
        <v>6110841.4199999999</v>
      </c>
      <c r="O84" s="106">
        <v>1740258</v>
      </c>
      <c r="P84" s="109">
        <v>40710</v>
      </c>
      <c r="Q84" s="109">
        <f t="shared" si="1"/>
        <v>9478309.4299999997</v>
      </c>
      <c r="R84" s="175"/>
      <c r="T84" s="3"/>
    </row>
    <row r="85" spans="2:22" s="34" customFormat="1" x14ac:dyDescent="0.25">
      <c r="B85" s="172" t="s">
        <v>465</v>
      </c>
      <c r="C85" s="171">
        <v>6000000</v>
      </c>
      <c r="D85" s="171">
        <v>6000000</v>
      </c>
      <c r="E85" s="171">
        <v>0</v>
      </c>
      <c r="F85" s="171">
        <v>0</v>
      </c>
      <c r="G85" s="171">
        <v>645569.74</v>
      </c>
      <c r="H85" s="106">
        <v>135215.16</v>
      </c>
      <c r="I85" s="106">
        <v>0</v>
      </c>
      <c r="J85" s="106">
        <v>0</v>
      </c>
      <c r="K85" s="106">
        <v>425310.06</v>
      </c>
      <c r="L85" s="106">
        <v>0</v>
      </c>
      <c r="M85" s="106">
        <v>0</v>
      </c>
      <c r="N85" s="106">
        <v>1564661.12</v>
      </c>
      <c r="O85" s="106">
        <v>400108.5</v>
      </c>
      <c r="P85" s="109">
        <v>230100</v>
      </c>
      <c r="Q85" s="109">
        <f t="shared" si="1"/>
        <v>3400964.58</v>
      </c>
      <c r="R85" s="175"/>
      <c r="S85"/>
      <c r="T85" s="3"/>
      <c r="U85"/>
      <c r="V85"/>
    </row>
    <row r="86" spans="2:22" x14ac:dyDescent="0.25">
      <c r="B86" s="170" t="s">
        <v>188</v>
      </c>
      <c r="C86" s="171">
        <v>107987053</v>
      </c>
      <c r="D86" s="171">
        <v>106073773.54000001</v>
      </c>
      <c r="E86" s="171">
        <v>0</v>
      </c>
      <c r="F86" s="171">
        <v>45430</v>
      </c>
      <c r="G86" s="171">
        <v>4012</v>
      </c>
      <c r="H86" s="109">
        <v>597588.53</v>
      </c>
      <c r="I86" s="109">
        <v>822539.06</v>
      </c>
      <c r="J86" s="109">
        <v>0</v>
      </c>
      <c r="K86" s="109">
        <v>20690.97</v>
      </c>
      <c r="L86" s="109">
        <v>200456.64</v>
      </c>
      <c r="M86" s="109">
        <v>90860</v>
      </c>
      <c r="N86" s="109">
        <v>97977.73</v>
      </c>
      <c r="O86" s="109">
        <v>261848.49</v>
      </c>
      <c r="P86" s="109">
        <v>1135641.72</v>
      </c>
      <c r="Q86" s="109">
        <f t="shared" si="1"/>
        <v>3277045.1399999997</v>
      </c>
      <c r="R86" s="175"/>
      <c r="T86" s="3"/>
    </row>
    <row r="87" spans="2:22" s="34" customFormat="1" x14ac:dyDescent="0.25">
      <c r="B87" s="172" t="s">
        <v>189</v>
      </c>
      <c r="C87" s="171">
        <v>107987053</v>
      </c>
      <c r="D87" s="171">
        <v>106073773.54000001</v>
      </c>
      <c r="E87" s="171">
        <v>0</v>
      </c>
      <c r="F87" s="171">
        <v>45430</v>
      </c>
      <c r="G87" s="171">
        <v>4012</v>
      </c>
      <c r="H87" s="106">
        <v>597588.53</v>
      </c>
      <c r="I87" s="106">
        <v>822539.06</v>
      </c>
      <c r="J87" s="106">
        <v>0</v>
      </c>
      <c r="K87" s="106">
        <v>20690.97</v>
      </c>
      <c r="L87" s="106">
        <v>200456.64</v>
      </c>
      <c r="M87" s="106">
        <v>90860</v>
      </c>
      <c r="N87" s="106">
        <v>97977.73</v>
      </c>
      <c r="O87" s="106">
        <v>261848.49</v>
      </c>
      <c r="P87" s="109">
        <v>1135641.72</v>
      </c>
      <c r="Q87" s="109">
        <f t="shared" si="1"/>
        <v>3277045.1399999997</v>
      </c>
      <c r="R87" s="175"/>
      <c r="S87"/>
      <c r="T87" s="3"/>
      <c r="U87"/>
      <c r="V87"/>
    </row>
    <row r="88" spans="2:22" x14ac:dyDescent="0.25">
      <c r="B88" s="168" t="s">
        <v>32</v>
      </c>
      <c r="C88" s="169">
        <v>62179138</v>
      </c>
      <c r="D88" s="169">
        <v>62597315.450000003</v>
      </c>
      <c r="E88" s="169">
        <v>74583.5</v>
      </c>
      <c r="F88" s="169">
        <v>63717.5</v>
      </c>
      <c r="G88" s="169">
        <v>437427</v>
      </c>
      <c r="H88" s="108">
        <v>21400</v>
      </c>
      <c r="I88" s="108">
        <v>1647005.98</v>
      </c>
      <c r="J88" s="108">
        <v>60660</v>
      </c>
      <c r="K88" s="108">
        <v>3600</v>
      </c>
      <c r="L88" s="108">
        <v>152165.1</v>
      </c>
      <c r="M88" s="108">
        <v>92680</v>
      </c>
      <c r="N88" s="108">
        <v>715250.34</v>
      </c>
      <c r="O88" s="108">
        <v>69100</v>
      </c>
      <c r="P88" s="108">
        <v>64880</v>
      </c>
      <c r="Q88" s="108">
        <f t="shared" si="1"/>
        <v>3402469.42</v>
      </c>
      <c r="R88" s="175"/>
      <c r="T88" s="3"/>
    </row>
    <row r="89" spans="2:22" s="34" customFormat="1" x14ac:dyDescent="0.25">
      <c r="B89" s="170" t="s">
        <v>190</v>
      </c>
      <c r="C89" s="171">
        <v>53159138</v>
      </c>
      <c r="D89" s="171">
        <v>51000422.450000003</v>
      </c>
      <c r="E89" s="171">
        <v>9095</v>
      </c>
      <c r="F89" s="171">
        <v>63717.5</v>
      </c>
      <c r="G89" s="171">
        <v>37320</v>
      </c>
      <c r="H89" s="109">
        <v>21400</v>
      </c>
      <c r="I89" s="109">
        <v>184422.5</v>
      </c>
      <c r="J89" s="109">
        <v>48510</v>
      </c>
      <c r="K89" s="109">
        <v>3600</v>
      </c>
      <c r="L89" s="109">
        <v>69090</v>
      </c>
      <c r="M89" s="109">
        <v>92680</v>
      </c>
      <c r="N89" s="109">
        <v>151057.5</v>
      </c>
      <c r="O89" s="109">
        <v>69100</v>
      </c>
      <c r="P89" s="109">
        <v>64880</v>
      </c>
      <c r="Q89" s="109">
        <f t="shared" si="1"/>
        <v>814872.5</v>
      </c>
      <c r="R89" s="175"/>
      <c r="S89"/>
      <c r="T89" s="3"/>
      <c r="U89"/>
      <c r="V89"/>
    </row>
    <row r="90" spans="2:22" s="34" customFormat="1" x14ac:dyDescent="0.25">
      <c r="B90" s="172" t="s">
        <v>191</v>
      </c>
      <c r="C90" s="171">
        <v>53159138</v>
      </c>
      <c r="D90" s="171">
        <v>51000422.450000003</v>
      </c>
      <c r="E90" s="171">
        <v>9095</v>
      </c>
      <c r="F90" s="171">
        <v>63717.5</v>
      </c>
      <c r="G90" s="171">
        <v>37320</v>
      </c>
      <c r="H90" s="109">
        <v>21400</v>
      </c>
      <c r="I90" s="109">
        <v>184422.5</v>
      </c>
      <c r="J90" s="109">
        <v>48510</v>
      </c>
      <c r="K90" s="109">
        <v>3600</v>
      </c>
      <c r="L90" s="109">
        <v>69090</v>
      </c>
      <c r="M90" s="109">
        <v>92680</v>
      </c>
      <c r="N90" s="109">
        <v>151057.5</v>
      </c>
      <c r="O90" s="109">
        <v>69100</v>
      </c>
      <c r="P90" s="109">
        <v>64880</v>
      </c>
      <c r="Q90" s="109">
        <f t="shared" si="1"/>
        <v>814872.5</v>
      </c>
      <c r="R90" s="175"/>
      <c r="S90"/>
      <c r="T90" s="3"/>
      <c r="U90"/>
      <c r="V90"/>
    </row>
    <row r="91" spans="2:22" x14ac:dyDescent="0.25">
      <c r="B91" s="170" t="s">
        <v>192</v>
      </c>
      <c r="C91" s="171">
        <v>8960000</v>
      </c>
      <c r="D91" s="171">
        <v>11536893</v>
      </c>
      <c r="E91" s="171">
        <v>65488.5</v>
      </c>
      <c r="F91" s="171">
        <v>0</v>
      </c>
      <c r="G91" s="171">
        <v>400107</v>
      </c>
      <c r="H91" s="109">
        <v>0</v>
      </c>
      <c r="I91" s="109">
        <v>1462583.48</v>
      </c>
      <c r="J91" s="109">
        <v>12150</v>
      </c>
      <c r="K91" s="109"/>
      <c r="L91" s="109">
        <v>83075.100000000006</v>
      </c>
      <c r="M91" s="109">
        <v>0</v>
      </c>
      <c r="N91" s="109">
        <v>564192.84</v>
      </c>
      <c r="O91" s="109"/>
      <c r="P91" s="109"/>
      <c r="Q91" s="109">
        <f t="shared" si="1"/>
        <v>2587596.92</v>
      </c>
      <c r="R91" s="175"/>
      <c r="T91" s="3"/>
    </row>
    <row r="92" spans="2:22" x14ac:dyDescent="0.25">
      <c r="B92" s="172" t="s">
        <v>193</v>
      </c>
      <c r="C92" s="171">
        <v>8960000</v>
      </c>
      <c r="D92" s="171">
        <v>11536893</v>
      </c>
      <c r="E92" s="171">
        <v>65488.5</v>
      </c>
      <c r="F92" s="171">
        <v>0</v>
      </c>
      <c r="G92" s="171">
        <v>400107</v>
      </c>
      <c r="H92" s="109">
        <v>0</v>
      </c>
      <c r="I92" s="109">
        <v>1462583.48</v>
      </c>
      <c r="J92" s="109">
        <v>12150</v>
      </c>
      <c r="K92" s="109"/>
      <c r="L92" s="109">
        <v>83075.100000000006</v>
      </c>
      <c r="M92" s="109">
        <v>0</v>
      </c>
      <c r="N92" s="109">
        <v>564192.84</v>
      </c>
      <c r="O92" s="109"/>
      <c r="P92" s="109"/>
      <c r="Q92" s="109">
        <f t="shared" si="1"/>
        <v>2587596.92</v>
      </c>
      <c r="R92" s="175"/>
      <c r="T92" s="3"/>
    </row>
    <row r="93" spans="2:22" x14ac:dyDescent="0.25">
      <c r="B93" s="170" t="s">
        <v>194</v>
      </c>
      <c r="C93" s="171">
        <v>60000</v>
      </c>
      <c r="D93" s="171">
        <v>60000</v>
      </c>
      <c r="E93" s="171">
        <v>0</v>
      </c>
      <c r="F93" s="171"/>
      <c r="G93" s="171"/>
      <c r="H93" s="109"/>
      <c r="I93" s="109"/>
      <c r="J93" s="109"/>
      <c r="K93" s="109"/>
      <c r="L93" s="109"/>
      <c r="M93" s="109"/>
      <c r="N93" s="109"/>
      <c r="O93" s="109"/>
      <c r="P93" s="109"/>
      <c r="Q93" s="109">
        <f t="shared" si="1"/>
        <v>0</v>
      </c>
      <c r="R93" s="175"/>
      <c r="T93" s="3"/>
    </row>
    <row r="94" spans="2:22" s="34" customFormat="1" x14ac:dyDescent="0.25">
      <c r="B94" s="172" t="s">
        <v>195</v>
      </c>
      <c r="C94" s="171">
        <v>60000</v>
      </c>
      <c r="D94" s="171">
        <v>60000</v>
      </c>
      <c r="E94" s="171">
        <v>0</v>
      </c>
      <c r="F94" s="171"/>
      <c r="G94" s="171"/>
      <c r="H94" s="106"/>
      <c r="I94" s="106"/>
      <c r="J94" s="106"/>
      <c r="K94" s="106"/>
      <c r="L94" s="106"/>
      <c r="M94" s="106"/>
      <c r="N94" s="106"/>
      <c r="O94" s="106"/>
      <c r="P94" s="106"/>
      <c r="Q94" s="108">
        <f t="shared" si="1"/>
        <v>0</v>
      </c>
      <c r="R94" s="175"/>
      <c r="S94"/>
      <c r="T94" s="3"/>
      <c r="U94"/>
      <c r="V94"/>
    </row>
    <row r="95" spans="2:22" x14ac:dyDescent="0.25">
      <c r="B95" s="168" t="s">
        <v>33</v>
      </c>
      <c r="C95" s="169">
        <v>91635927</v>
      </c>
      <c r="D95" s="169">
        <v>81406158.289999992</v>
      </c>
      <c r="E95" s="169">
        <v>0</v>
      </c>
      <c r="F95" s="169">
        <v>212365.63</v>
      </c>
      <c r="G95" s="169">
        <v>651545.57999999996</v>
      </c>
      <c r="H95" s="108">
        <v>277050.61</v>
      </c>
      <c r="I95" s="108">
        <v>911447.5</v>
      </c>
      <c r="J95" s="108">
        <v>649678.38</v>
      </c>
      <c r="K95" s="108">
        <v>366738.26</v>
      </c>
      <c r="L95" s="108">
        <v>1139803.3500000001</v>
      </c>
      <c r="M95" s="106">
        <v>64503.48</v>
      </c>
      <c r="N95" s="106">
        <v>2213056.1800000002</v>
      </c>
      <c r="O95" s="106">
        <v>646248.02</v>
      </c>
      <c r="P95" s="109">
        <v>479626.18</v>
      </c>
      <c r="Q95" s="108">
        <f t="shared" si="1"/>
        <v>7612063.1699999999</v>
      </c>
      <c r="R95" s="175"/>
      <c r="T95" s="3"/>
    </row>
    <row r="96" spans="2:22" x14ac:dyDescent="0.25">
      <c r="B96" s="170" t="s">
        <v>196</v>
      </c>
      <c r="C96" s="171">
        <v>41201624</v>
      </c>
      <c r="D96" s="171">
        <v>30003600.140000001</v>
      </c>
      <c r="E96" s="171">
        <v>0</v>
      </c>
      <c r="F96" s="171">
        <v>5775</v>
      </c>
      <c r="G96" s="171">
        <v>387795.23</v>
      </c>
      <c r="H96" s="109">
        <v>43881</v>
      </c>
      <c r="I96" s="109">
        <v>852766.08</v>
      </c>
      <c r="J96" s="109">
        <v>201649.11</v>
      </c>
      <c r="K96" s="109">
        <v>242951.23</v>
      </c>
      <c r="L96" s="109">
        <v>468165.01</v>
      </c>
      <c r="M96" s="109">
        <v>2600</v>
      </c>
      <c r="N96" s="109">
        <v>1997432</v>
      </c>
      <c r="O96" s="109">
        <v>198148.39</v>
      </c>
      <c r="P96" s="109">
        <v>321438.43</v>
      </c>
      <c r="Q96" s="109">
        <f t="shared" si="1"/>
        <v>4722601.4799999995</v>
      </c>
      <c r="R96" s="175"/>
      <c r="T96" s="3"/>
    </row>
    <row r="97" spans="2:22" s="34" customFormat="1" x14ac:dyDescent="0.25">
      <c r="B97" s="172" t="s">
        <v>197</v>
      </c>
      <c r="C97" s="171">
        <v>41201624</v>
      </c>
      <c r="D97" s="171">
        <v>30003600.140000001</v>
      </c>
      <c r="E97" s="171">
        <v>0</v>
      </c>
      <c r="F97" s="171">
        <v>5775</v>
      </c>
      <c r="G97" s="171">
        <v>387795.23</v>
      </c>
      <c r="H97" s="109">
        <v>43881</v>
      </c>
      <c r="I97" s="109">
        <v>852766.08</v>
      </c>
      <c r="J97" s="109">
        <v>201649.11</v>
      </c>
      <c r="K97" s="109">
        <v>242951.23</v>
      </c>
      <c r="L97" s="109">
        <v>468165.01</v>
      </c>
      <c r="M97" s="109">
        <v>2600</v>
      </c>
      <c r="N97" s="109">
        <v>1997432</v>
      </c>
      <c r="O97" s="109">
        <v>198148.39</v>
      </c>
      <c r="P97" s="109">
        <v>321438.43</v>
      </c>
      <c r="Q97" s="109">
        <f t="shared" si="1"/>
        <v>4722601.4799999995</v>
      </c>
      <c r="R97" s="175"/>
      <c r="S97"/>
      <c r="T97" s="3"/>
      <c r="U97"/>
      <c r="V97"/>
    </row>
    <row r="98" spans="2:22" x14ac:dyDescent="0.25">
      <c r="B98" s="170" t="s">
        <v>198</v>
      </c>
      <c r="C98" s="171">
        <v>1382940</v>
      </c>
      <c r="D98" s="171">
        <v>1840940</v>
      </c>
      <c r="E98" s="171">
        <v>0</v>
      </c>
      <c r="F98" s="171"/>
      <c r="G98" s="171">
        <v>0</v>
      </c>
      <c r="H98" s="109"/>
      <c r="I98" s="109">
        <v>0</v>
      </c>
      <c r="J98" s="109">
        <v>140000</v>
      </c>
      <c r="K98" s="109">
        <v>49000</v>
      </c>
      <c r="L98" s="109">
        <v>406000</v>
      </c>
      <c r="M98" s="109">
        <v>0</v>
      </c>
      <c r="N98" s="109">
        <v>1652</v>
      </c>
      <c r="O98" s="109">
        <v>0</v>
      </c>
      <c r="P98" s="109">
        <v>15340</v>
      </c>
      <c r="Q98" s="109">
        <f t="shared" ref="Q98" si="3">Q99</f>
        <v>611992</v>
      </c>
      <c r="R98" s="175"/>
      <c r="T98" s="3"/>
    </row>
    <row r="99" spans="2:22" s="34" customFormat="1" x14ac:dyDescent="0.25">
      <c r="B99" s="172" t="s">
        <v>199</v>
      </c>
      <c r="C99" s="171">
        <v>1382940</v>
      </c>
      <c r="D99" s="171">
        <v>1840940</v>
      </c>
      <c r="E99" s="171">
        <v>0</v>
      </c>
      <c r="F99" s="171"/>
      <c r="G99" s="171">
        <v>0</v>
      </c>
      <c r="H99" s="109"/>
      <c r="I99" s="109">
        <v>0</v>
      </c>
      <c r="J99" s="109">
        <v>140000</v>
      </c>
      <c r="K99" s="109">
        <v>49000</v>
      </c>
      <c r="L99" s="109">
        <v>406000</v>
      </c>
      <c r="M99" s="109">
        <v>0</v>
      </c>
      <c r="N99" s="109">
        <v>1652</v>
      </c>
      <c r="O99" s="109">
        <v>0</v>
      </c>
      <c r="P99" s="109">
        <v>15340</v>
      </c>
      <c r="Q99" s="109">
        <f t="shared" si="1"/>
        <v>611992</v>
      </c>
      <c r="R99" s="175"/>
      <c r="S99"/>
      <c r="T99" s="3"/>
      <c r="U99"/>
      <c r="V99"/>
    </row>
    <row r="100" spans="2:22" x14ac:dyDescent="0.25">
      <c r="B100" s="170" t="s">
        <v>200</v>
      </c>
      <c r="C100" s="171">
        <v>46600963</v>
      </c>
      <c r="D100" s="171">
        <v>46677648.149999999</v>
      </c>
      <c r="E100" s="171">
        <v>0</v>
      </c>
      <c r="F100" s="171">
        <v>206590.63</v>
      </c>
      <c r="G100" s="171">
        <v>263750.34999999998</v>
      </c>
      <c r="H100" s="109">
        <v>233169.61</v>
      </c>
      <c r="I100" s="109">
        <v>58681.42</v>
      </c>
      <c r="J100" s="109">
        <v>108029.27</v>
      </c>
      <c r="K100" s="109">
        <v>59187.03</v>
      </c>
      <c r="L100" s="109">
        <v>265478.34000000003</v>
      </c>
      <c r="M100" s="109">
        <v>61903.48</v>
      </c>
      <c r="N100" s="109">
        <v>204822.18</v>
      </c>
      <c r="O100" s="109">
        <v>214099.63</v>
      </c>
      <c r="P100" s="109">
        <v>131577.75</v>
      </c>
      <c r="Q100" s="109">
        <f t="shared" si="1"/>
        <v>1807289.69</v>
      </c>
      <c r="R100" s="175"/>
      <c r="T100" s="3"/>
    </row>
    <row r="101" spans="2:22" s="34" customFormat="1" x14ac:dyDescent="0.25">
      <c r="B101" s="172" t="s">
        <v>201</v>
      </c>
      <c r="C101" s="171">
        <v>46600963</v>
      </c>
      <c r="D101" s="171">
        <v>46677648.149999999</v>
      </c>
      <c r="E101" s="171">
        <v>0</v>
      </c>
      <c r="F101" s="171">
        <v>206590.63</v>
      </c>
      <c r="G101" s="171">
        <v>263750.34999999998</v>
      </c>
      <c r="H101" s="109">
        <v>233169.61</v>
      </c>
      <c r="I101" s="109">
        <v>58681.42</v>
      </c>
      <c r="J101" s="109">
        <v>108029.27</v>
      </c>
      <c r="K101" s="109">
        <v>59187.03</v>
      </c>
      <c r="L101" s="109">
        <v>265478.34000000003</v>
      </c>
      <c r="M101" s="109">
        <v>61903.48</v>
      </c>
      <c r="N101" s="109">
        <v>204822.18</v>
      </c>
      <c r="O101" s="109">
        <v>214099.63</v>
      </c>
      <c r="P101" s="109">
        <v>131577.75</v>
      </c>
      <c r="Q101" s="109">
        <f t="shared" si="1"/>
        <v>1807289.69</v>
      </c>
      <c r="R101" s="175"/>
      <c r="S101"/>
      <c r="T101" s="3"/>
      <c r="U101"/>
      <c r="V101"/>
    </row>
    <row r="102" spans="2:22" x14ac:dyDescent="0.25">
      <c r="B102" s="170" t="s">
        <v>202</v>
      </c>
      <c r="C102" s="171">
        <v>2450400</v>
      </c>
      <c r="D102" s="171">
        <v>2883970</v>
      </c>
      <c r="E102" s="171">
        <v>0</v>
      </c>
      <c r="F102" s="171">
        <v>0</v>
      </c>
      <c r="G102" s="171">
        <v>0</v>
      </c>
      <c r="H102" s="109">
        <v>0</v>
      </c>
      <c r="I102" s="109">
        <v>0</v>
      </c>
      <c r="J102" s="109">
        <v>200000</v>
      </c>
      <c r="K102" s="109">
        <v>15600</v>
      </c>
      <c r="L102" s="109">
        <v>160</v>
      </c>
      <c r="M102" s="109"/>
      <c r="N102" s="109">
        <v>9150</v>
      </c>
      <c r="O102" s="109">
        <v>234000</v>
      </c>
      <c r="P102" s="109">
        <v>11270</v>
      </c>
      <c r="Q102" s="109">
        <f t="shared" si="1"/>
        <v>470180</v>
      </c>
      <c r="R102" s="175"/>
      <c r="T102" s="3"/>
    </row>
    <row r="103" spans="2:22" x14ac:dyDescent="0.25">
      <c r="B103" s="172" t="s">
        <v>203</v>
      </c>
      <c r="C103" s="171">
        <v>2450400</v>
      </c>
      <c r="D103" s="171">
        <v>2883970</v>
      </c>
      <c r="E103" s="171">
        <v>0</v>
      </c>
      <c r="F103" s="171">
        <v>0</v>
      </c>
      <c r="G103" s="171">
        <v>0</v>
      </c>
      <c r="H103" s="109">
        <v>0</v>
      </c>
      <c r="I103" s="109">
        <v>0</v>
      </c>
      <c r="J103" s="109">
        <v>200000</v>
      </c>
      <c r="K103" s="109">
        <v>15600</v>
      </c>
      <c r="L103" s="109">
        <v>160</v>
      </c>
      <c r="M103" s="109"/>
      <c r="N103" s="109">
        <v>9150</v>
      </c>
      <c r="O103" s="109">
        <v>234000</v>
      </c>
      <c r="P103" s="109">
        <v>11270</v>
      </c>
      <c r="Q103" s="109">
        <f t="shared" si="1"/>
        <v>470180</v>
      </c>
      <c r="R103" s="175"/>
      <c r="T103" s="3"/>
    </row>
    <row r="104" spans="2:22" s="34" customFormat="1" x14ac:dyDescent="0.25">
      <c r="B104" s="168" t="s">
        <v>34</v>
      </c>
      <c r="C104" s="169">
        <v>301439767</v>
      </c>
      <c r="D104" s="169">
        <v>487210958.67999995</v>
      </c>
      <c r="E104" s="169">
        <v>10860431.93</v>
      </c>
      <c r="F104" s="169">
        <v>11097084.889999999</v>
      </c>
      <c r="G104" s="169">
        <v>18052642.699999999</v>
      </c>
      <c r="H104" s="108">
        <v>12830758.699999999</v>
      </c>
      <c r="I104" s="108">
        <v>23623442.66</v>
      </c>
      <c r="J104" s="108">
        <v>35625956.5</v>
      </c>
      <c r="K104" s="108">
        <v>22033876.189999998</v>
      </c>
      <c r="L104" s="108">
        <v>17155723.18</v>
      </c>
      <c r="M104" s="108">
        <v>22073393.049999997</v>
      </c>
      <c r="N104" s="108">
        <v>19782331.800000001</v>
      </c>
      <c r="O104" s="108">
        <v>11951976.860000001</v>
      </c>
      <c r="P104" s="108">
        <v>39162142.980000004</v>
      </c>
      <c r="Q104" s="108">
        <f>Q105+Q108+Q112+Q114+Q116</f>
        <v>244249761.44000003</v>
      </c>
      <c r="R104" s="175"/>
      <c r="S104"/>
      <c r="T104" s="3"/>
      <c r="U104"/>
      <c r="V104"/>
    </row>
    <row r="105" spans="2:22" x14ac:dyDescent="0.25">
      <c r="B105" s="170" t="s">
        <v>204</v>
      </c>
      <c r="C105" s="171">
        <v>210299401</v>
      </c>
      <c r="D105" s="171">
        <v>260746260.82999998</v>
      </c>
      <c r="E105" s="171">
        <v>3785175.93</v>
      </c>
      <c r="F105" s="171">
        <v>8238057.3799999999</v>
      </c>
      <c r="G105" s="171">
        <v>4282048.26</v>
      </c>
      <c r="H105" s="109">
        <v>4364061.46</v>
      </c>
      <c r="I105" s="109">
        <v>4893641.37</v>
      </c>
      <c r="J105" s="109">
        <v>21419069.150000002</v>
      </c>
      <c r="K105" s="109">
        <v>7676020.4299999997</v>
      </c>
      <c r="L105" s="109">
        <v>12146791.710000001</v>
      </c>
      <c r="M105" s="109">
        <v>9449598.3100000005</v>
      </c>
      <c r="N105" s="109">
        <v>10025158.689999999</v>
      </c>
      <c r="O105" s="109">
        <v>7739341.9699999997</v>
      </c>
      <c r="P105" s="112">
        <v>13393939.609999999</v>
      </c>
      <c r="Q105" s="112">
        <f>SUM(E105:P105)</f>
        <v>107412904.27</v>
      </c>
      <c r="R105" s="175"/>
      <c r="T105" s="3"/>
    </row>
    <row r="106" spans="2:22" s="34" customFormat="1" x14ac:dyDescent="0.25">
      <c r="B106" s="172" t="s">
        <v>205</v>
      </c>
      <c r="C106" s="171">
        <v>209799401</v>
      </c>
      <c r="D106" s="171">
        <v>259246260.82999998</v>
      </c>
      <c r="E106" s="171">
        <v>3785175.93</v>
      </c>
      <c r="F106" s="171">
        <v>8238057.3799999999</v>
      </c>
      <c r="G106" s="171">
        <v>4282048.26</v>
      </c>
      <c r="H106" s="109">
        <v>4364061.46</v>
      </c>
      <c r="I106" s="109">
        <v>4893641.37</v>
      </c>
      <c r="J106" s="109">
        <v>21419069.150000002</v>
      </c>
      <c r="K106" s="109">
        <v>7676020.4299999997</v>
      </c>
      <c r="L106" s="109">
        <v>12146791.710000001</v>
      </c>
      <c r="M106" s="109">
        <v>9449598.3100000005</v>
      </c>
      <c r="N106" s="109">
        <v>8852582.6799999997</v>
      </c>
      <c r="O106" s="109">
        <v>7739341.9699999997</v>
      </c>
      <c r="P106" s="112">
        <v>13393939.609999999</v>
      </c>
      <c r="Q106" s="112">
        <f>SUM(E106:P106)</f>
        <v>106240328.26000001</v>
      </c>
      <c r="R106" s="175"/>
      <c r="S106"/>
      <c r="T106" s="3"/>
      <c r="U106"/>
      <c r="V106"/>
    </row>
    <row r="107" spans="2:22" x14ac:dyDescent="0.25">
      <c r="B107" s="172" t="s">
        <v>466</v>
      </c>
      <c r="C107" s="171">
        <v>500000</v>
      </c>
      <c r="D107" s="171">
        <v>1500000</v>
      </c>
      <c r="E107" s="171">
        <v>0</v>
      </c>
      <c r="F107" s="171"/>
      <c r="G107" s="171">
        <v>0</v>
      </c>
      <c r="H107" s="109"/>
      <c r="I107" s="109"/>
      <c r="J107" s="109"/>
      <c r="K107" s="109"/>
      <c r="L107" s="109">
        <v>0</v>
      </c>
      <c r="M107" s="109">
        <v>0</v>
      </c>
      <c r="N107" s="109">
        <v>1172576.01</v>
      </c>
      <c r="O107" s="109">
        <v>0</v>
      </c>
      <c r="P107" s="109"/>
      <c r="Q107" s="109">
        <f t="shared" si="1"/>
        <v>1172576.01</v>
      </c>
      <c r="R107" s="175"/>
      <c r="T107" s="3"/>
    </row>
    <row r="108" spans="2:22" s="34" customFormat="1" x14ac:dyDescent="0.25">
      <c r="B108" s="170" t="s">
        <v>208</v>
      </c>
      <c r="C108" s="171">
        <v>10169438</v>
      </c>
      <c r="D108" s="171">
        <v>13805768.84</v>
      </c>
      <c r="E108" s="171">
        <v>7080</v>
      </c>
      <c r="F108" s="171">
        <v>476051.53</v>
      </c>
      <c r="G108" s="171">
        <v>91430.53</v>
      </c>
      <c r="H108" s="109">
        <v>677693.97</v>
      </c>
      <c r="I108" s="109">
        <v>981760</v>
      </c>
      <c r="J108" s="109">
        <v>263620</v>
      </c>
      <c r="K108" s="109">
        <v>533207.06000000006</v>
      </c>
      <c r="L108" s="109">
        <v>692547</v>
      </c>
      <c r="M108" s="109">
        <v>30621</v>
      </c>
      <c r="N108" s="109">
        <v>1204965</v>
      </c>
      <c r="O108" s="109">
        <v>151221</v>
      </c>
      <c r="P108" s="109">
        <v>1515620.06</v>
      </c>
      <c r="Q108" s="109">
        <f t="shared" si="1"/>
        <v>6625817.1500000004</v>
      </c>
      <c r="R108" s="175"/>
      <c r="S108"/>
      <c r="T108" s="3"/>
      <c r="U108"/>
      <c r="V108"/>
    </row>
    <row r="109" spans="2:22" x14ac:dyDescent="0.25">
      <c r="B109" s="172" t="s">
        <v>209</v>
      </c>
      <c r="C109" s="171">
        <v>4000000</v>
      </c>
      <c r="D109" s="171">
        <v>5700000</v>
      </c>
      <c r="E109" s="171">
        <v>0</v>
      </c>
      <c r="F109" s="171"/>
      <c r="G109" s="171"/>
      <c r="H109" s="109">
        <v>0</v>
      </c>
      <c r="I109" s="109">
        <v>699858</v>
      </c>
      <c r="J109" s="109">
        <v>0</v>
      </c>
      <c r="K109" s="109">
        <v>233286</v>
      </c>
      <c r="L109" s="109">
        <v>278186</v>
      </c>
      <c r="M109" s="109"/>
      <c r="N109" s="109">
        <v>933144</v>
      </c>
      <c r="O109" s="109">
        <v>0</v>
      </c>
      <c r="P109" s="109">
        <v>0</v>
      </c>
      <c r="Q109" s="109">
        <f t="shared" si="1"/>
        <v>2144474</v>
      </c>
      <c r="R109" s="175"/>
      <c r="T109" s="3"/>
    </row>
    <row r="110" spans="2:22" s="34" customFormat="1" x14ac:dyDescent="0.25">
      <c r="B110" s="172" t="s">
        <v>210</v>
      </c>
      <c r="C110" s="171">
        <v>3298380</v>
      </c>
      <c r="D110" s="171">
        <v>4179710.84</v>
      </c>
      <c r="E110" s="171">
        <v>0</v>
      </c>
      <c r="F110" s="171">
        <v>408280</v>
      </c>
      <c r="G110" s="171">
        <v>47200</v>
      </c>
      <c r="H110" s="109">
        <v>643394.91</v>
      </c>
      <c r="I110" s="109">
        <v>227740</v>
      </c>
      <c r="J110" s="109">
        <v>256540</v>
      </c>
      <c r="K110" s="109">
        <v>218540</v>
      </c>
      <c r="L110" s="109">
        <v>218540</v>
      </c>
      <c r="M110" s="109">
        <v>0</v>
      </c>
      <c r="N110" s="109">
        <v>76000</v>
      </c>
      <c r="O110" s="109">
        <v>38000</v>
      </c>
      <c r="P110" s="109">
        <v>1374000</v>
      </c>
      <c r="Q110" s="109">
        <f t="shared" si="1"/>
        <v>3508234.91</v>
      </c>
      <c r="R110" s="175"/>
      <c r="S110"/>
      <c r="T110" s="3"/>
      <c r="U110"/>
      <c r="V110"/>
    </row>
    <row r="111" spans="2:22" x14ac:dyDescent="0.25">
      <c r="B111" s="172" t="s">
        <v>211</v>
      </c>
      <c r="C111" s="171">
        <v>2871058</v>
      </c>
      <c r="D111" s="171">
        <v>3926058</v>
      </c>
      <c r="E111" s="171">
        <v>7080</v>
      </c>
      <c r="F111" s="171">
        <v>67771.53</v>
      </c>
      <c r="G111" s="171">
        <v>44230.53</v>
      </c>
      <c r="H111" s="109">
        <v>34299.06</v>
      </c>
      <c r="I111" s="109">
        <v>54162</v>
      </c>
      <c r="J111" s="109">
        <v>7080</v>
      </c>
      <c r="K111" s="109">
        <v>81381.06</v>
      </c>
      <c r="L111" s="109">
        <v>195821</v>
      </c>
      <c r="M111" s="109">
        <v>30621</v>
      </c>
      <c r="N111" s="109">
        <v>195821</v>
      </c>
      <c r="O111" s="109">
        <v>113221</v>
      </c>
      <c r="P111" s="109">
        <v>141620.06</v>
      </c>
      <c r="Q111" s="109">
        <f t="shared" si="1"/>
        <v>973108.24</v>
      </c>
      <c r="R111" s="175"/>
      <c r="T111" s="3"/>
    </row>
    <row r="112" spans="2:22" x14ac:dyDescent="0.25">
      <c r="B112" s="170" t="s">
        <v>212</v>
      </c>
      <c r="C112" s="171">
        <v>9684001</v>
      </c>
      <c r="D112" s="171">
        <v>26162373.640000001</v>
      </c>
      <c r="E112" s="171">
        <v>1026576</v>
      </c>
      <c r="F112" s="171">
        <v>1026576</v>
      </c>
      <c r="G112" s="171">
        <v>1026576</v>
      </c>
      <c r="H112" s="109">
        <v>2604595.96</v>
      </c>
      <c r="I112" s="109">
        <v>1893242.64</v>
      </c>
      <c r="J112" s="109">
        <v>1696499.32</v>
      </c>
      <c r="K112" s="109">
        <v>1026576</v>
      </c>
      <c r="L112" s="109">
        <v>1893242.64</v>
      </c>
      <c r="M112" s="109">
        <v>1026576</v>
      </c>
      <c r="N112" s="109">
        <v>2089375.98</v>
      </c>
      <c r="O112" s="109">
        <v>1873625.9900000002</v>
      </c>
      <c r="P112" s="109">
        <v>1415029.98</v>
      </c>
      <c r="Q112" s="109">
        <f t="shared" si="1"/>
        <v>18598492.510000002</v>
      </c>
      <c r="R112" s="175"/>
      <c r="T112" s="3"/>
    </row>
    <row r="113" spans="1:22" s="34" customFormat="1" x14ac:dyDescent="0.25">
      <c r="B113" s="172" t="s">
        <v>213</v>
      </c>
      <c r="C113" s="171">
        <v>9684001</v>
      </c>
      <c r="D113" s="171">
        <v>26162373.640000001</v>
      </c>
      <c r="E113" s="171">
        <v>1026576</v>
      </c>
      <c r="F113" s="171">
        <v>1026576</v>
      </c>
      <c r="G113" s="171">
        <v>1026576</v>
      </c>
      <c r="H113" s="109">
        <v>2604595.96</v>
      </c>
      <c r="I113" s="109">
        <v>1893242.64</v>
      </c>
      <c r="J113" s="109">
        <v>1696499.32</v>
      </c>
      <c r="K113" s="109">
        <v>1026576</v>
      </c>
      <c r="L113" s="109">
        <v>1893242.64</v>
      </c>
      <c r="M113" s="109">
        <v>1026576</v>
      </c>
      <c r="N113" s="109">
        <v>2089375.98</v>
      </c>
      <c r="O113" s="109">
        <v>1873625.9900000002</v>
      </c>
      <c r="P113" s="109">
        <v>1415029.98</v>
      </c>
      <c r="Q113" s="109">
        <f t="shared" si="1"/>
        <v>18598492.510000002</v>
      </c>
      <c r="R113" s="175"/>
      <c r="S113"/>
      <c r="T113" s="3"/>
      <c r="U113"/>
      <c r="V113"/>
    </row>
    <row r="114" spans="1:22" x14ac:dyDescent="0.25">
      <c r="B114" s="170" t="s">
        <v>214</v>
      </c>
      <c r="C114" s="171">
        <v>19707600</v>
      </c>
      <c r="D114" s="171">
        <v>18397275.02</v>
      </c>
      <c r="E114" s="171">
        <v>0</v>
      </c>
      <c r="F114" s="171">
        <v>1356399.98</v>
      </c>
      <c r="G114" s="171">
        <v>1184990</v>
      </c>
      <c r="H114" s="109">
        <v>1425724.98</v>
      </c>
      <c r="I114" s="109">
        <v>1169835.19</v>
      </c>
      <c r="J114" s="109">
        <v>1207724.99</v>
      </c>
      <c r="K114" s="109">
        <v>1892910.99</v>
      </c>
      <c r="L114" s="109">
        <v>218824.99</v>
      </c>
      <c r="M114" s="109">
        <v>1065565.96</v>
      </c>
      <c r="N114" s="109">
        <v>650</v>
      </c>
      <c r="O114" s="109">
        <v>0</v>
      </c>
      <c r="P114" s="109">
        <v>2396207.2799999998</v>
      </c>
      <c r="Q114" s="109">
        <f t="shared" ref="Q114" si="4">Q115</f>
        <v>11918834.360000001</v>
      </c>
      <c r="R114" s="175"/>
      <c r="T114" s="3"/>
    </row>
    <row r="115" spans="1:22" x14ac:dyDescent="0.25">
      <c r="B115" s="172" t="s">
        <v>215</v>
      </c>
      <c r="C115" s="171">
        <v>19707600</v>
      </c>
      <c r="D115" s="171">
        <v>18397275.02</v>
      </c>
      <c r="E115" s="171">
        <v>0</v>
      </c>
      <c r="F115" s="171">
        <v>1356399.98</v>
      </c>
      <c r="G115" s="171">
        <v>1184990</v>
      </c>
      <c r="H115" s="109">
        <v>1425724.98</v>
      </c>
      <c r="I115" s="109">
        <v>1169835.19</v>
      </c>
      <c r="J115" s="109">
        <v>1207724.99</v>
      </c>
      <c r="K115" s="109">
        <v>1892910.99</v>
      </c>
      <c r="L115" s="109">
        <v>218824.99</v>
      </c>
      <c r="M115" s="109">
        <v>1065565.96</v>
      </c>
      <c r="N115" s="109">
        <v>650</v>
      </c>
      <c r="O115" s="109">
        <v>0</v>
      </c>
      <c r="P115" s="109">
        <v>2396207.2799999998</v>
      </c>
      <c r="Q115" s="109">
        <f t="shared" si="1"/>
        <v>11918834.360000001</v>
      </c>
      <c r="R115" s="175"/>
      <c r="T115" s="3"/>
    </row>
    <row r="116" spans="1:22" s="34" customFormat="1" x14ac:dyDescent="0.25">
      <c r="B116" s="170" t="s">
        <v>216</v>
      </c>
      <c r="C116" s="171">
        <v>51579327</v>
      </c>
      <c r="D116" s="171">
        <v>168099280.35000002</v>
      </c>
      <c r="E116" s="171">
        <v>6041600</v>
      </c>
      <c r="F116" s="171">
        <v>0</v>
      </c>
      <c r="G116" s="171">
        <v>11467597.91</v>
      </c>
      <c r="H116" s="109">
        <v>3758682.33</v>
      </c>
      <c r="I116" s="109">
        <v>14684963.460000001</v>
      </c>
      <c r="J116" s="109">
        <v>11039043.039999999</v>
      </c>
      <c r="K116" s="109">
        <v>10905161.710000001</v>
      </c>
      <c r="L116" s="109">
        <v>2204316.84</v>
      </c>
      <c r="M116" s="109">
        <v>10501031.779999999</v>
      </c>
      <c r="N116" s="109">
        <v>6462182.1299999999</v>
      </c>
      <c r="O116" s="109">
        <v>2187787.9</v>
      </c>
      <c r="P116" s="109">
        <v>20441346.050000001</v>
      </c>
      <c r="Q116" s="109">
        <f t="shared" si="1"/>
        <v>99693713.150000006</v>
      </c>
      <c r="R116" s="175"/>
      <c r="S116"/>
      <c r="T116" s="3"/>
      <c r="U116"/>
      <c r="V116"/>
    </row>
    <row r="117" spans="1:22" x14ac:dyDescent="0.25">
      <c r="B117" s="172" t="s">
        <v>217</v>
      </c>
      <c r="C117" s="171">
        <v>51579327</v>
      </c>
      <c r="D117" s="171">
        <v>168099280.35000002</v>
      </c>
      <c r="E117" s="171">
        <v>6041600</v>
      </c>
      <c r="F117" s="171">
        <v>0</v>
      </c>
      <c r="G117" s="171">
        <v>11467597.91</v>
      </c>
      <c r="H117" s="109">
        <v>3758682.33</v>
      </c>
      <c r="I117" s="109">
        <v>14684963.460000001</v>
      </c>
      <c r="J117" s="109">
        <v>11039043.039999999</v>
      </c>
      <c r="K117" s="109">
        <v>10905161.710000001</v>
      </c>
      <c r="L117" s="109">
        <v>2204316.84</v>
      </c>
      <c r="M117" s="109">
        <v>10501031.779999999</v>
      </c>
      <c r="N117" s="109">
        <v>6462182.1299999999</v>
      </c>
      <c r="O117" s="109">
        <v>2187787.9</v>
      </c>
      <c r="P117" s="109">
        <v>20441346.050000001</v>
      </c>
      <c r="Q117" s="109">
        <f t="shared" si="1"/>
        <v>99693713.150000006</v>
      </c>
      <c r="R117" s="175"/>
      <c r="T117" s="3"/>
    </row>
    <row r="118" spans="1:22" s="34" customFormat="1" x14ac:dyDescent="0.25">
      <c r="B118" s="168" t="s">
        <v>35</v>
      </c>
      <c r="C118" s="169">
        <v>96036064</v>
      </c>
      <c r="D118" s="169">
        <v>104796802.31</v>
      </c>
      <c r="E118" s="169">
        <v>551931.12</v>
      </c>
      <c r="F118" s="169">
        <v>1923847.51</v>
      </c>
      <c r="G118" s="169">
        <v>3962410.83</v>
      </c>
      <c r="H118" s="108">
        <v>2458717.4700000002</v>
      </c>
      <c r="I118" s="108">
        <v>2099815.29</v>
      </c>
      <c r="J118" s="108">
        <v>1515534.25</v>
      </c>
      <c r="K118" s="108">
        <v>1210232.6100000001</v>
      </c>
      <c r="L118" s="108">
        <v>5910144.0600000005</v>
      </c>
      <c r="M118" s="108">
        <v>1609020.63</v>
      </c>
      <c r="N118" s="108">
        <v>2593038.25</v>
      </c>
      <c r="O118" s="108">
        <v>1423327.56</v>
      </c>
      <c r="P118" s="108">
        <v>7100121.4300000006</v>
      </c>
      <c r="Q118" s="108">
        <f t="shared" si="1"/>
        <v>32358141.009999998</v>
      </c>
      <c r="R118" s="175"/>
      <c r="S118"/>
      <c r="T118" s="3"/>
      <c r="U118"/>
      <c r="V118"/>
    </row>
    <row r="119" spans="1:22" x14ac:dyDescent="0.25">
      <c r="B119" s="170" t="s">
        <v>218</v>
      </c>
      <c r="C119" s="171">
        <v>20318154</v>
      </c>
      <c r="D119" s="171">
        <v>20183154</v>
      </c>
      <c r="E119" s="171">
        <v>0</v>
      </c>
      <c r="F119" s="171">
        <v>0</v>
      </c>
      <c r="G119" s="171">
        <v>1797411.86</v>
      </c>
      <c r="H119" s="109">
        <v>0</v>
      </c>
      <c r="I119" s="109"/>
      <c r="J119" s="109"/>
      <c r="K119" s="109">
        <v>0</v>
      </c>
      <c r="L119" s="109">
        <v>564448.56000000006</v>
      </c>
      <c r="M119" s="109">
        <v>0</v>
      </c>
      <c r="N119" s="109">
        <v>270182.61</v>
      </c>
      <c r="O119" s="109"/>
      <c r="P119" s="109"/>
      <c r="Q119" s="109">
        <f t="shared" si="1"/>
        <v>2632043.0299999998</v>
      </c>
      <c r="R119" s="175"/>
      <c r="T119" s="3"/>
    </row>
    <row r="120" spans="1:22" x14ac:dyDescent="0.25">
      <c r="B120" s="172" t="s">
        <v>219</v>
      </c>
      <c r="C120" s="171">
        <v>20318154</v>
      </c>
      <c r="D120" s="171">
        <v>20183154</v>
      </c>
      <c r="E120" s="171">
        <v>0</v>
      </c>
      <c r="F120" s="171">
        <v>0</v>
      </c>
      <c r="G120" s="171">
        <v>1797411.86</v>
      </c>
      <c r="H120" s="109">
        <v>0</v>
      </c>
      <c r="I120" s="109"/>
      <c r="J120" s="109"/>
      <c r="K120" s="109">
        <v>0</v>
      </c>
      <c r="L120" s="109">
        <v>564448.56000000006</v>
      </c>
      <c r="M120" s="109">
        <v>0</v>
      </c>
      <c r="N120" s="109">
        <v>270182.61</v>
      </c>
      <c r="O120" s="109"/>
      <c r="P120" s="109"/>
      <c r="Q120" s="109">
        <f t="shared" si="1"/>
        <v>2632043.0299999998</v>
      </c>
      <c r="R120" s="175"/>
      <c r="T120" s="3"/>
    </row>
    <row r="121" spans="1:22" x14ac:dyDescent="0.25">
      <c r="A121" s="59"/>
      <c r="B121" s="170" t="s">
        <v>220</v>
      </c>
      <c r="C121" s="171">
        <v>15351197</v>
      </c>
      <c r="D121" s="171">
        <v>21117572.990000002</v>
      </c>
      <c r="E121" s="171">
        <v>0</v>
      </c>
      <c r="F121" s="171">
        <v>0</v>
      </c>
      <c r="G121" s="171">
        <v>820671.48</v>
      </c>
      <c r="H121" s="109">
        <v>696402.39</v>
      </c>
      <c r="I121" s="109">
        <v>93560.59</v>
      </c>
      <c r="J121" s="109"/>
      <c r="K121" s="109">
        <v>0</v>
      </c>
      <c r="L121" s="109">
        <v>3864078.41</v>
      </c>
      <c r="M121" s="109">
        <v>0</v>
      </c>
      <c r="N121" s="109">
        <v>44432.28</v>
      </c>
      <c r="O121" s="109">
        <v>0</v>
      </c>
      <c r="P121" s="109">
        <v>4688375.9800000004</v>
      </c>
      <c r="Q121" s="109">
        <f>SUM(E121:P121)</f>
        <v>10207521.130000001</v>
      </c>
      <c r="R121" s="175"/>
      <c r="T121" s="3"/>
    </row>
    <row r="122" spans="1:22" s="34" customFormat="1" x14ac:dyDescent="0.25">
      <c r="B122" s="172" t="s">
        <v>221</v>
      </c>
      <c r="C122" s="171">
        <v>15351197</v>
      </c>
      <c r="D122" s="171">
        <v>21117572.990000002</v>
      </c>
      <c r="E122" s="171">
        <v>0</v>
      </c>
      <c r="F122" s="171">
        <v>0</v>
      </c>
      <c r="G122" s="171">
        <v>820671.48</v>
      </c>
      <c r="H122" s="109">
        <v>696402.39</v>
      </c>
      <c r="I122" s="109">
        <v>93560.59</v>
      </c>
      <c r="J122" s="109"/>
      <c r="K122" s="109">
        <v>0</v>
      </c>
      <c r="L122" s="109">
        <v>3864078.41</v>
      </c>
      <c r="M122" s="109">
        <v>0</v>
      </c>
      <c r="N122" s="109">
        <v>44432.28</v>
      </c>
      <c r="O122" s="116">
        <v>0</v>
      </c>
      <c r="P122" s="109">
        <v>4688375.9800000004</v>
      </c>
      <c r="Q122" s="109">
        <f>SUM(E122:P122)</f>
        <v>10207521.130000001</v>
      </c>
      <c r="R122" s="175"/>
      <c r="S122"/>
      <c r="T122" s="3"/>
      <c r="U122"/>
      <c r="V122"/>
    </row>
    <row r="123" spans="1:22" x14ac:dyDescent="0.25">
      <c r="B123" s="170" t="s">
        <v>222</v>
      </c>
      <c r="C123" s="171">
        <v>60312534</v>
      </c>
      <c r="D123" s="171">
        <v>63441896.32</v>
      </c>
      <c r="E123" s="171">
        <v>551931.12</v>
      </c>
      <c r="F123" s="171">
        <v>1923847.51</v>
      </c>
      <c r="G123" s="171">
        <v>1344327.49</v>
      </c>
      <c r="H123" s="109">
        <v>1762315.08</v>
      </c>
      <c r="I123" s="109">
        <v>2006254.7</v>
      </c>
      <c r="J123" s="109">
        <v>1515534.25</v>
      </c>
      <c r="K123" s="109">
        <v>1210232.6100000001</v>
      </c>
      <c r="L123" s="109">
        <v>1481617.09</v>
      </c>
      <c r="M123" s="109">
        <v>1609020.63</v>
      </c>
      <c r="N123" s="109">
        <v>2278423.36</v>
      </c>
      <c r="O123" s="109">
        <v>1423327.56</v>
      </c>
      <c r="P123" s="109">
        <v>2411745.4500000002</v>
      </c>
      <c r="Q123" s="109">
        <f t="shared" si="1"/>
        <v>19518576.849999998</v>
      </c>
      <c r="R123" s="175"/>
      <c r="T123" s="3"/>
    </row>
    <row r="124" spans="1:22" s="34" customFormat="1" x14ac:dyDescent="0.25">
      <c r="B124" s="172" t="s">
        <v>223</v>
      </c>
      <c r="C124" s="171">
        <v>60312534</v>
      </c>
      <c r="D124" s="171">
        <v>63441896.32</v>
      </c>
      <c r="E124" s="171">
        <v>551931.12</v>
      </c>
      <c r="F124" s="171">
        <v>1923847.51</v>
      </c>
      <c r="G124" s="171">
        <v>1344327.49</v>
      </c>
      <c r="H124" s="109">
        <v>1762315.08</v>
      </c>
      <c r="I124" s="109">
        <v>2006254.7</v>
      </c>
      <c r="J124" s="109">
        <v>1515534.25</v>
      </c>
      <c r="K124" s="109">
        <v>1210232.6100000001</v>
      </c>
      <c r="L124" s="109">
        <v>1481617.09</v>
      </c>
      <c r="M124" s="109">
        <v>1609020.63</v>
      </c>
      <c r="N124" s="109">
        <v>2278423.36</v>
      </c>
      <c r="O124" s="109">
        <v>1423327.56</v>
      </c>
      <c r="P124" s="109">
        <v>2411745.4500000002</v>
      </c>
      <c r="Q124" s="109">
        <f t="shared" si="1"/>
        <v>19518576.849999998</v>
      </c>
      <c r="R124" s="175"/>
      <c r="S124"/>
      <c r="T124" s="3"/>
      <c r="U124"/>
      <c r="V124"/>
    </row>
    <row r="125" spans="1:22" x14ac:dyDescent="0.25">
      <c r="B125" s="170" t="s">
        <v>224</v>
      </c>
      <c r="C125" s="171">
        <v>54179</v>
      </c>
      <c r="D125" s="171">
        <v>54179</v>
      </c>
      <c r="E125" s="171">
        <v>0</v>
      </c>
      <c r="F125" s="171"/>
      <c r="G125" s="171"/>
      <c r="H125" s="109"/>
      <c r="I125" s="109"/>
      <c r="J125" s="109"/>
      <c r="K125" s="109"/>
      <c r="L125" s="109"/>
      <c r="M125" s="109"/>
      <c r="N125" s="109"/>
      <c r="O125" s="109"/>
      <c r="P125" s="109"/>
      <c r="Q125" s="109">
        <f t="shared" si="1"/>
        <v>0</v>
      </c>
      <c r="R125" s="175"/>
      <c r="T125" s="3"/>
    </row>
    <row r="126" spans="1:22" s="34" customFormat="1" x14ac:dyDescent="0.25">
      <c r="B126" s="172" t="s">
        <v>225</v>
      </c>
      <c r="C126" s="171">
        <v>54179</v>
      </c>
      <c r="D126" s="171">
        <v>54179</v>
      </c>
      <c r="E126" s="171">
        <v>0</v>
      </c>
      <c r="F126" s="171"/>
      <c r="G126" s="171"/>
      <c r="H126" s="106"/>
      <c r="I126" s="106"/>
      <c r="J126" s="106"/>
      <c r="K126" s="106"/>
      <c r="L126" s="106"/>
      <c r="M126" s="106"/>
      <c r="N126" s="106"/>
      <c r="O126" s="106"/>
      <c r="P126" s="108"/>
      <c r="Q126" s="108">
        <f t="shared" si="1"/>
        <v>0</v>
      </c>
      <c r="R126" s="175"/>
      <c r="S126"/>
      <c r="T126" s="3"/>
      <c r="U126"/>
      <c r="V126"/>
    </row>
    <row r="127" spans="1:22" x14ac:dyDescent="0.25">
      <c r="B127" s="168" t="s">
        <v>36</v>
      </c>
      <c r="C127" s="169">
        <v>400384081</v>
      </c>
      <c r="D127" s="169">
        <v>419302386.35999995</v>
      </c>
      <c r="E127" s="169">
        <v>190843.46</v>
      </c>
      <c r="F127" s="169">
        <v>663301.93000000005</v>
      </c>
      <c r="G127" s="169">
        <v>6559454.7300000004</v>
      </c>
      <c r="H127" s="108">
        <v>1926859.93</v>
      </c>
      <c r="I127" s="108">
        <v>3068756.46</v>
      </c>
      <c r="J127" s="108">
        <v>2906389.3000000003</v>
      </c>
      <c r="K127" s="108">
        <v>4091592.81</v>
      </c>
      <c r="L127" s="108">
        <v>1623911.5299999998</v>
      </c>
      <c r="M127" s="108">
        <v>1873303.3499999999</v>
      </c>
      <c r="N127" s="108">
        <v>1997166.13</v>
      </c>
      <c r="O127" s="108">
        <v>2911579.2600000002</v>
      </c>
      <c r="P127" s="111">
        <v>10966581.030000001</v>
      </c>
      <c r="Q127" s="111">
        <f>SUM(E127:P127)</f>
        <v>38779739.920000002</v>
      </c>
      <c r="R127" s="175"/>
      <c r="T127" s="3"/>
    </row>
    <row r="128" spans="1:22" x14ac:dyDescent="0.25">
      <c r="B128" s="170" t="s">
        <v>226</v>
      </c>
      <c r="C128" s="171">
        <v>326150563</v>
      </c>
      <c r="D128" s="171">
        <v>332557013.98999995</v>
      </c>
      <c r="E128" s="171">
        <v>0</v>
      </c>
      <c r="F128" s="171">
        <v>379948</v>
      </c>
      <c r="G128" s="171">
        <v>6006952.4900000002</v>
      </c>
      <c r="H128" s="109">
        <v>326963.44</v>
      </c>
      <c r="I128" s="109">
        <v>1023775.97</v>
      </c>
      <c r="J128" s="109">
        <v>2551779.2400000002</v>
      </c>
      <c r="K128" s="109">
        <v>206855.13</v>
      </c>
      <c r="L128" s="109">
        <v>914510.77</v>
      </c>
      <c r="M128" s="109">
        <v>938483.65</v>
      </c>
      <c r="N128" s="109">
        <v>859168.94</v>
      </c>
      <c r="O128" s="109">
        <v>647125.13</v>
      </c>
      <c r="P128" s="112">
        <v>1723421.3</v>
      </c>
      <c r="Q128" s="112">
        <f t="shared" si="1"/>
        <v>15578984.060000002</v>
      </c>
      <c r="R128" s="175"/>
      <c r="T128" s="3"/>
    </row>
    <row r="129" spans="2:22" s="34" customFormat="1" x14ac:dyDescent="0.25">
      <c r="B129" s="172" t="s">
        <v>227</v>
      </c>
      <c r="C129" s="171">
        <v>306499347</v>
      </c>
      <c r="D129" s="171">
        <v>310353827.77999997</v>
      </c>
      <c r="E129" s="171">
        <v>0</v>
      </c>
      <c r="F129" s="171">
        <v>51200</v>
      </c>
      <c r="G129" s="171">
        <v>4455606.49</v>
      </c>
      <c r="H129" s="109">
        <v>119026.79</v>
      </c>
      <c r="I129" s="109">
        <v>99993</v>
      </c>
      <c r="J129" s="109">
        <v>2188583.7400000002</v>
      </c>
      <c r="K129" s="109">
        <v>51200</v>
      </c>
      <c r="L129" s="109">
        <v>533419.63</v>
      </c>
      <c r="M129" s="109">
        <v>90888.320000000007</v>
      </c>
      <c r="N129" s="109">
        <v>357773.81</v>
      </c>
      <c r="O129" s="109">
        <v>318600</v>
      </c>
      <c r="P129" s="112">
        <v>869969.57000000007</v>
      </c>
      <c r="Q129" s="112">
        <f t="shared" si="1"/>
        <v>9136261.3499999996</v>
      </c>
      <c r="R129" s="175"/>
      <c r="S129"/>
      <c r="T129" s="3"/>
      <c r="U129"/>
      <c r="V129"/>
    </row>
    <row r="130" spans="2:22" x14ac:dyDescent="0.25">
      <c r="B130" s="172" t="s">
        <v>228</v>
      </c>
      <c r="C130" s="171">
        <v>5910600</v>
      </c>
      <c r="D130" s="171">
        <v>5910000</v>
      </c>
      <c r="E130" s="171">
        <v>0</v>
      </c>
      <c r="F130" s="106"/>
      <c r="G130" s="106">
        <v>0</v>
      </c>
      <c r="H130" s="106"/>
      <c r="I130" s="106">
        <v>3500</v>
      </c>
      <c r="J130" s="106"/>
      <c r="K130" s="106">
        <v>0</v>
      </c>
      <c r="L130" s="106">
        <v>2000</v>
      </c>
      <c r="M130" s="106"/>
      <c r="N130" s="106">
        <v>0</v>
      </c>
      <c r="O130" s="106">
        <v>0</v>
      </c>
      <c r="P130" s="106">
        <v>13307</v>
      </c>
      <c r="Q130" s="106">
        <f t="shared" si="1"/>
        <v>18807</v>
      </c>
      <c r="R130" s="175"/>
      <c r="T130" s="3"/>
    </row>
    <row r="131" spans="2:22" s="34" customFormat="1" x14ac:dyDescent="0.25">
      <c r="B131" s="172" t="s">
        <v>229</v>
      </c>
      <c r="C131" s="171">
        <v>1264442</v>
      </c>
      <c r="D131" s="171">
        <v>1594442</v>
      </c>
      <c r="E131" s="171">
        <v>0</v>
      </c>
      <c r="F131" s="106"/>
      <c r="G131" s="106">
        <v>192407.18</v>
      </c>
      <c r="H131" s="106">
        <v>0</v>
      </c>
      <c r="I131" s="106">
        <v>96203.59</v>
      </c>
      <c r="J131" s="106">
        <v>96203.59</v>
      </c>
      <c r="K131" s="106">
        <v>109946.8</v>
      </c>
      <c r="L131" s="106">
        <v>109946.8</v>
      </c>
      <c r="M131" s="106">
        <v>109946.8</v>
      </c>
      <c r="N131" s="106">
        <v>109946.8</v>
      </c>
      <c r="O131" s="106">
        <v>109946.8</v>
      </c>
      <c r="P131" s="106">
        <v>219893.39</v>
      </c>
      <c r="Q131" s="106">
        <f t="shared" si="1"/>
        <v>1154441.75</v>
      </c>
      <c r="R131" s="175"/>
      <c r="S131"/>
      <c r="T131" s="3"/>
      <c r="U131"/>
      <c r="V131"/>
    </row>
    <row r="132" spans="2:22" x14ac:dyDescent="0.25">
      <c r="B132" s="172" t="s">
        <v>230</v>
      </c>
      <c r="C132" s="171">
        <v>2100000</v>
      </c>
      <c r="D132" s="171">
        <v>2100000</v>
      </c>
      <c r="E132" s="171">
        <v>0</v>
      </c>
      <c r="F132" s="106"/>
      <c r="G132" s="106">
        <v>0</v>
      </c>
      <c r="H132" s="106"/>
      <c r="I132" s="106"/>
      <c r="J132" s="106"/>
      <c r="K132" s="106"/>
      <c r="L132" s="106"/>
      <c r="M132" s="106"/>
      <c r="N132" s="106"/>
      <c r="O132" s="106">
        <v>0</v>
      </c>
      <c r="P132" s="106"/>
      <c r="Q132" s="106">
        <f t="shared" si="1"/>
        <v>0</v>
      </c>
      <c r="R132" s="175"/>
      <c r="T132" s="3"/>
    </row>
    <row r="133" spans="2:22" s="34" customFormat="1" x14ac:dyDescent="0.25">
      <c r="B133" s="172" t="s">
        <v>231</v>
      </c>
      <c r="C133" s="171">
        <v>6916174</v>
      </c>
      <c r="D133" s="171">
        <v>8637444.2100000009</v>
      </c>
      <c r="E133" s="171">
        <v>0</v>
      </c>
      <c r="F133" s="171">
        <v>328748</v>
      </c>
      <c r="G133" s="171">
        <v>1358938.82</v>
      </c>
      <c r="H133" s="106">
        <v>207936.65</v>
      </c>
      <c r="I133" s="106">
        <v>664365.91</v>
      </c>
      <c r="J133" s="106">
        <v>266991.90999999997</v>
      </c>
      <c r="K133" s="106">
        <v>45708.33</v>
      </c>
      <c r="L133" s="106">
        <v>269144.34000000003</v>
      </c>
      <c r="M133" s="106">
        <v>737648.53</v>
      </c>
      <c r="N133" s="106">
        <v>391448.33</v>
      </c>
      <c r="O133" s="106">
        <v>218578.33</v>
      </c>
      <c r="P133" s="106">
        <v>437156.64</v>
      </c>
      <c r="Q133" s="106">
        <f t="shared" ref="Q133:Q196" si="5">SUM(E133:P133)</f>
        <v>4926665.79</v>
      </c>
      <c r="R133" s="175"/>
      <c r="S133"/>
      <c r="T133" s="3"/>
      <c r="U133"/>
      <c r="V133"/>
    </row>
    <row r="134" spans="2:22" x14ac:dyDescent="0.25">
      <c r="B134" s="172" t="s">
        <v>232</v>
      </c>
      <c r="C134" s="171">
        <v>3310000</v>
      </c>
      <c r="D134" s="171">
        <v>3811300</v>
      </c>
      <c r="E134" s="171">
        <v>0</v>
      </c>
      <c r="F134" s="171"/>
      <c r="G134" s="171">
        <v>0</v>
      </c>
      <c r="H134" s="106">
        <v>0</v>
      </c>
      <c r="I134" s="106">
        <v>159713.47</v>
      </c>
      <c r="J134" s="106"/>
      <c r="K134" s="106"/>
      <c r="L134" s="106">
        <v>0</v>
      </c>
      <c r="M134" s="106"/>
      <c r="N134" s="106">
        <v>0</v>
      </c>
      <c r="O134" s="106">
        <v>0</v>
      </c>
      <c r="P134" s="106">
        <v>183094.7</v>
      </c>
      <c r="Q134" s="106">
        <f t="shared" si="5"/>
        <v>342808.17000000004</v>
      </c>
      <c r="R134" s="175"/>
      <c r="T134" s="3"/>
    </row>
    <row r="135" spans="2:22" s="34" customFormat="1" x14ac:dyDescent="0.25">
      <c r="B135" s="172" t="s">
        <v>495</v>
      </c>
      <c r="C135" s="171">
        <v>150000</v>
      </c>
      <c r="D135" s="171">
        <v>150000</v>
      </c>
      <c r="E135" s="171">
        <v>0</v>
      </c>
      <c r="F135" s="171"/>
      <c r="G135" s="171"/>
      <c r="H135" s="106"/>
      <c r="I135" s="106"/>
      <c r="J135" s="106"/>
      <c r="K135" s="106"/>
      <c r="L135" s="106"/>
      <c r="M135" s="106"/>
      <c r="N135" s="106"/>
      <c r="O135" s="106"/>
      <c r="P135" s="106"/>
      <c r="Q135" s="106"/>
      <c r="R135" s="175"/>
      <c r="S135"/>
      <c r="T135" s="3"/>
      <c r="U135"/>
      <c r="V135"/>
    </row>
    <row r="136" spans="2:22" x14ac:dyDescent="0.25">
      <c r="B136" s="170" t="s">
        <v>233</v>
      </c>
      <c r="C136" s="171">
        <v>74133518</v>
      </c>
      <c r="D136" s="171">
        <v>86645372.370000005</v>
      </c>
      <c r="E136" s="171">
        <v>190843.46</v>
      </c>
      <c r="F136" s="171">
        <v>283353.93</v>
      </c>
      <c r="G136" s="171">
        <v>552502.24</v>
      </c>
      <c r="H136" s="109">
        <v>1599896.49</v>
      </c>
      <c r="I136" s="109">
        <v>2044980.4900000002</v>
      </c>
      <c r="J136" s="109">
        <v>354610.06</v>
      </c>
      <c r="K136" s="109">
        <v>3884737.6799999997</v>
      </c>
      <c r="L136" s="109">
        <v>709400.76</v>
      </c>
      <c r="M136" s="109">
        <v>934819.7</v>
      </c>
      <c r="N136" s="109">
        <v>1137997.19</v>
      </c>
      <c r="O136" s="109">
        <v>2264454.13</v>
      </c>
      <c r="P136" s="109">
        <v>9243159.7300000004</v>
      </c>
      <c r="Q136" s="109">
        <f t="shared" si="5"/>
        <v>23200755.859999999</v>
      </c>
      <c r="R136" s="175"/>
      <c r="T136" s="3"/>
    </row>
    <row r="137" spans="2:22" x14ac:dyDescent="0.25">
      <c r="B137" s="172" t="s">
        <v>234</v>
      </c>
      <c r="C137" s="171">
        <v>23221329</v>
      </c>
      <c r="D137" s="171">
        <v>22797136.850000001</v>
      </c>
      <c r="E137" s="171">
        <v>0</v>
      </c>
      <c r="F137" s="171"/>
      <c r="G137" s="171">
        <v>0</v>
      </c>
      <c r="H137" s="106"/>
      <c r="I137" s="106">
        <v>0</v>
      </c>
      <c r="J137" s="106">
        <v>0</v>
      </c>
      <c r="K137" s="106">
        <v>120596</v>
      </c>
      <c r="L137" s="106">
        <v>2649</v>
      </c>
      <c r="M137" s="106">
        <v>233640</v>
      </c>
      <c r="N137" s="106"/>
      <c r="O137" s="106">
        <v>0</v>
      </c>
      <c r="P137" s="106">
        <v>22375.119999999999</v>
      </c>
      <c r="Q137" s="106">
        <f t="shared" si="5"/>
        <v>379260.12</v>
      </c>
      <c r="R137" s="175"/>
      <c r="T137" s="3"/>
    </row>
    <row r="138" spans="2:22" s="34" customFormat="1" x14ac:dyDescent="0.25">
      <c r="B138" s="172" t="s">
        <v>235</v>
      </c>
      <c r="C138" s="171">
        <v>11398494</v>
      </c>
      <c r="D138" s="171">
        <v>16582365.059999999</v>
      </c>
      <c r="E138" s="171">
        <v>0</v>
      </c>
      <c r="F138" s="106"/>
      <c r="G138" s="171">
        <v>185850</v>
      </c>
      <c r="H138" s="106">
        <v>827473.26</v>
      </c>
      <c r="I138" s="106">
        <v>59000</v>
      </c>
      <c r="J138" s="106">
        <v>70560.460000000006</v>
      </c>
      <c r="K138" s="106">
        <v>1396639.32</v>
      </c>
      <c r="L138" s="106">
        <v>183258.72</v>
      </c>
      <c r="M138" s="106">
        <v>29500</v>
      </c>
      <c r="N138" s="106">
        <v>22420</v>
      </c>
      <c r="O138" s="106">
        <v>670924.4</v>
      </c>
      <c r="P138" s="106">
        <v>6663806.7800000003</v>
      </c>
      <c r="Q138" s="106">
        <f t="shared" si="5"/>
        <v>10109432.940000001</v>
      </c>
      <c r="R138" s="175"/>
      <c r="S138"/>
      <c r="T138" s="3"/>
      <c r="U138"/>
      <c r="V138"/>
    </row>
    <row r="139" spans="2:22" x14ac:dyDescent="0.25">
      <c r="B139" s="172" t="s">
        <v>236</v>
      </c>
      <c r="C139" s="171">
        <v>900000</v>
      </c>
      <c r="D139" s="171">
        <v>900000</v>
      </c>
      <c r="E139" s="171">
        <v>0</v>
      </c>
      <c r="F139" s="106"/>
      <c r="G139" s="171">
        <v>0</v>
      </c>
      <c r="H139" s="106"/>
      <c r="I139" s="106"/>
      <c r="J139" s="106"/>
      <c r="K139" s="106">
        <v>64428</v>
      </c>
      <c r="L139" s="106">
        <v>64428</v>
      </c>
      <c r="M139" s="106"/>
      <c r="N139" s="106">
        <v>32214</v>
      </c>
      <c r="O139" s="106">
        <v>32214</v>
      </c>
      <c r="P139" s="106">
        <v>0</v>
      </c>
      <c r="Q139" s="106">
        <f t="shared" si="5"/>
        <v>193284</v>
      </c>
      <c r="R139" s="175"/>
      <c r="T139" s="3"/>
    </row>
    <row r="140" spans="2:22" x14ac:dyDescent="0.25">
      <c r="B140" s="172" t="s">
        <v>469</v>
      </c>
      <c r="C140" s="171">
        <v>450000</v>
      </c>
      <c r="D140" s="171">
        <v>654602</v>
      </c>
      <c r="E140" s="171">
        <v>0</v>
      </c>
      <c r="F140" s="171"/>
      <c r="G140" s="171"/>
      <c r="H140" s="106"/>
      <c r="I140" s="106">
        <v>4602</v>
      </c>
      <c r="J140" s="106"/>
      <c r="K140" s="106"/>
      <c r="L140" s="106"/>
      <c r="M140" s="106">
        <v>0</v>
      </c>
      <c r="N140" s="106"/>
      <c r="O140" s="106"/>
      <c r="P140" s="106">
        <v>174949.57</v>
      </c>
      <c r="Q140" s="106">
        <f t="shared" si="5"/>
        <v>179551.57</v>
      </c>
      <c r="R140" s="175"/>
      <c r="T140" s="3"/>
    </row>
    <row r="141" spans="2:22" x14ac:dyDescent="0.25">
      <c r="B141" s="172" t="s">
        <v>238</v>
      </c>
      <c r="C141" s="171">
        <v>31154621</v>
      </c>
      <c r="D141" s="171">
        <v>33826280.960000001</v>
      </c>
      <c r="E141" s="171">
        <v>0</v>
      </c>
      <c r="F141" s="171">
        <v>45000.01</v>
      </c>
      <c r="G141" s="171">
        <v>123255.24</v>
      </c>
      <c r="H141" s="106">
        <v>305294.57</v>
      </c>
      <c r="I141" s="106">
        <v>976014.15</v>
      </c>
      <c r="J141" s="106">
        <v>44509.599999999999</v>
      </c>
      <c r="K141" s="106">
        <v>1646273.19</v>
      </c>
      <c r="L141" s="106">
        <v>75704.67</v>
      </c>
      <c r="M141" s="106">
        <v>296276.95</v>
      </c>
      <c r="N141" s="106">
        <v>394048.6</v>
      </c>
      <c r="O141" s="106">
        <v>901551.86</v>
      </c>
      <c r="P141" s="106">
        <v>406263.73</v>
      </c>
      <c r="Q141" s="106">
        <f t="shared" si="5"/>
        <v>5214192.57</v>
      </c>
      <c r="R141" s="175"/>
      <c r="T141" s="3"/>
    </row>
    <row r="142" spans="2:22" x14ac:dyDescent="0.25">
      <c r="B142" s="172" t="s">
        <v>239</v>
      </c>
      <c r="C142" s="171">
        <v>391500</v>
      </c>
      <c r="D142" s="171">
        <v>1050750</v>
      </c>
      <c r="E142" s="171">
        <v>0</v>
      </c>
      <c r="F142" s="171">
        <v>0</v>
      </c>
      <c r="G142" s="171"/>
      <c r="H142" s="106"/>
      <c r="I142" s="106"/>
      <c r="J142" s="106"/>
      <c r="K142" s="106">
        <v>174250</v>
      </c>
      <c r="L142" s="106">
        <v>0</v>
      </c>
      <c r="M142" s="106"/>
      <c r="N142" s="106">
        <v>10330</v>
      </c>
      <c r="O142" s="106">
        <v>230000</v>
      </c>
      <c r="P142" s="106">
        <v>229510</v>
      </c>
      <c r="Q142" s="106">
        <f t="shared" si="5"/>
        <v>644090</v>
      </c>
      <c r="R142" s="175"/>
      <c r="T142" s="3"/>
    </row>
    <row r="143" spans="2:22" x14ac:dyDescent="0.25">
      <c r="B143" s="172" t="s">
        <v>240</v>
      </c>
      <c r="C143" s="171">
        <v>6507738</v>
      </c>
      <c r="D143" s="171">
        <v>10724401.5</v>
      </c>
      <c r="E143" s="171">
        <v>190843.46</v>
      </c>
      <c r="F143" s="171">
        <v>238353.92000000001</v>
      </c>
      <c r="G143" s="171">
        <v>243397</v>
      </c>
      <c r="H143" s="106">
        <v>467128.66</v>
      </c>
      <c r="I143" s="106">
        <v>1005364.3400000001</v>
      </c>
      <c r="J143" s="106">
        <v>239540</v>
      </c>
      <c r="K143" s="106">
        <v>482551.17</v>
      </c>
      <c r="L143" s="106">
        <v>383360.37</v>
      </c>
      <c r="M143" s="106">
        <v>375402.75</v>
      </c>
      <c r="N143" s="106">
        <v>678984.59</v>
      </c>
      <c r="O143" s="106">
        <v>429763.87</v>
      </c>
      <c r="P143" s="106">
        <v>1746254.53</v>
      </c>
      <c r="Q143" s="106">
        <f t="shared" si="5"/>
        <v>6480944.6600000001</v>
      </c>
      <c r="R143" s="175"/>
      <c r="T143" s="3"/>
    </row>
    <row r="144" spans="2:22" x14ac:dyDescent="0.25">
      <c r="B144" s="172" t="s">
        <v>470</v>
      </c>
      <c r="C144" s="171">
        <v>109836</v>
      </c>
      <c r="D144" s="171">
        <v>109836</v>
      </c>
      <c r="E144" s="171">
        <v>0</v>
      </c>
      <c r="F144" s="177"/>
      <c r="G144" s="177"/>
      <c r="H144" s="178"/>
      <c r="I144" s="178"/>
      <c r="J144" s="178"/>
      <c r="K144" s="178"/>
      <c r="L144" s="178"/>
      <c r="M144" s="178"/>
      <c r="N144" s="178"/>
      <c r="O144" s="106"/>
      <c r="P144" s="108"/>
      <c r="Q144" s="108">
        <f>SUM(E144:P144)</f>
        <v>0</v>
      </c>
      <c r="R144" s="175"/>
      <c r="T144" s="3"/>
    </row>
    <row r="145" spans="2:22" x14ac:dyDescent="0.25">
      <c r="B145" s="170" t="s">
        <v>496</v>
      </c>
      <c r="C145" s="171">
        <v>100000</v>
      </c>
      <c r="D145" s="171">
        <v>100000</v>
      </c>
      <c r="E145" s="171">
        <v>0</v>
      </c>
      <c r="F145" s="178"/>
      <c r="G145" s="177"/>
      <c r="H145" s="179"/>
      <c r="I145" s="179"/>
      <c r="J145" s="179"/>
      <c r="K145" s="179"/>
      <c r="L145" s="179"/>
      <c r="M145" s="179"/>
      <c r="N145" s="179"/>
      <c r="O145" s="108"/>
      <c r="P145" s="108"/>
      <c r="Q145" s="108">
        <f t="shared" ref="Q145:Q146" si="6">SUM(E145:P145)</f>
        <v>0</v>
      </c>
      <c r="R145" s="175"/>
      <c r="T145" s="3"/>
    </row>
    <row r="146" spans="2:22" s="34" customFormat="1" x14ac:dyDescent="0.25">
      <c r="B146" s="172" t="s">
        <v>472</v>
      </c>
      <c r="C146" s="171">
        <v>100000</v>
      </c>
      <c r="D146" s="171">
        <v>100000</v>
      </c>
      <c r="E146" s="171">
        <v>0</v>
      </c>
      <c r="F146" s="177"/>
      <c r="G146" s="177"/>
      <c r="H146" s="178"/>
      <c r="I146" s="178"/>
      <c r="J146" s="178"/>
      <c r="K146" s="178"/>
      <c r="L146" s="178"/>
      <c r="M146" s="178"/>
      <c r="N146" s="178"/>
      <c r="O146" s="106"/>
      <c r="P146" s="106"/>
      <c r="Q146" s="106">
        <f t="shared" si="6"/>
        <v>0</v>
      </c>
      <c r="R146" s="175"/>
      <c r="S146"/>
      <c r="T146" s="3"/>
      <c r="U146"/>
      <c r="V146"/>
    </row>
    <row r="147" spans="2:22" x14ac:dyDescent="0.25">
      <c r="B147" s="168" t="s">
        <v>37</v>
      </c>
      <c r="C147" s="169">
        <v>50466531669</v>
      </c>
      <c r="D147" s="169">
        <v>52370805657.319992</v>
      </c>
      <c r="E147" s="169">
        <v>53213.3</v>
      </c>
      <c r="F147" s="169">
        <v>4461750.9399999995</v>
      </c>
      <c r="G147" s="169">
        <v>6158098.6600000001</v>
      </c>
      <c r="H147" s="108">
        <v>9613824.2100000009</v>
      </c>
      <c r="I147" s="108">
        <v>12333613.780000001</v>
      </c>
      <c r="J147" s="108">
        <v>14408293.329999998</v>
      </c>
      <c r="K147" s="108">
        <v>12600932.1</v>
      </c>
      <c r="L147" s="108">
        <v>6279516.4199999999</v>
      </c>
      <c r="M147" s="108">
        <v>11098511.050000001</v>
      </c>
      <c r="N147" s="108">
        <v>13411914.279999999</v>
      </c>
      <c r="O147" s="108">
        <v>12272099.199999999</v>
      </c>
      <c r="P147" s="108">
        <v>34362275.559999995</v>
      </c>
      <c r="Q147" s="108">
        <f>SUM(E147:P147)</f>
        <v>137054042.83000001</v>
      </c>
      <c r="R147" s="175"/>
      <c r="T147" s="3"/>
    </row>
    <row r="148" spans="2:22" x14ac:dyDescent="0.25">
      <c r="B148" s="170" t="s">
        <v>241</v>
      </c>
      <c r="C148" s="171">
        <v>1800000</v>
      </c>
      <c r="D148" s="171">
        <v>1800000</v>
      </c>
      <c r="E148" s="171">
        <v>0</v>
      </c>
      <c r="F148" s="171"/>
      <c r="G148" s="171"/>
      <c r="H148" s="108"/>
      <c r="I148" s="108"/>
      <c r="J148" s="108"/>
      <c r="K148" s="108"/>
      <c r="L148" s="108"/>
      <c r="M148" s="108"/>
      <c r="N148" s="108"/>
      <c r="O148" s="108"/>
      <c r="P148" s="108"/>
      <c r="Q148" s="108">
        <f t="shared" si="5"/>
        <v>0</v>
      </c>
      <c r="R148" s="175"/>
      <c r="T148" s="3"/>
    </row>
    <row r="149" spans="2:22" x14ac:dyDescent="0.25">
      <c r="B149" s="172" t="s">
        <v>242</v>
      </c>
      <c r="C149" s="171">
        <v>1800000</v>
      </c>
      <c r="D149" s="171">
        <v>1800000</v>
      </c>
      <c r="E149" s="171">
        <v>0</v>
      </c>
      <c r="F149" s="106"/>
      <c r="G149" s="171"/>
      <c r="H149" s="106"/>
      <c r="I149" s="106"/>
      <c r="J149" s="106"/>
      <c r="K149" s="106"/>
      <c r="L149" s="106"/>
      <c r="M149" s="106"/>
      <c r="N149" s="106"/>
      <c r="O149" s="106"/>
      <c r="P149" s="106"/>
      <c r="Q149" s="106">
        <f t="shared" si="5"/>
        <v>0</v>
      </c>
      <c r="R149" s="175"/>
      <c r="T149" s="3"/>
    </row>
    <row r="150" spans="2:22" x14ac:dyDescent="0.25">
      <c r="B150" s="170" t="s">
        <v>243</v>
      </c>
      <c r="C150" s="171">
        <v>97376500</v>
      </c>
      <c r="D150" s="171">
        <v>97285207.560000002</v>
      </c>
      <c r="E150" s="171">
        <v>0</v>
      </c>
      <c r="F150" s="106"/>
      <c r="G150" s="171">
        <v>0</v>
      </c>
      <c r="H150" s="109"/>
      <c r="I150" s="109">
        <v>1000</v>
      </c>
      <c r="J150" s="109"/>
      <c r="K150" s="109">
        <v>22046.69</v>
      </c>
      <c r="L150" s="109">
        <v>4470.6499999999996</v>
      </c>
      <c r="M150" s="106"/>
      <c r="N150" s="109">
        <v>29200</v>
      </c>
      <c r="O150" s="109">
        <v>0</v>
      </c>
      <c r="P150" s="109">
        <v>10009.970000000001</v>
      </c>
      <c r="Q150" s="109">
        <f t="shared" si="5"/>
        <v>66727.31</v>
      </c>
      <c r="R150" s="175"/>
      <c r="T150" s="3"/>
    </row>
    <row r="151" spans="2:22" x14ac:dyDescent="0.25">
      <c r="B151" s="172" t="s">
        <v>244</v>
      </c>
      <c r="C151" s="171">
        <v>97376500</v>
      </c>
      <c r="D151" s="171">
        <v>97285207.560000002</v>
      </c>
      <c r="E151" s="171">
        <v>0</v>
      </c>
      <c r="F151" s="106"/>
      <c r="G151" s="171">
        <v>0</v>
      </c>
      <c r="H151" s="109"/>
      <c r="I151" s="109">
        <v>1000</v>
      </c>
      <c r="J151" s="109"/>
      <c r="K151" s="109">
        <v>22046.69</v>
      </c>
      <c r="L151" s="109">
        <v>4470.6499999999996</v>
      </c>
      <c r="M151" s="106"/>
      <c r="N151" s="109">
        <v>29200</v>
      </c>
      <c r="O151" s="109">
        <v>0</v>
      </c>
      <c r="P151" s="109">
        <v>10009.970000000001</v>
      </c>
      <c r="Q151" s="109">
        <f t="shared" si="5"/>
        <v>66727.31</v>
      </c>
      <c r="R151" s="175"/>
      <c r="T151" s="3"/>
    </row>
    <row r="152" spans="2:22" x14ac:dyDescent="0.25">
      <c r="B152" s="170" t="s">
        <v>245</v>
      </c>
      <c r="C152" s="171">
        <v>49369662763</v>
      </c>
      <c r="D152" s="171">
        <v>50370321263</v>
      </c>
      <c r="E152" s="171">
        <v>0</v>
      </c>
      <c r="F152" s="171"/>
      <c r="G152" s="171">
        <v>82500</v>
      </c>
      <c r="H152" s="109"/>
      <c r="I152" s="109">
        <v>0</v>
      </c>
      <c r="J152" s="109"/>
      <c r="K152" s="109"/>
      <c r="L152" s="109">
        <v>0</v>
      </c>
      <c r="M152" s="106"/>
      <c r="N152" s="109">
        <v>210000</v>
      </c>
      <c r="O152" s="109">
        <v>0</v>
      </c>
      <c r="P152" s="109">
        <v>133000</v>
      </c>
      <c r="Q152" s="109">
        <f t="shared" si="5"/>
        <v>425500</v>
      </c>
      <c r="R152" s="175"/>
      <c r="T152" s="3"/>
    </row>
    <row r="153" spans="2:22" x14ac:dyDescent="0.25">
      <c r="B153" s="172" t="s">
        <v>246</v>
      </c>
      <c r="C153" s="171">
        <v>49369662763</v>
      </c>
      <c r="D153" s="171">
        <v>50370321263</v>
      </c>
      <c r="E153" s="171">
        <v>0</v>
      </c>
      <c r="F153" s="171"/>
      <c r="G153" s="171">
        <v>82500</v>
      </c>
      <c r="H153" s="109"/>
      <c r="I153" s="109">
        <v>0</v>
      </c>
      <c r="J153" s="109"/>
      <c r="K153" s="109"/>
      <c r="L153" s="109">
        <v>0</v>
      </c>
      <c r="M153" s="109"/>
      <c r="N153" s="109">
        <v>210000</v>
      </c>
      <c r="O153" s="109">
        <v>0</v>
      </c>
      <c r="P153" s="109">
        <v>133000</v>
      </c>
      <c r="Q153" s="109">
        <f t="shared" si="5"/>
        <v>425500</v>
      </c>
      <c r="R153" s="175"/>
      <c r="T153" s="3"/>
    </row>
    <row r="154" spans="2:22" x14ac:dyDescent="0.25">
      <c r="B154" s="170" t="s">
        <v>247</v>
      </c>
      <c r="C154" s="171">
        <v>445413</v>
      </c>
      <c r="D154" s="171">
        <v>445413</v>
      </c>
      <c r="E154" s="171">
        <v>0</v>
      </c>
      <c r="F154" s="171">
        <v>16878.650000000001</v>
      </c>
      <c r="G154" s="171">
        <v>7959.36</v>
      </c>
      <c r="H154" s="109">
        <v>0</v>
      </c>
      <c r="I154" s="109">
        <v>16478.68</v>
      </c>
      <c r="J154" s="109">
        <v>8079.35</v>
      </c>
      <c r="K154" s="109">
        <v>8119.35</v>
      </c>
      <c r="L154" s="109">
        <v>0</v>
      </c>
      <c r="M154" s="109">
        <v>17078.63</v>
      </c>
      <c r="N154" s="109">
        <v>9239.26</v>
      </c>
      <c r="O154" s="109">
        <v>9559.24</v>
      </c>
      <c r="P154" s="109">
        <v>0</v>
      </c>
      <c r="Q154" s="109">
        <f t="shared" si="5"/>
        <v>93392.52</v>
      </c>
      <c r="R154" s="175"/>
      <c r="T154" s="3"/>
    </row>
    <row r="155" spans="2:22" x14ac:dyDescent="0.25">
      <c r="B155" s="172" t="s">
        <v>248</v>
      </c>
      <c r="C155" s="171">
        <v>445413</v>
      </c>
      <c r="D155" s="171">
        <v>445413</v>
      </c>
      <c r="E155" s="171">
        <v>0</v>
      </c>
      <c r="F155" s="171">
        <v>16878.650000000001</v>
      </c>
      <c r="G155" s="171">
        <v>7959.36</v>
      </c>
      <c r="H155" s="109">
        <v>0</v>
      </c>
      <c r="I155" s="109">
        <v>16478.68</v>
      </c>
      <c r="J155" s="109">
        <v>8079.35</v>
      </c>
      <c r="K155" s="109">
        <v>8119.35</v>
      </c>
      <c r="L155" s="109">
        <v>0</v>
      </c>
      <c r="M155" s="109">
        <v>17078.63</v>
      </c>
      <c r="N155" s="109">
        <v>9239.26</v>
      </c>
      <c r="O155" s="109">
        <v>9559.24</v>
      </c>
      <c r="P155" s="109">
        <v>0</v>
      </c>
      <c r="Q155" s="109">
        <f t="shared" si="5"/>
        <v>93392.52</v>
      </c>
      <c r="R155" s="175"/>
      <c r="T155" s="3"/>
    </row>
    <row r="156" spans="2:22" x14ac:dyDescent="0.25">
      <c r="B156" s="170" t="s">
        <v>249</v>
      </c>
      <c r="C156" s="171">
        <v>15839461</v>
      </c>
      <c r="D156" s="171">
        <v>16748920</v>
      </c>
      <c r="E156" s="171">
        <v>18213.3</v>
      </c>
      <c r="F156" s="171">
        <v>498248.56</v>
      </c>
      <c r="G156" s="171">
        <v>178625.33000000002</v>
      </c>
      <c r="H156" s="109">
        <v>659831.05999999994</v>
      </c>
      <c r="I156" s="109">
        <v>871200.19</v>
      </c>
      <c r="J156" s="109">
        <v>38323.69</v>
      </c>
      <c r="K156" s="109">
        <v>854061.05</v>
      </c>
      <c r="L156" s="109">
        <v>883064.27</v>
      </c>
      <c r="M156" s="109">
        <v>409653.43</v>
      </c>
      <c r="N156" s="109">
        <v>560589.63</v>
      </c>
      <c r="O156" s="109">
        <v>693031.42999999993</v>
      </c>
      <c r="P156" s="109">
        <v>888058.39</v>
      </c>
      <c r="Q156" s="109">
        <f t="shared" si="5"/>
        <v>6552900.3299999991</v>
      </c>
      <c r="R156" s="175"/>
      <c r="T156" s="3"/>
    </row>
    <row r="157" spans="2:22" x14ac:dyDescent="0.25">
      <c r="B157" s="172" t="s">
        <v>250</v>
      </c>
      <c r="C157" s="171">
        <v>6227861</v>
      </c>
      <c r="D157" s="171">
        <v>6277331</v>
      </c>
      <c r="E157" s="171">
        <v>0</v>
      </c>
      <c r="F157" s="171">
        <v>22983.33</v>
      </c>
      <c r="G157" s="171">
        <v>70773.33</v>
      </c>
      <c r="H157" s="109">
        <v>56023.33</v>
      </c>
      <c r="I157" s="109">
        <v>38323.33</v>
      </c>
      <c r="J157" s="109">
        <v>38323.69</v>
      </c>
      <c r="K157" s="109">
        <v>20623.689999999999</v>
      </c>
      <c r="L157" s="109">
        <v>288473.34000000003</v>
      </c>
      <c r="M157" s="109">
        <v>0</v>
      </c>
      <c r="N157" s="109">
        <v>5310</v>
      </c>
      <c r="O157" s="109">
        <v>269100</v>
      </c>
      <c r="P157" s="109">
        <v>354852.96</v>
      </c>
      <c r="Q157" s="109">
        <f t="shared" si="5"/>
        <v>1164787</v>
      </c>
      <c r="R157" s="175"/>
      <c r="T157" s="3"/>
    </row>
    <row r="158" spans="2:22" s="34" customFormat="1" x14ac:dyDescent="0.25">
      <c r="B158" s="172" t="s">
        <v>251</v>
      </c>
      <c r="C158" s="171">
        <v>853000</v>
      </c>
      <c r="D158" s="171">
        <v>946509</v>
      </c>
      <c r="E158" s="171">
        <v>0</v>
      </c>
      <c r="F158" s="171"/>
      <c r="G158" s="171">
        <v>6372</v>
      </c>
      <c r="H158" s="109">
        <v>10030</v>
      </c>
      <c r="I158" s="109">
        <v>13570</v>
      </c>
      <c r="J158" s="109">
        <v>0</v>
      </c>
      <c r="K158" s="109">
        <v>12195.3</v>
      </c>
      <c r="L158" s="109">
        <v>1667.5</v>
      </c>
      <c r="M158" s="109"/>
      <c r="N158" s="109">
        <v>420</v>
      </c>
      <c r="O158" s="109">
        <v>14278</v>
      </c>
      <c r="P158" s="109">
        <v>14632</v>
      </c>
      <c r="Q158" s="109">
        <f t="shared" si="5"/>
        <v>73164.800000000003</v>
      </c>
      <c r="R158" s="175"/>
      <c r="S158"/>
      <c r="T158" s="3"/>
      <c r="U158"/>
      <c r="V158"/>
    </row>
    <row r="159" spans="2:22" x14ac:dyDescent="0.25">
      <c r="B159" s="172" t="s">
        <v>252</v>
      </c>
      <c r="C159" s="171">
        <v>8758600</v>
      </c>
      <c r="D159" s="171">
        <v>9525080</v>
      </c>
      <c r="E159" s="171">
        <v>18213.3</v>
      </c>
      <c r="F159" s="171">
        <v>475265.23</v>
      </c>
      <c r="G159" s="171">
        <v>101480</v>
      </c>
      <c r="H159" s="109">
        <v>593777.73</v>
      </c>
      <c r="I159" s="109">
        <v>819306.86</v>
      </c>
      <c r="J159" s="109">
        <v>0</v>
      </c>
      <c r="K159" s="109">
        <v>821242.06</v>
      </c>
      <c r="L159" s="109">
        <v>592923.43000000005</v>
      </c>
      <c r="M159" s="109">
        <v>409653.43</v>
      </c>
      <c r="N159" s="109">
        <v>554859.63</v>
      </c>
      <c r="O159" s="109">
        <v>409653.43</v>
      </c>
      <c r="P159" s="109">
        <v>518573.43</v>
      </c>
      <c r="Q159" s="109">
        <f t="shared" si="5"/>
        <v>5314948.53</v>
      </c>
      <c r="R159" s="175"/>
      <c r="T159" s="3"/>
    </row>
    <row r="160" spans="2:22" s="34" customFormat="1" x14ac:dyDescent="0.25">
      <c r="B160" s="170" t="s">
        <v>253</v>
      </c>
      <c r="C160" s="171">
        <v>84221480</v>
      </c>
      <c r="D160" s="171">
        <v>93301480</v>
      </c>
      <c r="E160" s="171">
        <v>0</v>
      </c>
      <c r="F160" s="171">
        <v>0</v>
      </c>
      <c r="G160" s="171">
        <v>0</v>
      </c>
      <c r="H160" s="109">
        <v>0</v>
      </c>
      <c r="I160" s="109">
        <v>0</v>
      </c>
      <c r="J160" s="109">
        <v>151790</v>
      </c>
      <c r="K160" s="109">
        <v>0</v>
      </c>
      <c r="L160" s="109">
        <v>782635</v>
      </c>
      <c r="M160" s="109">
        <v>0</v>
      </c>
      <c r="N160" s="109">
        <v>3716930</v>
      </c>
      <c r="O160" s="109">
        <v>3910997.9</v>
      </c>
      <c r="P160" s="109">
        <v>5808501.6399999997</v>
      </c>
      <c r="Q160" s="109">
        <f t="shared" si="5"/>
        <v>14370854.539999999</v>
      </c>
      <c r="R160" s="175"/>
      <c r="S160"/>
      <c r="T160" s="3"/>
      <c r="U160"/>
      <c r="V160"/>
    </row>
    <row r="161" spans="2:22" x14ac:dyDescent="0.25">
      <c r="B161" s="172" t="s">
        <v>254</v>
      </c>
      <c r="C161" s="171">
        <v>77546179</v>
      </c>
      <c r="D161" s="171">
        <v>86646179</v>
      </c>
      <c r="E161" s="171">
        <v>0</v>
      </c>
      <c r="F161" s="171">
        <v>0</v>
      </c>
      <c r="G161" s="171">
        <v>0</v>
      </c>
      <c r="H161" s="109">
        <v>0</v>
      </c>
      <c r="I161" s="109">
        <v>0</v>
      </c>
      <c r="J161" s="109">
        <v>151790</v>
      </c>
      <c r="K161" s="109">
        <v>0</v>
      </c>
      <c r="L161" s="109">
        <v>782635</v>
      </c>
      <c r="M161" s="109">
        <v>0</v>
      </c>
      <c r="N161" s="109">
        <v>3716930</v>
      </c>
      <c r="O161" s="109">
        <v>3910997.9</v>
      </c>
      <c r="P161" s="109">
        <v>5680501.6399999997</v>
      </c>
      <c r="Q161" s="109">
        <f t="shared" si="5"/>
        <v>14242854.539999999</v>
      </c>
      <c r="R161" s="175"/>
      <c r="T161" s="3"/>
    </row>
    <row r="162" spans="2:22" s="34" customFormat="1" x14ac:dyDescent="0.25">
      <c r="B162" s="172" t="s">
        <v>255</v>
      </c>
      <c r="C162" s="171">
        <v>4025301</v>
      </c>
      <c r="D162" s="171">
        <v>3975301</v>
      </c>
      <c r="E162" s="171">
        <v>0</v>
      </c>
      <c r="F162" s="171"/>
      <c r="G162" s="171"/>
      <c r="H162" s="109"/>
      <c r="I162" s="109"/>
      <c r="J162" s="109"/>
      <c r="K162" s="109"/>
      <c r="L162" s="109"/>
      <c r="M162" s="109"/>
      <c r="N162" s="109"/>
      <c r="O162" s="109">
        <v>0</v>
      </c>
      <c r="P162" s="109"/>
      <c r="Q162" s="109">
        <f t="shared" si="5"/>
        <v>0</v>
      </c>
      <c r="R162" s="175"/>
      <c r="S162"/>
      <c r="T162" s="3"/>
      <c r="U162"/>
      <c r="V162"/>
    </row>
    <row r="163" spans="2:22" x14ac:dyDescent="0.25">
      <c r="B163" s="172" t="s">
        <v>256</v>
      </c>
      <c r="C163" s="171">
        <v>1090000</v>
      </c>
      <c r="D163" s="171">
        <v>1090000</v>
      </c>
      <c r="E163" s="171">
        <v>0</v>
      </c>
      <c r="F163" s="171"/>
      <c r="G163" s="171"/>
      <c r="H163" s="109"/>
      <c r="I163" s="109"/>
      <c r="J163" s="109"/>
      <c r="K163" s="109"/>
      <c r="L163" s="109"/>
      <c r="M163" s="109"/>
      <c r="N163" s="109"/>
      <c r="O163" s="109"/>
      <c r="P163" s="109"/>
      <c r="Q163" s="109">
        <f t="shared" si="5"/>
        <v>0</v>
      </c>
      <c r="R163" s="175"/>
      <c r="T163" s="3"/>
    </row>
    <row r="164" spans="2:22" s="34" customFormat="1" x14ac:dyDescent="0.25">
      <c r="B164" s="172" t="s">
        <v>257</v>
      </c>
      <c r="C164" s="171">
        <v>1560000</v>
      </c>
      <c r="D164" s="171">
        <v>1590000</v>
      </c>
      <c r="E164" s="171">
        <v>0</v>
      </c>
      <c r="F164" s="171"/>
      <c r="G164" s="171"/>
      <c r="H164" s="109"/>
      <c r="I164" s="109"/>
      <c r="J164" s="109"/>
      <c r="K164" s="109"/>
      <c r="L164" s="109"/>
      <c r="M164" s="109"/>
      <c r="N164" s="109"/>
      <c r="O164" s="109">
        <v>0</v>
      </c>
      <c r="P164" s="109">
        <v>128000</v>
      </c>
      <c r="Q164" s="109">
        <f t="shared" si="5"/>
        <v>128000</v>
      </c>
      <c r="R164" s="175"/>
      <c r="S164"/>
      <c r="T164" s="3"/>
      <c r="U164"/>
      <c r="V164"/>
    </row>
    <row r="165" spans="2:22" x14ac:dyDescent="0.25">
      <c r="B165" s="170" t="s">
        <v>258</v>
      </c>
      <c r="C165" s="171">
        <v>854192252</v>
      </c>
      <c r="D165" s="171">
        <v>1728421352.3799999</v>
      </c>
      <c r="E165" s="171">
        <v>35000</v>
      </c>
      <c r="F165" s="171">
        <v>3946623.7299999995</v>
      </c>
      <c r="G165" s="171">
        <v>5769086.1500000004</v>
      </c>
      <c r="H165" s="109">
        <v>7357863.1500000004</v>
      </c>
      <c r="I165" s="109">
        <v>11444934.91</v>
      </c>
      <c r="J165" s="109">
        <v>13143335.09</v>
      </c>
      <c r="K165" s="109">
        <v>11662278.99</v>
      </c>
      <c r="L165" s="109">
        <v>4593699.41</v>
      </c>
      <c r="M165" s="109">
        <v>10671778.989999998</v>
      </c>
      <c r="N165" s="109">
        <v>8885955.3900000006</v>
      </c>
      <c r="O165" s="109">
        <v>6055486.2599999998</v>
      </c>
      <c r="P165" s="109">
        <v>20193781.960000001</v>
      </c>
      <c r="Q165" s="109">
        <f t="shared" si="5"/>
        <v>103759824.03</v>
      </c>
      <c r="R165" s="175"/>
      <c r="T165" s="3"/>
    </row>
    <row r="166" spans="2:22" s="34" customFormat="1" x14ac:dyDescent="0.25">
      <c r="B166" s="172" t="s">
        <v>259</v>
      </c>
      <c r="C166" s="171">
        <v>25946901</v>
      </c>
      <c r="D166" s="171">
        <v>19750681.969999999</v>
      </c>
      <c r="E166" s="171">
        <v>0</v>
      </c>
      <c r="F166" s="171"/>
      <c r="G166" s="171">
        <v>0</v>
      </c>
      <c r="H166" s="109">
        <v>0</v>
      </c>
      <c r="I166" s="109">
        <v>0</v>
      </c>
      <c r="J166" s="109">
        <v>0</v>
      </c>
      <c r="K166" s="109">
        <v>1500000</v>
      </c>
      <c r="L166" s="109">
        <v>1000</v>
      </c>
      <c r="M166" s="109"/>
      <c r="N166" s="109">
        <v>0</v>
      </c>
      <c r="O166" s="109">
        <v>0</v>
      </c>
      <c r="P166" s="109">
        <v>197496.54</v>
      </c>
      <c r="Q166" s="109">
        <f t="shared" si="5"/>
        <v>1698496.54</v>
      </c>
      <c r="R166" s="175"/>
      <c r="S166"/>
      <c r="T166" s="3"/>
      <c r="U166"/>
      <c r="V166"/>
    </row>
    <row r="167" spans="2:22" x14ac:dyDescent="0.25">
      <c r="B167" s="172" t="s">
        <v>260</v>
      </c>
      <c r="C167" s="171">
        <v>18262000</v>
      </c>
      <c r="D167" s="171">
        <v>25806549</v>
      </c>
      <c r="E167" s="171">
        <v>0</v>
      </c>
      <c r="F167" s="171">
        <v>236000</v>
      </c>
      <c r="G167" s="171">
        <v>317778</v>
      </c>
      <c r="H167" s="109">
        <v>545383</v>
      </c>
      <c r="I167" s="109">
        <v>440544</v>
      </c>
      <c r="J167" s="109">
        <v>523490</v>
      </c>
      <c r="K167" s="109">
        <v>831549.98</v>
      </c>
      <c r="L167" s="109">
        <v>292350</v>
      </c>
      <c r="M167" s="109">
        <v>706010</v>
      </c>
      <c r="N167" s="109">
        <v>1087657.98</v>
      </c>
      <c r="O167" s="109">
        <v>631670</v>
      </c>
      <c r="P167" s="109">
        <v>1021450</v>
      </c>
      <c r="Q167" s="109">
        <f t="shared" si="5"/>
        <v>6633882.96</v>
      </c>
      <c r="R167" s="175"/>
      <c r="T167" s="3"/>
    </row>
    <row r="168" spans="2:22" x14ac:dyDescent="0.25">
      <c r="B168" s="172" t="s">
        <v>261</v>
      </c>
      <c r="C168" s="171">
        <v>10984211</v>
      </c>
      <c r="D168" s="171">
        <v>21989061</v>
      </c>
      <c r="E168" s="171">
        <v>0</v>
      </c>
      <c r="F168" s="171">
        <v>0</v>
      </c>
      <c r="G168" s="171">
        <v>1511908</v>
      </c>
      <c r="H168" s="109">
        <v>0</v>
      </c>
      <c r="I168" s="109">
        <v>1076160</v>
      </c>
      <c r="J168" s="109">
        <v>1421310</v>
      </c>
      <c r="K168" s="109">
        <v>3967632</v>
      </c>
      <c r="L168" s="109">
        <v>0</v>
      </c>
      <c r="M168" s="109">
        <v>2533783.25</v>
      </c>
      <c r="N168" s="109">
        <v>0</v>
      </c>
      <c r="O168" s="109">
        <v>0</v>
      </c>
      <c r="P168" s="109">
        <v>883466</v>
      </c>
      <c r="Q168" s="109">
        <f t="shared" si="5"/>
        <v>11394259.25</v>
      </c>
      <c r="R168" s="175"/>
      <c r="T168" s="3"/>
    </row>
    <row r="169" spans="2:22" x14ac:dyDescent="0.25">
      <c r="B169" s="172" t="s">
        <v>262</v>
      </c>
      <c r="C169" s="171">
        <v>64726024</v>
      </c>
      <c r="D169" s="171">
        <v>64844010.130000003</v>
      </c>
      <c r="E169" s="171">
        <v>0</v>
      </c>
      <c r="F169" s="171">
        <v>267922.34000000003</v>
      </c>
      <c r="G169" s="171">
        <v>120000</v>
      </c>
      <c r="H169" s="109">
        <v>2560500</v>
      </c>
      <c r="I169" s="109">
        <v>2657863.4500000002</v>
      </c>
      <c r="J169" s="109">
        <v>3883820</v>
      </c>
      <c r="K169" s="109">
        <v>2652000</v>
      </c>
      <c r="L169" s="109">
        <v>2099554.5</v>
      </c>
      <c r="M169" s="109">
        <v>1918791.85</v>
      </c>
      <c r="N169" s="109">
        <v>2517028.67</v>
      </c>
      <c r="O169" s="109">
        <v>1889179.5</v>
      </c>
      <c r="P169" s="109">
        <v>2190164.7799999998</v>
      </c>
      <c r="Q169" s="109">
        <f t="shared" si="5"/>
        <v>22756825.09</v>
      </c>
      <c r="R169" s="175"/>
      <c r="T169" s="3"/>
    </row>
    <row r="170" spans="2:22" s="34" customFormat="1" x14ac:dyDescent="0.25">
      <c r="B170" s="173" t="s">
        <v>263</v>
      </c>
      <c r="C170" s="171">
        <v>61428612</v>
      </c>
      <c r="D170" s="171">
        <v>78029974.739999995</v>
      </c>
      <c r="E170" s="171">
        <v>0</v>
      </c>
      <c r="F170" s="171">
        <v>292614.13</v>
      </c>
      <c r="G170" s="171">
        <v>1514540.24</v>
      </c>
      <c r="H170" s="109">
        <v>1023794.85</v>
      </c>
      <c r="I170" s="109">
        <v>1753777.35</v>
      </c>
      <c r="J170" s="109">
        <v>1125542.8999999999</v>
      </c>
      <c r="K170" s="109">
        <v>0</v>
      </c>
      <c r="L170" s="109">
        <v>1781828.73</v>
      </c>
      <c r="M170" s="109">
        <v>1142088</v>
      </c>
      <c r="N170" s="109">
        <v>913881.49</v>
      </c>
      <c r="O170" s="109">
        <v>0</v>
      </c>
      <c r="P170" s="109">
        <v>3488154.09</v>
      </c>
      <c r="Q170" s="109">
        <f t="shared" si="5"/>
        <v>13036221.780000001</v>
      </c>
      <c r="R170" s="175"/>
      <c r="S170"/>
      <c r="T170" s="3"/>
      <c r="U170"/>
      <c r="V170"/>
    </row>
    <row r="171" spans="2:22" x14ac:dyDescent="0.25">
      <c r="B171" s="172" t="s">
        <v>264</v>
      </c>
      <c r="C171" s="171">
        <v>672844504</v>
      </c>
      <c r="D171" s="171">
        <v>1518001075.54</v>
      </c>
      <c r="E171" s="171">
        <v>35000</v>
      </c>
      <c r="F171" s="171">
        <v>3150087.26</v>
      </c>
      <c r="G171" s="171">
        <v>2304859.91</v>
      </c>
      <c r="H171" s="109">
        <v>3228185.3</v>
      </c>
      <c r="I171" s="109">
        <v>5516590.1100000003</v>
      </c>
      <c r="J171" s="109">
        <v>6189172.1900000004</v>
      </c>
      <c r="K171" s="109">
        <v>2711097.01</v>
      </c>
      <c r="L171" s="109">
        <v>418966.18</v>
      </c>
      <c r="M171" s="109">
        <v>4371105.8899999997</v>
      </c>
      <c r="N171" s="109">
        <v>4367387.25</v>
      </c>
      <c r="O171" s="109">
        <v>3534636.76</v>
      </c>
      <c r="P171" s="109">
        <v>12413050.549999999</v>
      </c>
      <c r="Q171" s="109">
        <f t="shared" si="5"/>
        <v>48240138.409999996</v>
      </c>
      <c r="R171" s="175"/>
      <c r="T171" s="3"/>
    </row>
    <row r="172" spans="2:22" x14ac:dyDescent="0.25">
      <c r="B172" s="170" t="s">
        <v>265</v>
      </c>
      <c r="C172" s="171">
        <v>42993800</v>
      </c>
      <c r="D172" s="171">
        <v>62482021.379999995</v>
      </c>
      <c r="E172" s="171">
        <v>0</v>
      </c>
      <c r="F172" s="171"/>
      <c r="G172" s="171">
        <v>119927.82</v>
      </c>
      <c r="H172" s="109">
        <v>1596130</v>
      </c>
      <c r="I172" s="109"/>
      <c r="J172" s="109">
        <v>1066765.2</v>
      </c>
      <c r="K172" s="109">
        <v>54426.02</v>
      </c>
      <c r="L172" s="109">
        <v>15647.09</v>
      </c>
      <c r="M172" s="109">
        <v>0</v>
      </c>
      <c r="N172" s="109">
        <v>0</v>
      </c>
      <c r="O172" s="109">
        <v>1603024.37</v>
      </c>
      <c r="P172" s="109">
        <v>7328923.5999999996</v>
      </c>
      <c r="Q172" s="109">
        <f t="shared" si="5"/>
        <v>11784844.1</v>
      </c>
      <c r="R172" s="175"/>
      <c r="T172" s="3"/>
    </row>
    <row r="173" spans="2:22" x14ac:dyDescent="0.25">
      <c r="B173" s="172" t="s">
        <v>266</v>
      </c>
      <c r="C173" s="171">
        <v>42781800</v>
      </c>
      <c r="D173" s="171">
        <v>62270021.379999995</v>
      </c>
      <c r="E173" s="171">
        <v>0</v>
      </c>
      <c r="F173" s="171"/>
      <c r="G173" s="171">
        <v>119927.82</v>
      </c>
      <c r="H173" s="109">
        <v>1596130</v>
      </c>
      <c r="I173" s="109"/>
      <c r="J173" s="109">
        <v>1066765.2</v>
      </c>
      <c r="K173" s="109">
        <v>54426.02</v>
      </c>
      <c r="L173" s="109">
        <v>930.22</v>
      </c>
      <c r="M173" s="109"/>
      <c r="N173" s="109">
        <v>0</v>
      </c>
      <c r="O173" s="109">
        <v>1603024.37</v>
      </c>
      <c r="P173" s="109">
        <v>7328923.5999999996</v>
      </c>
      <c r="Q173" s="109">
        <f t="shared" si="5"/>
        <v>11770127.23</v>
      </c>
      <c r="R173" s="175"/>
      <c r="T173" s="3"/>
    </row>
    <row r="174" spans="2:22" x14ac:dyDescent="0.25">
      <c r="B174" s="172" t="s">
        <v>267</v>
      </c>
      <c r="C174" s="171">
        <v>150000</v>
      </c>
      <c r="D174" s="171">
        <v>150000</v>
      </c>
      <c r="E174" s="171">
        <v>0</v>
      </c>
      <c r="F174" s="171"/>
      <c r="G174" s="171"/>
      <c r="H174" s="109"/>
      <c r="I174" s="109"/>
      <c r="J174" s="109"/>
      <c r="K174" s="109"/>
      <c r="L174" s="109"/>
      <c r="M174" s="109"/>
      <c r="N174" s="109"/>
      <c r="O174" s="109"/>
      <c r="P174" s="109"/>
      <c r="Q174" s="109">
        <f t="shared" si="5"/>
        <v>0</v>
      </c>
      <c r="R174" s="175"/>
      <c r="T174" s="3"/>
    </row>
    <row r="175" spans="2:22" s="34" customFormat="1" x14ac:dyDescent="0.25">
      <c r="B175" s="172" t="s">
        <v>268</v>
      </c>
      <c r="C175" s="171">
        <v>62000</v>
      </c>
      <c r="D175" s="171">
        <v>62000</v>
      </c>
      <c r="E175" s="171">
        <v>0</v>
      </c>
      <c r="F175" s="171"/>
      <c r="G175" s="171"/>
      <c r="H175" s="106"/>
      <c r="I175" s="106"/>
      <c r="J175" s="106"/>
      <c r="K175" s="106"/>
      <c r="L175" s="106">
        <v>14716.87</v>
      </c>
      <c r="M175" s="106">
        <v>0</v>
      </c>
      <c r="N175" s="106"/>
      <c r="O175" s="106"/>
      <c r="P175" s="106"/>
      <c r="Q175" s="106">
        <f t="shared" si="5"/>
        <v>14716.87</v>
      </c>
      <c r="R175" s="175"/>
      <c r="S175"/>
      <c r="T175" s="3"/>
      <c r="U175"/>
      <c r="V175"/>
    </row>
    <row r="176" spans="2:22" x14ac:dyDescent="0.25">
      <c r="B176" s="168" t="s">
        <v>97</v>
      </c>
      <c r="C176" s="169">
        <v>104748500</v>
      </c>
      <c r="D176" s="169">
        <v>135703559.91</v>
      </c>
      <c r="E176" s="169">
        <v>845274.24</v>
      </c>
      <c r="F176" s="169">
        <v>4134959.55</v>
      </c>
      <c r="G176" s="169">
        <v>1773605.73</v>
      </c>
      <c r="H176" s="108">
        <v>5349343.74</v>
      </c>
      <c r="I176" s="108">
        <v>8439384.3800000008</v>
      </c>
      <c r="J176" s="108">
        <v>8823409.5899999999</v>
      </c>
      <c r="K176" s="108">
        <v>2769463.0599999996</v>
      </c>
      <c r="L176" s="108">
        <v>4594329.84</v>
      </c>
      <c r="M176" s="108">
        <v>5409894.6399999997</v>
      </c>
      <c r="N176" s="108">
        <v>5391685.9500000002</v>
      </c>
      <c r="O176" s="108">
        <v>2482650.39</v>
      </c>
      <c r="P176" s="108">
        <v>14523849.25</v>
      </c>
      <c r="Q176" s="108">
        <f t="shared" si="5"/>
        <v>64537850.359999999</v>
      </c>
      <c r="R176" s="175"/>
      <c r="T176" s="3"/>
    </row>
    <row r="177" spans="2:22" x14ac:dyDescent="0.25">
      <c r="B177" s="170" t="s">
        <v>272</v>
      </c>
      <c r="C177" s="171">
        <v>55658500</v>
      </c>
      <c r="D177" s="171">
        <v>58829562.990000002</v>
      </c>
      <c r="E177" s="171">
        <v>341711.6</v>
      </c>
      <c r="F177" s="171">
        <v>791407.44</v>
      </c>
      <c r="G177" s="171">
        <v>711379.49</v>
      </c>
      <c r="H177" s="109">
        <v>622552.31999999995</v>
      </c>
      <c r="I177" s="109">
        <v>782819.26</v>
      </c>
      <c r="J177" s="109">
        <v>4062967.96</v>
      </c>
      <c r="K177" s="109">
        <v>471114.76</v>
      </c>
      <c r="L177" s="109">
        <v>701568.19</v>
      </c>
      <c r="M177" s="109">
        <v>1063099.6399999999</v>
      </c>
      <c r="N177" s="109">
        <v>1260525.01</v>
      </c>
      <c r="O177" s="109">
        <v>350679.8</v>
      </c>
      <c r="P177" s="109">
        <v>1778680.26</v>
      </c>
      <c r="Q177" s="109">
        <f t="shared" si="5"/>
        <v>12938505.73</v>
      </c>
      <c r="R177" s="175"/>
      <c r="T177" s="3"/>
    </row>
    <row r="178" spans="2:22" x14ac:dyDescent="0.25">
      <c r="B178" s="172" t="s">
        <v>273</v>
      </c>
      <c r="C178" s="171">
        <v>55658500</v>
      </c>
      <c r="D178" s="171">
        <v>58829562.990000002</v>
      </c>
      <c r="E178" s="171">
        <v>341711.6</v>
      </c>
      <c r="F178" s="171">
        <v>791407.44</v>
      </c>
      <c r="G178" s="171">
        <v>711379.49</v>
      </c>
      <c r="H178" s="109">
        <v>622552.31999999995</v>
      </c>
      <c r="I178" s="109">
        <v>782819.26</v>
      </c>
      <c r="J178" s="109">
        <v>4062967.96</v>
      </c>
      <c r="K178" s="109">
        <v>471114.76</v>
      </c>
      <c r="L178" s="109">
        <v>701568.19</v>
      </c>
      <c r="M178" s="109">
        <v>1063099.6399999999</v>
      </c>
      <c r="N178" s="109">
        <v>1260525.01</v>
      </c>
      <c r="O178" s="109">
        <v>350679.8</v>
      </c>
      <c r="P178" s="109">
        <v>1778680.26</v>
      </c>
      <c r="Q178" s="109">
        <f t="shared" si="5"/>
        <v>12938505.73</v>
      </c>
      <c r="R178" s="175"/>
      <c r="T178" s="3"/>
    </row>
    <row r="179" spans="2:22" x14ac:dyDescent="0.25">
      <c r="B179" s="170" t="s">
        <v>274</v>
      </c>
      <c r="C179" s="171">
        <v>49090000</v>
      </c>
      <c r="D179" s="171">
        <v>76873996.920000002</v>
      </c>
      <c r="E179" s="171">
        <v>503562.64</v>
      </c>
      <c r="F179" s="171">
        <v>3343552.11</v>
      </c>
      <c r="G179" s="171">
        <v>1062226.24</v>
      </c>
      <c r="H179" s="109">
        <v>4726791.42</v>
      </c>
      <c r="I179" s="109">
        <v>7656565.1200000001</v>
      </c>
      <c r="J179" s="109">
        <v>4760441.63</v>
      </c>
      <c r="K179" s="109">
        <v>2298348.2999999998</v>
      </c>
      <c r="L179" s="109">
        <v>3892761.6500000004</v>
      </c>
      <c r="M179" s="109">
        <v>4346795</v>
      </c>
      <c r="N179" s="109">
        <v>4131160.9400000004</v>
      </c>
      <c r="O179" s="109">
        <v>2131970.59</v>
      </c>
      <c r="P179" s="109">
        <v>12745168.990000002</v>
      </c>
      <c r="Q179" s="109">
        <f t="shared" si="5"/>
        <v>51599344.630000003</v>
      </c>
      <c r="R179" s="175"/>
      <c r="T179" s="3"/>
    </row>
    <row r="180" spans="2:22" x14ac:dyDescent="0.25">
      <c r="B180" s="172" t="s">
        <v>275</v>
      </c>
      <c r="C180" s="171">
        <v>32580000</v>
      </c>
      <c r="D180" s="171">
        <v>67313996.909999996</v>
      </c>
      <c r="E180" s="171">
        <v>503562.64</v>
      </c>
      <c r="F180" s="171">
        <v>3207144.11</v>
      </c>
      <c r="G180" s="171">
        <v>992075.24</v>
      </c>
      <c r="H180" s="109">
        <v>4726791.42</v>
      </c>
      <c r="I180" s="109">
        <v>7656565.1200000001</v>
      </c>
      <c r="J180" s="109">
        <v>4661852.63</v>
      </c>
      <c r="K180" s="109">
        <v>2298348.2999999998</v>
      </c>
      <c r="L180" s="109">
        <v>3880784.6500000004</v>
      </c>
      <c r="M180" s="109">
        <v>4202215.5</v>
      </c>
      <c r="N180" s="109">
        <v>4041286.24</v>
      </c>
      <c r="O180" s="109">
        <v>1962062.39</v>
      </c>
      <c r="P180" s="109">
        <v>11352689.700000001</v>
      </c>
      <c r="Q180" s="109">
        <f t="shared" si="5"/>
        <v>49485377.940000005</v>
      </c>
      <c r="R180" s="175"/>
      <c r="T180" s="3"/>
    </row>
    <row r="181" spans="2:22" x14ac:dyDescent="0.25">
      <c r="B181" s="172" t="s">
        <v>497</v>
      </c>
      <c r="C181" s="171">
        <v>9900000</v>
      </c>
      <c r="D181" s="171">
        <v>0</v>
      </c>
      <c r="E181" s="171">
        <v>0</v>
      </c>
      <c r="F181" s="171"/>
      <c r="G181" s="171"/>
      <c r="H181" s="109">
        <v>0</v>
      </c>
      <c r="I181" s="109"/>
      <c r="J181" s="109"/>
      <c r="K181" s="109"/>
      <c r="L181" s="109"/>
      <c r="M181" s="109"/>
      <c r="N181" s="109"/>
      <c r="O181" s="109"/>
      <c r="P181" s="109"/>
      <c r="Q181" s="109">
        <f t="shared" si="5"/>
        <v>0</v>
      </c>
      <c r="R181" s="175"/>
      <c r="T181" s="3"/>
    </row>
    <row r="182" spans="2:22" s="34" customFormat="1" x14ac:dyDescent="0.25">
      <c r="B182" s="172" t="s">
        <v>474</v>
      </c>
      <c r="C182" s="171">
        <v>6610000</v>
      </c>
      <c r="D182" s="171">
        <v>9560000.0099999998</v>
      </c>
      <c r="E182" s="171">
        <v>0</v>
      </c>
      <c r="F182" s="171">
        <v>136408</v>
      </c>
      <c r="G182" s="171">
        <v>70151</v>
      </c>
      <c r="H182" s="106">
        <v>0</v>
      </c>
      <c r="I182" s="106">
        <v>0</v>
      </c>
      <c r="J182" s="106">
        <v>98589</v>
      </c>
      <c r="K182" s="106">
        <v>0</v>
      </c>
      <c r="L182" s="106">
        <v>11977</v>
      </c>
      <c r="M182" s="106">
        <v>144579.5</v>
      </c>
      <c r="N182" s="106">
        <v>89874.7</v>
      </c>
      <c r="O182" s="106">
        <v>169908.2</v>
      </c>
      <c r="P182" s="106">
        <v>1392479.29</v>
      </c>
      <c r="Q182" s="106">
        <f t="shared" si="5"/>
        <v>2113966.69</v>
      </c>
      <c r="R182" s="175"/>
      <c r="S182"/>
      <c r="T182" s="3"/>
      <c r="U182"/>
      <c r="V182"/>
    </row>
    <row r="183" spans="2:22" x14ac:dyDescent="0.25">
      <c r="B183" s="166" t="s">
        <v>38</v>
      </c>
      <c r="C183" s="167">
        <v>554055469</v>
      </c>
      <c r="D183" s="167">
        <v>609657307.38999999</v>
      </c>
      <c r="E183" s="167">
        <v>252000</v>
      </c>
      <c r="F183" s="167">
        <v>2130330.6</v>
      </c>
      <c r="G183" s="167">
        <v>11919555.530000001</v>
      </c>
      <c r="H183" s="115">
        <v>16290591.949999997</v>
      </c>
      <c r="I183" s="115">
        <v>17362346.480000004</v>
      </c>
      <c r="J183" s="115">
        <v>10733911.189999999</v>
      </c>
      <c r="K183" s="115">
        <v>7724645.0699999994</v>
      </c>
      <c r="L183" s="115">
        <v>15489203.589999998</v>
      </c>
      <c r="M183" s="115">
        <v>20892200.979999997</v>
      </c>
      <c r="N183" s="115">
        <v>10050464.49</v>
      </c>
      <c r="O183" s="115">
        <v>16927417.789999999</v>
      </c>
      <c r="P183" s="115">
        <v>50937847.620000005</v>
      </c>
      <c r="Q183" s="114">
        <f t="shared" si="5"/>
        <v>180710515.28999999</v>
      </c>
      <c r="R183" s="175"/>
      <c r="T183" s="3"/>
    </row>
    <row r="184" spans="2:22" x14ac:dyDescent="0.25">
      <c r="B184" s="168" t="s">
        <v>39</v>
      </c>
      <c r="C184" s="169">
        <v>49768193</v>
      </c>
      <c r="D184" s="169">
        <v>52806587.939999998</v>
      </c>
      <c r="E184" s="169">
        <v>0</v>
      </c>
      <c r="F184" s="169">
        <v>398752.4</v>
      </c>
      <c r="G184" s="169">
        <v>258038.59</v>
      </c>
      <c r="H184" s="108">
        <v>1034445.84</v>
      </c>
      <c r="I184" s="108">
        <v>111671.42</v>
      </c>
      <c r="J184" s="108">
        <v>1125464.77</v>
      </c>
      <c r="K184" s="108">
        <v>917445.66</v>
      </c>
      <c r="L184" s="108">
        <v>1831111.37</v>
      </c>
      <c r="M184" s="108">
        <v>258592.68</v>
      </c>
      <c r="N184" s="108">
        <v>1304699.76</v>
      </c>
      <c r="O184" s="108">
        <v>1438351.12</v>
      </c>
      <c r="P184" s="108">
        <v>681621.49</v>
      </c>
      <c r="Q184" s="108">
        <f t="shared" si="5"/>
        <v>9360195.0999999996</v>
      </c>
      <c r="R184" s="175"/>
      <c r="T184" s="3"/>
    </row>
    <row r="185" spans="2:22" x14ac:dyDescent="0.25">
      <c r="B185" s="170" t="s">
        <v>276</v>
      </c>
      <c r="C185" s="171">
        <v>43141353</v>
      </c>
      <c r="D185" s="171">
        <v>43989504.93</v>
      </c>
      <c r="E185" s="171">
        <v>0</v>
      </c>
      <c r="F185" s="171">
        <v>387424.4</v>
      </c>
      <c r="G185" s="171">
        <v>154095.69</v>
      </c>
      <c r="H185" s="109">
        <v>911865.85</v>
      </c>
      <c r="I185" s="109">
        <v>77728.72</v>
      </c>
      <c r="J185" s="109">
        <v>981768.47</v>
      </c>
      <c r="K185" s="109">
        <v>917445.66</v>
      </c>
      <c r="L185" s="109">
        <v>277609.01</v>
      </c>
      <c r="M185" s="109">
        <v>258592.68</v>
      </c>
      <c r="N185" s="109">
        <v>267951.76</v>
      </c>
      <c r="O185" s="109">
        <v>1438351.12</v>
      </c>
      <c r="P185" s="109">
        <v>650018.52</v>
      </c>
      <c r="Q185" s="109">
        <f t="shared" si="5"/>
        <v>6322851.8800000008</v>
      </c>
      <c r="R185" s="175"/>
      <c r="T185" s="3"/>
    </row>
    <row r="186" spans="2:22" s="34" customFormat="1" x14ac:dyDescent="0.25">
      <c r="B186" s="172" t="s">
        <v>277</v>
      </c>
      <c r="C186" s="171">
        <v>43141353</v>
      </c>
      <c r="D186" s="171">
        <v>43989504.93</v>
      </c>
      <c r="E186" s="171">
        <v>0</v>
      </c>
      <c r="F186" s="171">
        <v>387424.4</v>
      </c>
      <c r="G186" s="171">
        <v>154095.69</v>
      </c>
      <c r="H186" s="109">
        <v>911865.85</v>
      </c>
      <c r="I186" s="109">
        <v>77728.72</v>
      </c>
      <c r="J186" s="109">
        <v>981768.47</v>
      </c>
      <c r="K186" s="109">
        <v>917445.66</v>
      </c>
      <c r="L186" s="109">
        <v>277609.01</v>
      </c>
      <c r="M186" s="109">
        <v>258592.68</v>
      </c>
      <c r="N186" s="109">
        <v>267951.76</v>
      </c>
      <c r="O186" s="109">
        <v>1438351.12</v>
      </c>
      <c r="P186" s="109">
        <v>650018.52</v>
      </c>
      <c r="Q186" s="109">
        <f t="shared" si="5"/>
        <v>6322851.8800000008</v>
      </c>
      <c r="R186" s="175"/>
      <c r="S186"/>
      <c r="T186" s="3"/>
      <c r="U186"/>
      <c r="V186"/>
    </row>
    <row r="187" spans="2:22" x14ac:dyDescent="0.25">
      <c r="B187" s="170" t="s">
        <v>278</v>
      </c>
      <c r="C187" s="171">
        <v>2483904</v>
      </c>
      <c r="D187" s="171">
        <v>3794372.01</v>
      </c>
      <c r="E187" s="171">
        <v>0</v>
      </c>
      <c r="F187" s="171">
        <v>11328</v>
      </c>
      <c r="G187" s="171">
        <v>103942.9</v>
      </c>
      <c r="H187" s="109">
        <v>107380</v>
      </c>
      <c r="I187" s="109">
        <v>33942.699999999997</v>
      </c>
      <c r="J187" s="109">
        <v>143696.29999999999</v>
      </c>
      <c r="K187" s="109">
        <v>0</v>
      </c>
      <c r="L187" s="109">
        <v>88292</v>
      </c>
      <c r="M187" s="109">
        <v>0</v>
      </c>
      <c r="N187" s="109">
        <v>182369</v>
      </c>
      <c r="O187" s="109">
        <v>0</v>
      </c>
      <c r="P187" s="109">
        <v>31602.97</v>
      </c>
      <c r="Q187" s="109">
        <f t="shared" si="5"/>
        <v>702553.86999999988</v>
      </c>
      <c r="R187" s="175"/>
      <c r="T187" s="3"/>
    </row>
    <row r="188" spans="2:22" x14ac:dyDescent="0.25">
      <c r="B188" s="172" t="s">
        <v>279</v>
      </c>
      <c r="C188" s="171">
        <v>60000</v>
      </c>
      <c r="D188" s="171">
        <v>60000</v>
      </c>
      <c r="E188" s="171">
        <v>0</v>
      </c>
      <c r="F188" s="171"/>
      <c r="G188" s="171"/>
      <c r="H188" s="109"/>
      <c r="I188" s="109"/>
      <c r="J188" s="109"/>
      <c r="K188" s="109"/>
      <c r="L188" s="109"/>
      <c r="M188" s="109"/>
      <c r="N188" s="109"/>
      <c r="O188" s="109"/>
      <c r="P188" s="109"/>
      <c r="Q188" s="109">
        <f t="shared" si="5"/>
        <v>0</v>
      </c>
      <c r="R188" s="175"/>
      <c r="T188" s="3"/>
    </row>
    <row r="189" spans="2:22" x14ac:dyDescent="0.25">
      <c r="B189" s="172" t="s">
        <v>280</v>
      </c>
      <c r="C189" s="171">
        <v>94000</v>
      </c>
      <c r="D189" s="171">
        <v>99000</v>
      </c>
      <c r="E189" s="171">
        <v>0</v>
      </c>
      <c r="F189" s="171"/>
      <c r="G189" s="171"/>
      <c r="H189" s="109"/>
      <c r="I189" s="109"/>
      <c r="J189" s="109"/>
      <c r="K189" s="109"/>
      <c r="L189" s="109"/>
      <c r="M189" s="109"/>
      <c r="N189" s="109"/>
      <c r="O189" s="109">
        <v>0</v>
      </c>
      <c r="P189" s="109">
        <v>915.77</v>
      </c>
      <c r="Q189" s="109">
        <f t="shared" si="5"/>
        <v>915.77</v>
      </c>
      <c r="R189" s="175"/>
      <c r="T189" s="3"/>
    </row>
    <row r="190" spans="2:22" s="34" customFormat="1" x14ac:dyDescent="0.25">
      <c r="B190" s="172" t="s">
        <v>281</v>
      </c>
      <c r="C190" s="171">
        <v>2329904</v>
      </c>
      <c r="D190" s="171">
        <v>3635372.01</v>
      </c>
      <c r="E190" s="171">
        <v>0</v>
      </c>
      <c r="F190" s="171">
        <v>11328</v>
      </c>
      <c r="G190" s="171">
        <v>103942.9</v>
      </c>
      <c r="H190" s="109">
        <v>107380</v>
      </c>
      <c r="I190" s="109">
        <v>33942.699999999997</v>
      </c>
      <c r="J190" s="109">
        <v>143696.29999999999</v>
      </c>
      <c r="K190" s="109">
        <v>0</v>
      </c>
      <c r="L190" s="109">
        <v>88292</v>
      </c>
      <c r="M190" s="109">
        <v>0</v>
      </c>
      <c r="N190" s="109">
        <v>182369</v>
      </c>
      <c r="O190" s="109">
        <v>0</v>
      </c>
      <c r="P190" s="109">
        <v>30687.200000000001</v>
      </c>
      <c r="Q190" s="109">
        <f t="shared" si="5"/>
        <v>701638.09999999986</v>
      </c>
      <c r="R190" s="175"/>
      <c r="S190"/>
      <c r="T190" s="3"/>
      <c r="U190"/>
      <c r="V190"/>
    </row>
    <row r="191" spans="2:22" x14ac:dyDescent="0.25">
      <c r="B191" s="170" t="s">
        <v>282</v>
      </c>
      <c r="C191" s="171">
        <v>4142936</v>
      </c>
      <c r="D191" s="171">
        <v>5022711</v>
      </c>
      <c r="E191" s="171">
        <v>0</v>
      </c>
      <c r="F191" s="171">
        <v>0</v>
      </c>
      <c r="G191" s="171"/>
      <c r="H191" s="109">
        <v>15199.99</v>
      </c>
      <c r="I191" s="109"/>
      <c r="J191" s="109">
        <v>0</v>
      </c>
      <c r="K191" s="109">
        <v>0</v>
      </c>
      <c r="L191" s="109">
        <v>1465210.36</v>
      </c>
      <c r="M191" s="109">
        <v>0</v>
      </c>
      <c r="N191" s="109">
        <v>854379</v>
      </c>
      <c r="O191" s="109">
        <v>0</v>
      </c>
      <c r="P191" s="109">
        <v>0</v>
      </c>
      <c r="Q191" s="109">
        <f t="shared" si="5"/>
        <v>2334789.35</v>
      </c>
      <c r="R191" s="175"/>
      <c r="T191" s="3"/>
    </row>
    <row r="192" spans="2:22" s="34" customFormat="1" x14ac:dyDescent="0.25">
      <c r="B192" s="172" t="s">
        <v>283</v>
      </c>
      <c r="C192" s="171">
        <v>4142936</v>
      </c>
      <c r="D192" s="171">
        <v>5022711</v>
      </c>
      <c r="E192" s="171">
        <v>0</v>
      </c>
      <c r="F192" s="171">
        <v>0</v>
      </c>
      <c r="G192" s="171"/>
      <c r="H192" s="109">
        <v>15199.99</v>
      </c>
      <c r="I192" s="109"/>
      <c r="J192" s="109">
        <v>0</v>
      </c>
      <c r="K192" s="109">
        <v>0</v>
      </c>
      <c r="L192" s="109">
        <v>1465210.36</v>
      </c>
      <c r="M192" s="109">
        <v>0</v>
      </c>
      <c r="N192" s="109">
        <v>854379</v>
      </c>
      <c r="O192" s="109">
        <v>0</v>
      </c>
      <c r="P192" s="109">
        <v>0</v>
      </c>
      <c r="Q192" s="109">
        <f t="shared" si="5"/>
        <v>2334789.35</v>
      </c>
      <c r="R192" s="175"/>
      <c r="S192"/>
      <c r="T192" s="3"/>
      <c r="U192"/>
      <c r="V192"/>
    </row>
    <row r="193" spans="2:22" x14ac:dyDescent="0.25">
      <c r="B193" s="168" t="s">
        <v>40</v>
      </c>
      <c r="C193" s="169">
        <v>27177292</v>
      </c>
      <c r="D193" s="169">
        <v>33174363.829999998</v>
      </c>
      <c r="E193" s="169">
        <v>0</v>
      </c>
      <c r="F193" s="169">
        <v>0</v>
      </c>
      <c r="G193" s="169">
        <v>76079.199999999997</v>
      </c>
      <c r="H193" s="108">
        <v>1058346.1299999999</v>
      </c>
      <c r="I193" s="108">
        <v>70800</v>
      </c>
      <c r="J193" s="108">
        <v>421410.36</v>
      </c>
      <c r="K193" s="108">
        <v>1568153.73</v>
      </c>
      <c r="L193" s="108">
        <v>1928808.3800000001</v>
      </c>
      <c r="M193" s="108">
        <v>127664.2</v>
      </c>
      <c r="N193" s="108">
        <v>419431</v>
      </c>
      <c r="O193" s="108">
        <v>70918</v>
      </c>
      <c r="P193" s="108">
        <v>1715733.78</v>
      </c>
      <c r="Q193" s="108">
        <f t="shared" si="5"/>
        <v>7457344.7800000003</v>
      </c>
      <c r="R193" s="175"/>
      <c r="T193" s="3"/>
    </row>
    <row r="194" spans="2:22" x14ac:dyDescent="0.25">
      <c r="B194" s="170" t="s">
        <v>524</v>
      </c>
      <c r="C194" s="171">
        <v>390000</v>
      </c>
      <c r="D194" s="171">
        <v>453000</v>
      </c>
      <c r="E194" s="171">
        <v>0</v>
      </c>
      <c r="F194" s="171"/>
      <c r="G194" s="171"/>
      <c r="H194" s="109"/>
      <c r="I194" s="109"/>
      <c r="J194" s="109"/>
      <c r="K194" s="109">
        <v>1475</v>
      </c>
      <c r="L194" s="109">
        <v>57525</v>
      </c>
      <c r="M194" s="109"/>
      <c r="N194" s="109">
        <v>0</v>
      </c>
      <c r="O194" s="109"/>
      <c r="P194" s="109"/>
      <c r="Q194" s="109">
        <f t="shared" si="5"/>
        <v>59000</v>
      </c>
      <c r="R194" s="175"/>
      <c r="T194" s="3"/>
    </row>
    <row r="195" spans="2:22" x14ac:dyDescent="0.25">
      <c r="B195" s="172" t="s">
        <v>525</v>
      </c>
      <c r="C195" s="171">
        <v>390000</v>
      </c>
      <c r="D195" s="171">
        <v>453000</v>
      </c>
      <c r="E195" s="171">
        <v>0</v>
      </c>
      <c r="F195" s="171"/>
      <c r="G195" s="171"/>
      <c r="H195" s="109"/>
      <c r="I195" s="109"/>
      <c r="J195" s="109"/>
      <c r="K195" s="109">
        <v>1475</v>
      </c>
      <c r="L195" s="109">
        <v>57525</v>
      </c>
      <c r="M195" s="109"/>
      <c r="N195" s="109">
        <v>0</v>
      </c>
      <c r="O195" s="109"/>
      <c r="P195" s="109"/>
      <c r="Q195" s="109">
        <f t="shared" si="5"/>
        <v>59000</v>
      </c>
      <c r="R195" s="175"/>
      <c r="T195" s="3"/>
    </row>
    <row r="196" spans="2:22" s="34" customFormat="1" x14ac:dyDescent="0.25">
      <c r="B196" s="170" t="s">
        <v>286</v>
      </c>
      <c r="C196" s="171">
        <v>7687327</v>
      </c>
      <c r="D196" s="171">
        <v>8921837.7699999996</v>
      </c>
      <c r="E196" s="171">
        <v>0</v>
      </c>
      <c r="F196" s="171"/>
      <c r="G196" s="171">
        <v>52842.64</v>
      </c>
      <c r="H196" s="109">
        <v>1025896.13</v>
      </c>
      <c r="I196" s="109">
        <v>70800</v>
      </c>
      <c r="J196" s="109">
        <v>137638.06</v>
      </c>
      <c r="K196" s="109">
        <v>59293.02</v>
      </c>
      <c r="L196" s="109">
        <v>1606656.58</v>
      </c>
      <c r="M196" s="109">
        <v>0</v>
      </c>
      <c r="N196" s="109">
        <v>11328</v>
      </c>
      <c r="O196" s="109">
        <v>57820</v>
      </c>
      <c r="P196" s="109">
        <v>1501723.08</v>
      </c>
      <c r="Q196" s="109">
        <f t="shared" si="5"/>
        <v>4523997.51</v>
      </c>
      <c r="R196" s="175"/>
      <c r="S196"/>
      <c r="T196" s="3"/>
      <c r="U196"/>
    </row>
    <row r="197" spans="2:22" x14ac:dyDescent="0.25">
      <c r="B197" s="172" t="s">
        <v>287</v>
      </c>
      <c r="C197" s="171">
        <v>7687327</v>
      </c>
      <c r="D197" s="171">
        <v>8921837.7699999996</v>
      </c>
      <c r="E197" s="171">
        <v>0</v>
      </c>
      <c r="F197" s="171"/>
      <c r="G197" s="171">
        <v>52842.64</v>
      </c>
      <c r="H197" s="109">
        <v>1025896.13</v>
      </c>
      <c r="I197" s="109">
        <v>70800</v>
      </c>
      <c r="J197" s="109">
        <v>137638.06</v>
      </c>
      <c r="K197" s="109">
        <v>59293.02</v>
      </c>
      <c r="L197" s="109">
        <v>1606656.58</v>
      </c>
      <c r="M197" s="109">
        <v>0</v>
      </c>
      <c r="N197" s="109">
        <v>11328</v>
      </c>
      <c r="O197" s="109">
        <v>57820</v>
      </c>
      <c r="P197" s="109">
        <v>1501723.08</v>
      </c>
      <c r="Q197" s="109">
        <f t="shared" ref="Q197:Q264" si="7">SUM(E197:P197)</f>
        <v>4523997.51</v>
      </c>
      <c r="R197" s="175"/>
      <c r="T197" s="3"/>
    </row>
    <row r="198" spans="2:22" s="34" customFormat="1" x14ac:dyDescent="0.25">
      <c r="B198" s="170" t="s">
        <v>288</v>
      </c>
      <c r="C198" s="171">
        <v>18577325</v>
      </c>
      <c r="D198" s="171">
        <v>23276886.059999999</v>
      </c>
      <c r="E198" s="171">
        <v>0</v>
      </c>
      <c r="F198" s="171">
        <v>0</v>
      </c>
      <c r="G198" s="171">
        <v>23236.560000000001</v>
      </c>
      <c r="H198" s="109">
        <v>32450</v>
      </c>
      <c r="I198" s="109">
        <v>0</v>
      </c>
      <c r="J198" s="109">
        <v>283772.3</v>
      </c>
      <c r="K198" s="109">
        <v>1507385.71</v>
      </c>
      <c r="L198" s="109">
        <v>264626.8</v>
      </c>
      <c r="M198" s="109">
        <v>127664.2</v>
      </c>
      <c r="N198" s="109">
        <v>408103</v>
      </c>
      <c r="O198" s="109">
        <v>13098</v>
      </c>
      <c r="P198" s="109">
        <v>214010.7</v>
      </c>
      <c r="Q198" s="109">
        <f t="shared" si="7"/>
        <v>2874347.27</v>
      </c>
      <c r="R198" s="175"/>
      <c r="S198"/>
      <c r="T198" s="3"/>
      <c r="U198"/>
      <c r="V198"/>
    </row>
    <row r="199" spans="2:22" x14ac:dyDescent="0.25">
      <c r="B199" s="172" t="s">
        <v>289</v>
      </c>
      <c r="C199" s="171">
        <v>18577325</v>
      </c>
      <c r="D199" s="171">
        <v>23276886.059999999</v>
      </c>
      <c r="E199" s="171">
        <v>0</v>
      </c>
      <c r="F199" s="171">
        <v>0</v>
      </c>
      <c r="G199" s="171">
        <v>23236.560000000001</v>
      </c>
      <c r="H199" s="109">
        <v>32450</v>
      </c>
      <c r="I199" s="109">
        <v>0</v>
      </c>
      <c r="J199" s="109">
        <v>283772.3</v>
      </c>
      <c r="K199" s="109">
        <v>1507385.71</v>
      </c>
      <c r="L199" s="109">
        <v>264626.8</v>
      </c>
      <c r="M199" s="109">
        <v>127664.2</v>
      </c>
      <c r="N199" s="109">
        <v>408103</v>
      </c>
      <c r="O199" s="109">
        <v>13098</v>
      </c>
      <c r="P199" s="109">
        <v>214010.7</v>
      </c>
      <c r="Q199" s="109">
        <f t="shared" si="7"/>
        <v>2874347.27</v>
      </c>
      <c r="R199" s="175"/>
      <c r="T199" s="3"/>
    </row>
    <row r="200" spans="2:22" x14ac:dyDescent="0.25">
      <c r="B200" s="170" t="s">
        <v>290</v>
      </c>
      <c r="C200" s="171">
        <v>522640</v>
      </c>
      <c r="D200" s="171">
        <v>522640</v>
      </c>
      <c r="E200" s="171">
        <v>0</v>
      </c>
      <c r="F200" s="171"/>
      <c r="G200" s="171"/>
      <c r="H200" s="109"/>
      <c r="I200" s="109"/>
      <c r="J200" s="109">
        <v>0</v>
      </c>
      <c r="K200" s="109"/>
      <c r="L200" s="109">
        <v>0</v>
      </c>
      <c r="M200" s="109"/>
      <c r="N200" s="109">
        <v>0</v>
      </c>
      <c r="O200" s="109"/>
      <c r="P200" s="109"/>
      <c r="Q200" s="109">
        <f t="shared" si="7"/>
        <v>0</v>
      </c>
      <c r="R200" s="175"/>
      <c r="T200" s="3"/>
    </row>
    <row r="201" spans="2:22" x14ac:dyDescent="0.25">
      <c r="B201" s="172" t="s">
        <v>291</v>
      </c>
      <c r="C201" s="171">
        <v>522640</v>
      </c>
      <c r="D201" s="171">
        <v>522640</v>
      </c>
      <c r="E201" s="171">
        <v>0</v>
      </c>
      <c r="F201" s="171"/>
      <c r="G201" s="171"/>
      <c r="H201" s="109"/>
      <c r="I201" s="109"/>
      <c r="J201" s="109">
        <v>0</v>
      </c>
      <c r="K201" s="109"/>
      <c r="L201" s="109">
        <v>0</v>
      </c>
      <c r="M201" s="109"/>
      <c r="N201" s="109">
        <v>0</v>
      </c>
      <c r="O201" s="109"/>
      <c r="P201" s="109"/>
      <c r="Q201" s="109">
        <f t="shared" si="7"/>
        <v>0</v>
      </c>
      <c r="R201" s="175"/>
      <c r="T201" s="3"/>
    </row>
    <row r="202" spans="2:22" x14ac:dyDescent="0.25">
      <c r="B202" s="168" t="s">
        <v>292</v>
      </c>
      <c r="C202" s="169">
        <v>79352304</v>
      </c>
      <c r="D202" s="169">
        <v>78681849.879999995</v>
      </c>
      <c r="E202" s="169">
        <v>0</v>
      </c>
      <c r="F202" s="169">
        <v>41250</v>
      </c>
      <c r="G202" s="169">
        <v>435166.29000000004</v>
      </c>
      <c r="H202" s="108">
        <v>1542003.84</v>
      </c>
      <c r="I202" s="108">
        <v>179104.54</v>
      </c>
      <c r="J202" s="108">
        <v>566497.65</v>
      </c>
      <c r="K202" s="108">
        <v>511633.4</v>
      </c>
      <c r="L202" s="108">
        <v>279301.84999999998</v>
      </c>
      <c r="M202" s="108">
        <v>1243010.6599999999</v>
      </c>
      <c r="N202" s="108">
        <v>520606</v>
      </c>
      <c r="O202" s="108">
        <v>617181.28</v>
      </c>
      <c r="P202" s="108">
        <v>2472143.66</v>
      </c>
      <c r="Q202" s="108">
        <f t="shared" si="7"/>
        <v>8407899.1699999999</v>
      </c>
      <c r="R202" s="175"/>
      <c r="T202" s="3"/>
    </row>
    <row r="203" spans="2:22" x14ac:dyDescent="0.25">
      <c r="B203" s="170" t="s">
        <v>293</v>
      </c>
      <c r="C203" s="171">
        <v>10393921</v>
      </c>
      <c r="D203" s="171">
        <v>9696024.3399999999</v>
      </c>
      <c r="E203" s="171">
        <v>0</v>
      </c>
      <c r="F203" s="171">
        <v>0</v>
      </c>
      <c r="G203" s="171">
        <v>238065</v>
      </c>
      <c r="H203" s="109">
        <v>622580.16</v>
      </c>
      <c r="I203" s="109">
        <v>150733.20000000001</v>
      </c>
      <c r="J203" s="109">
        <v>158373.70000000001</v>
      </c>
      <c r="K203" s="109">
        <v>47625</v>
      </c>
      <c r="L203" s="109">
        <v>0</v>
      </c>
      <c r="M203" s="109">
        <v>689144.07</v>
      </c>
      <c r="N203" s="109">
        <v>205066.17</v>
      </c>
      <c r="O203" s="109">
        <v>0</v>
      </c>
      <c r="P203" s="109">
        <v>445839.4</v>
      </c>
      <c r="Q203" s="109">
        <f t="shared" si="7"/>
        <v>2557426.6999999997</v>
      </c>
      <c r="R203" s="175"/>
      <c r="T203" s="3"/>
    </row>
    <row r="204" spans="2:22" s="34" customFormat="1" x14ac:dyDescent="0.25">
      <c r="B204" s="172" t="s">
        <v>294</v>
      </c>
      <c r="C204" s="171">
        <v>10393921</v>
      </c>
      <c r="D204" s="171">
        <v>9696024.3399999999</v>
      </c>
      <c r="E204" s="171">
        <v>0</v>
      </c>
      <c r="F204" s="171">
        <v>0</v>
      </c>
      <c r="G204" s="171">
        <v>238065</v>
      </c>
      <c r="H204" s="109">
        <v>622580.16</v>
      </c>
      <c r="I204" s="109">
        <v>150733.20000000001</v>
      </c>
      <c r="J204" s="109">
        <v>158373.70000000001</v>
      </c>
      <c r="K204" s="109">
        <v>47625</v>
      </c>
      <c r="L204" s="109">
        <v>0</v>
      </c>
      <c r="M204" s="109">
        <v>689144.07</v>
      </c>
      <c r="N204" s="109">
        <v>205066.17</v>
      </c>
      <c r="O204" s="109">
        <v>0</v>
      </c>
      <c r="P204" s="109">
        <v>445839.4</v>
      </c>
      <c r="Q204" s="109">
        <f t="shared" si="7"/>
        <v>2557426.6999999997</v>
      </c>
      <c r="R204" s="175"/>
      <c r="S204"/>
      <c r="T204" s="3"/>
      <c r="U204"/>
      <c r="V204"/>
    </row>
    <row r="205" spans="2:22" x14ac:dyDescent="0.25">
      <c r="B205" s="170" t="s">
        <v>295</v>
      </c>
      <c r="C205" s="171">
        <v>19043318</v>
      </c>
      <c r="D205" s="171">
        <v>19143139.539999999</v>
      </c>
      <c r="E205" s="171">
        <v>0</v>
      </c>
      <c r="F205" s="171">
        <v>0</v>
      </c>
      <c r="G205" s="171">
        <v>160480.29</v>
      </c>
      <c r="H205" s="109">
        <v>752745.68</v>
      </c>
      <c r="I205" s="109">
        <v>28371.34</v>
      </c>
      <c r="J205" s="109">
        <v>386688.95</v>
      </c>
      <c r="K205" s="109">
        <v>464008.4</v>
      </c>
      <c r="L205" s="109">
        <v>226014.85</v>
      </c>
      <c r="M205" s="109">
        <v>499966.59</v>
      </c>
      <c r="N205" s="109">
        <v>258089.83</v>
      </c>
      <c r="O205" s="109">
        <v>597606.28</v>
      </c>
      <c r="P205" s="109">
        <v>1223691.26</v>
      </c>
      <c r="Q205" s="109">
        <f t="shared" si="7"/>
        <v>4597663.47</v>
      </c>
      <c r="R205" s="175"/>
      <c r="T205" s="3"/>
    </row>
    <row r="206" spans="2:22" x14ac:dyDescent="0.25">
      <c r="B206" s="172" t="s">
        <v>296</v>
      </c>
      <c r="C206" s="171">
        <v>19043318</v>
      </c>
      <c r="D206" s="171">
        <v>19143139.539999999</v>
      </c>
      <c r="E206" s="171">
        <v>0</v>
      </c>
      <c r="F206" s="171">
        <v>0</v>
      </c>
      <c r="G206" s="171">
        <v>160480.29</v>
      </c>
      <c r="H206" s="109">
        <v>752745.68</v>
      </c>
      <c r="I206" s="109">
        <v>28371.34</v>
      </c>
      <c r="J206" s="109">
        <v>386688.95</v>
      </c>
      <c r="K206" s="109">
        <v>464008.4</v>
      </c>
      <c r="L206" s="109">
        <v>226014.85</v>
      </c>
      <c r="M206" s="109">
        <v>499966.59</v>
      </c>
      <c r="N206" s="109">
        <v>258089.83</v>
      </c>
      <c r="O206" s="109">
        <v>597606.28</v>
      </c>
      <c r="P206" s="109">
        <v>1223691.26</v>
      </c>
      <c r="Q206" s="109">
        <f t="shared" si="7"/>
        <v>4597663.47</v>
      </c>
      <c r="R206" s="175"/>
      <c r="T206" s="3"/>
    </row>
    <row r="207" spans="2:22" s="34" customFormat="1" x14ac:dyDescent="0.25">
      <c r="B207" s="170" t="s">
        <v>297</v>
      </c>
      <c r="C207" s="171">
        <v>48146565</v>
      </c>
      <c r="D207" s="171">
        <v>47944586</v>
      </c>
      <c r="E207" s="171">
        <v>0</v>
      </c>
      <c r="F207" s="171"/>
      <c r="G207" s="171">
        <v>7021</v>
      </c>
      <c r="H207" s="109">
        <v>141128</v>
      </c>
      <c r="I207" s="109">
        <v>0</v>
      </c>
      <c r="J207" s="109">
        <v>17110</v>
      </c>
      <c r="K207" s="109">
        <v>0</v>
      </c>
      <c r="L207" s="109">
        <v>40887</v>
      </c>
      <c r="M207" s="109">
        <v>0</v>
      </c>
      <c r="N207" s="109">
        <v>0</v>
      </c>
      <c r="O207" s="109">
        <v>0</v>
      </c>
      <c r="P207" s="109">
        <v>793963</v>
      </c>
      <c r="Q207" s="109">
        <f t="shared" si="7"/>
        <v>1000109</v>
      </c>
      <c r="R207" s="175"/>
      <c r="S207"/>
      <c r="T207" s="3"/>
      <c r="U207"/>
      <c r="V207"/>
    </row>
    <row r="208" spans="2:22" x14ac:dyDescent="0.25">
      <c r="B208" s="172" t="s">
        <v>298</v>
      </c>
      <c r="C208" s="171">
        <v>48146565</v>
      </c>
      <c r="D208" s="171">
        <v>47944586</v>
      </c>
      <c r="E208" s="171">
        <v>0</v>
      </c>
      <c r="F208" s="171"/>
      <c r="G208" s="171">
        <v>7021</v>
      </c>
      <c r="H208" s="109">
        <v>141128</v>
      </c>
      <c r="I208" s="109">
        <v>0</v>
      </c>
      <c r="J208" s="109">
        <v>17110</v>
      </c>
      <c r="K208" s="109">
        <v>0</v>
      </c>
      <c r="L208" s="109">
        <v>40887</v>
      </c>
      <c r="M208" s="109">
        <v>0</v>
      </c>
      <c r="N208" s="109">
        <v>0</v>
      </c>
      <c r="O208" s="109">
        <v>0</v>
      </c>
      <c r="P208" s="109">
        <v>793963</v>
      </c>
      <c r="Q208" s="109">
        <f t="shared" si="7"/>
        <v>1000109</v>
      </c>
      <c r="R208" s="175"/>
      <c r="T208" s="3"/>
    </row>
    <row r="209" spans="2:22" s="34" customFormat="1" x14ac:dyDescent="0.25">
      <c r="B209" s="170" t="s">
        <v>299</v>
      </c>
      <c r="C209" s="171">
        <v>1768500</v>
      </c>
      <c r="D209" s="171">
        <v>1898100</v>
      </c>
      <c r="E209" s="171">
        <v>0</v>
      </c>
      <c r="F209" s="171">
        <v>41250</v>
      </c>
      <c r="G209" s="171">
        <v>29600</v>
      </c>
      <c r="H209" s="109">
        <v>25550</v>
      </c>
      <c r="I209" s="109">
        <v>0</v>
      </c>
      <c r="J209" s="109">
        <v>4325</v>
      </c>
      <c r="K209" s="109">
        <v>0</v>
      </c>
      <c r="L209" s="109">
        <v>12400</v>
      </c>
      <c r="M209" s="109">
        <v>53900</v>
      </c>
      <c r="N209" s="109">
        <v>57450</v>
      </c>
      <c r="O209" s="109">
        <v>19575</v>
      </c>
      <c r="P209" s="109">
        <v>8650</v>
      </c>
      <c r="Q209" s="109">
        <f t="shared" si="7"/>
        <v>252700</v>
      </c>
      <c r="R209" s="175"/>
      <c r="S209"/>
      <c r="T209" s="3"/>
      <c r="U209"/>
      <c r="V209"/>
    </row>
    <row r="210" spans="2:22" x14ac:dyDescent="0.25">
      <c r="B210" s="172" t="s">
        <v>300</v>
      </c>
      <c r="C210" s="171">
        <v>1768500</v>
      </c>
      <c r="D210" s="171">
        <v>1898100</v>
      </c>
      <c r="E210" s="171">
        <v>0</v>
      </c>
      <c r="F210" s="171">
        <v>41250</v>
      </c>
      <c r="G210" s="171">
        <v>29600</v>
      </c>
      <c r="H210" s="109">
        <v>25550</v>
      </c>
      <c r="I210" s="109">
        <v>0</v>
      </c>
      <c r="J210" s="109">
        <v>4325</v>
      </c>
      <c r="K210" s="109">
        <v>0</v>
      </c>
      <c r="L210" s="109">
        <v>12400</v>
      </c>
      <c r="M210" s="109">
        <v>53900</v>
      </c>
      <c r="N210" s="109">
        <v>57450</v>
      </c>
      <c r="O210" s="109">
        <v>19575</v>
      </c>
      <c r="P210" s="109">
        <v>8650</v>
      </c>
      <c r="Q210" s="109">
        <f t="shared" si="7"/>
        <v>252700</v>
      </c>
      <c r="R210" s="175"/>
      <c r="T210" s="3"/>
    </row>
    <row r="211" spans="2:22" s="34" customFormat="1" x14ac:dyDescent="0.25">
      <c r="B211" s="168" t="s">
        <v>42</v>
      </c>
      <c r="C211" s="169">
        <v>4160000</v>
      </c>
      <c r="D211" s="169">
        <v>3741496.14</v>
      </c>
      <c r="E211" s="169">
        <v>0</v>
      </c>
      <c r="F211" s="169">
        <v>0</v>
      </c>
      <c r="G211" s="169">
        <v>0</v>
      </c>
      <c r="H211" s="108">
        <v>74938.05</v>
      </c>
      <c r="I211" s="108">
        <v>57196</v>
      </c>
      <c r="J211" s="108">
        <v>0</v>
      </c>
      <c r="K211" s="108">
        <v>487.56</v>
      </c>
      <c r="L211" s="108">
        <v>3816.24</v>
      </c>
      <c r="M211" s="108">
        <v>0</v>
      </c>
      <c r="N211" s="108">
        <v>200</v>
      </c>
      <c r="O211" s="108">
        <v>83593.8</v>
      </c>
      <c r="P211" s="108">
        <v>46717.41</v>
      </c>
      <c r="Q211" s="108">
        <f t="shared" si="7"/>
        <v>266949.05999999994</v>
      </c>
      <c r="R211" s="175"/>
      <c r="S211"/>
      <c r="T211" s="3"/>
      <c r="U211"/>
      <c r="V211"/>
    </row>
    <row r="212" spans="2:22" x14ac:dyDescent="0.25">
      <c r="B212" s="170" t="s">
        <v>303</v>
      </c>
      <c r="C212" s="171">
        <v>4160000</v>
      </c>
      <c r="D212" s="171">
        <v>3741496.14</v>
      </c>
      <c r="E212" s="171">
        <v>0</v>
      </c>
      <c r="F212" s="171">
        <v>0</v>
      </c>
      <c r="G212" s="171">
        <v>0</v>
      </c>
      <c r="H212" s="109">
        <v>74938.05</v>
      </c>
      <c r="I212" s="109">
        <v>57196</v>
      </c>
      <c r="J212" s="109">
        <v>0</v>
      </c>
      <c r="K212" s="109">
        <v>487.56</v>
      </c>
      <c r="L212" s="109">
        <v>3816.24</v>
      </c>
      <c r="M212" s="109">
        <v>0</v>
      </c>
      <c r="N212" s="109">
        <v>200</v>
      </c>
      <c r="O212" s="109">
        <v>83593.8</v>
      </c>
      <c r="P212" s="103">
        <v>46717.41</v>
      </c>
      <c r="Q212" s="109">
        <f t="shared" si="7"/>
        <v>266949.05999999994</v>
      </c>
      <c r="R212" s="175"/>
      <c r="T212" s="3"/>
    </row>
    <row r="213" spans="2:22" s="34" customFormat="1" x14ac:dyDescent="0.25">
      <c r="B213" s="172" t="s">
        <v>304</v>
      </c>
      <c r="C213" s="171">
        <v>4160000</v>
      </c>
      <c r="D213" s="171">
        <v>3741496.14</v>
      </c>
      <c r="E213" s="171">
        <v>0</v>
      </c>
      <c r="F213" s="171">
        <v>0</v>
      </c>
      <c r="G213" s="171">
        <v>0</v>
      </c>
      <c r="H213" s="109">
        <v>74938.05</v>
      </c>
      <c r="I213" s="109">
        <v>57196</v>
      </c>
      <c r="J213" s="109">
        <v>0</v>
      </c>
      <c r="K213" s="109">
        <v>487.56</v>
      </c>
      <c r="L213" s="109">
        <v>3816.24</v>
      </c>
      <c r="M213" s="109">
        <v>0</v>
      </c>
      <c r="N213" s="109">
        <v>200</v>
      </c>
      <c r="O213" s="109">
        <v>83593.8</v>
      </c>
      <c r="P213" s="103">
        <v>46717.41</v>
      </c>
      <c r="Q213" s="109">
        <f t="shared" si="7"/>
        <v>266949.05999999994</v>
      </c>
      <c r="R213" s="175"/>
      <c r="S213"/>
      <c r="T213" s="3"/>
      <c r="U213"/>
      <c r="V213"/>
    </row>
    <row r="214" spans="2:22" x14ac:dyDescent="0.25">
      <c r="B214" s="168" t="s">
        <v>305</v>
      </c>
      <c r="C214" s="169">
        <v>12339308</v>
      </c>
      <c r="D214" s="169">
        <v>12484827.6</v>
      </c>
      <c r="E214" s="169">
        <v>0</v>
      </c>
      <c r="F214" s="169">
        <v>55495.4</v>
      </c>
      <c r="G214" s="169">
        <v>58859.99</v>
      </c>
      <c r="H214" s="108">
        <v>442641.6</v>
      </c>
      <c r="I214" s="108">
        <v>826</v>
      </c>
      <c r="J214" s="108">
        <v>13650</v>
      </c>
      <c r="K214" s="108">
        <v>140</v>
      </c>
      <c r="L214" s="108">
        <v>233469.47</v>
      </c>
      <c r="M214" s="108">
        <v>0</v>
      </c>
      <c r="N214" s="108">
        <v>269984</v>
      </c>
      <c r="O214" s="108">
        <v>70328</v>
      </c>
      <c r="P214" s="105">
        <v>9023.9700000000012</v>
      </c>
      <c r="Q214" s="108">
        <f t="shared" si="7"/>
        <v>1154418.43</v>
      </c>
      <c r="R214" s="175"/>
      <c r="T214" s="3"/>
    </row>
    <row r="215" spans="2:22" x14ac:dyDescent="0.25">
      <c r="B215" s="170" t="s">
        <v>498</v>
      </c>
      <c r="C215" s="171">
        <v>629843</v>
      </c>
      <c r="D215" s="171">
        <v>629843</v>
      </c>
      <c r="E215" s="171">
        <v>0</v>
      </c>
      <c r="F215" s="109"/>
      <c r="G215" s="109"/>
      <c r="H215" s="109"/>
      <c r="I215" s="109"/>
      <c r="J215" s="109"/>
      <c r="K215" s="109"/>
      <c r="L215" s="109"/>
      <c r="M215" s="109"/>
      <c r="N215" s="108"/>
      <c r="O215" s="108"/>
      <c r="P215" s="105"/>
      <c r="Q215" s="106">
        <f>SUM(E215:P215)</f>
        <v>0</v>
      </c>
      <c r="R215" s="175"/>
      <c r="T215" s="3"/>
    </row>
    <row r="216" spans="2:22" s="34" customFormat="1" x14ac:dyDescent="0.25">
      <c r="B216" s="172" t="s">
        <v>499</v>
      </c>
      <c r="C216" s="171">
        <v>629843</v>
      </c>
      <c r="D216" s="171">
        <v>629843</v>
      </c>
      <c r="E216" s="171">
        <v>0</v>
      </c>
      <c r="F216" s="109"/>
      <c r="G216" s="109"/>
      <c r="H216" s="109"/>
      <c r="I216" s="109"/>
      <c r="J216" s="109"/>
      <c r="K216" s="109"/>
      <c r="L216" s="109"/>
      <c r="M216" s="109"/>
      <c r="N216" s="109"/>
      <c r="O216" s="109"/>
      <c r="P216" s="103"/>
      <c r="Q216" s="109">
        <f>SUM(E216:P216)</f>
        <v>0</v>
      </c>
      <c r="R216" s="175"/>
      <c r="S216"/>
      <c r="T216" s="3"/>
      <c r="U216"/>
      <c r="V216"/>
    </row>
    <row r="217" spans="2:22" x14ac:dyDescent="0.25">
      <c r="B217" s="170" t="s">
        <v>306</v>
      </c>
      <c r="C217" s="171"/>
      <c r="D217" s="171">
        <v>5000</v>
      </c>
      <c r="E217" s="171"/>
      <c r="F217" s="109"/>
      <c r="G217" s="109">
        <v>0</v>
      </c>
      <c r="H217" s="109"/>
      <c r="I217" s="109"/>
      <c r="J217" s="109"/>
      <c r="K217" s="109"/>
      <c r="L217" s="109"/>
      <c r="M217" s="109"/>
      <c r="N217" s="109"/>
      <c r="O217" s="109"/>
      <c r="P217" s="103"/>
      <c r="Q217" s="109"/>
      <c r="R217" s="175"/>
      <c r="T217" s="3"/>
    </row>
    <row r="218" spans="2:22" s="34" customFormat="1" x14ac:dyDescent="0.25">
      <c r="B218" s="172" t="s">
        <v>307</v>
      </c>
      <c r="C218" s="171"/>
      <c r="D218" s="171">
        <v>5000</v>
      </c>
      <c r="E218" s="171"/>
      <c r="F218" s="109"/>
      <c r="G218" s="109">
        <v>0</v>
      </c>
      <c r="H218" s="109"/>
      <c r="I218" s="109"/>
      <c r="J218" s="109"/>
      <c r="K218" s="109"/>
      <c r="L218" s="109"/>
      <c r="M218" s="109"/>
      <c r="N218" s="109"/>
      <c r="O218" s="109"/>
      <c r="P218" s="103"/>
      <c r="Q218" s="109"/>
      <c r="R218" s="175"/>
      <c r="S218"/>
      <c r="T218" s="3"/>
      <c r="U218"/>
      <c r="V218"/>
    </row>
    <row r="219" spans="2:22" x14ac:dyDescent="0.25">
      <c r="B219" s="170" t="s">
        <v>308</v>
      </c>
      <c r="C219" s="171">
        <v>5542400</v>
      </c>
      <c r="D219" s="171">
        <v>6012912.5999999996</v>
      </c>
      <c r="E219" s="171">
        <v>0</v>
      </c>
      <c r="F219" s="171">
        <v>0</v>
      </c>
      <c r="G219" s="171">
        <v>0</v>
      </c>
      <c r="H219" s="109">
        <v>442641.6</v>
      </c>
      <c r="I219" s="109">
        <v>0</v>
      </c>
      <c r="J219" s="109">
        <v>0</v>
      </c>
      <c r="K219" s="109">
        <v>0</v>
      </c>
      <c r="L219" s="109">
        <v>228626.07</v>
      </c>
      <c r="M219" s="109">
        <v>0</v>
      </c>
      <c r="N219" s="109">
        <v>269984</v>
      </c>
      <c r="O219" s="109">
        <v>70328</v>
      </c>
      <c r="P219" s="103">
        <v>0</v>
      </c>
      <c r="Q219" s="109">
        <f t="shared" si="7"/>
        <v>1011579.6699999999</v>
      </c>
      <c r="R219" s="175"/>
      <c r="T219" s="3"/>
    </row>
    <row r="220" spans="2:22" s="34" customFormat="1" x14ac:dyDescent="0.25">
      <c r="B220" s="172" t="s">
        <v>309</v>
      </c>
      <c r="C220" s="171">
        <v>5542400</v>
      </c>
      <c r="D220" s="171">
        <v>6012912.5999999996</v>
      </c>
      <c r="E220" s="171">
        <v>0</v>
      </c>
      <c r="F220" s="171">
        <v>0</v>
      </c>
      <c r="G220" s="171">
        <v>0</v>
      </c>
      <c r="H220" s="109">
        <v>442641.6</v>
      </c>
      <c r="I220" s="109">
        <v>0</v>
      </c>
      <c r="J220" s="109">
        <v>0</v>
      </c>
      <c r="K220" s="109">
        <v>0</v>
      </c>
      <c r="L220" s="109">
        <v>228626.07</v>
      </c>
      <c r="M220" s="109">
        <v>0</v>
      </c>
      <c r="N220" s="109">
        <v>269984</v>
      </c>
      <c r="O220" s="109">
        <v>70328</v>
      </c>
      <c r="P220" s="103">
        <v>0</v>
      </c>
      <c r="Q220" s="109">
        <f t="shared" si="7"/>
        <v>1011579.6699999999</v>
      </c>
      <c r="R220" s="175"/>
      <c r="S220"/>
      <c r="T220" s="3"/>
      <c r="U220"/>
      <c r="V220"/>
    </row>
    <row r="221" spans="2:22" x14ac:dyDescent="0.25">
      <c r="B221" s="170" t="s">
        <v>310</v>
      </c>
      <c r="C221" s="171">
        <v>272450</v>
      </c>
      <c r="D221" s="171">
        <v>172450</v>
      </c>
      <c r="E221" s="171">
        <v>0</v>
      </c>
      <c r="F221" s="109"/>
      <c r="G221" s="109"/>
      <c r="H221" s="109"/>
      <c r="I221" s="109"/>
      <c r="J221" s="109"/>
      <c r="K221" s="109"/>
      <c r="L221" s="109"/>
      <c r="M221" s="109"/>
      <c r="N221" s="109"/>
      <c r="O221" s="109">
        <v>0</v>
      </c>
      <c r="P221" s="103">
        <v>0</v>
      </c>
      <c r="Q221" s="109">
        <f t="shared" si="7"/>
        <v>0</v>
      </c>
      <c r="R221" s="175"/>
      <c r="T221" s="3"/>
    </row>
    <row r="222" spans="2:22" s="34" customFormat="1" x14ac:dyDescent="0.25">
      <c r="B222" s="172" t="s">
        <v>311</v>
      </c>
      <c r="C222" s="171">
        <v>272450</v>
      </c>
      <c r="D222" s="171">
        <v>172450</v>
      </c>
      <c r="E222" s="171">
        <v>0</v>
      </c>
      <c r="F222" s="109"/>
      <c r="G222" s="109"/>
      <c r="H222" s="109"/>
      <c r="I222" s="109"/>
      <c r="J222" s="109"/>
      <c r="K222" s="109"/>
      <c r="L222" s="109"/>
      <c r="M222" s="109"/>
      <c r="N222" s="109"/>
      <c r="O222" s="109">
        <v>0</v>
      </c>
      <c r="P222" s="103">
        <v>0</v>
      </c>
      <c r="Q222" s="109">
        <f t="shared" si="7"/>
        <v>0</v>
      </c>
      <c r="R222" s="175"/>
      <c r="S222"/>
      <c r="T222" s="3"/>
      <c r="U222"/>
      <c r="V222"/>
    </row>
    <row r="223" spans="2:22" x14ac:dyDescent="0.25">
      <c r="B223" s="170" t="s">
        <v>312</v>
      </c>
      <c r="C223" s="171">
        <v>5894615</v>
      </c>
      <c r="D223" s="171">
        <v>5664622</v>
      </c>
      <c r="E223" s="171">
        <v>0</v>
      </c>
      <c r="F223" s="171">
        <v>55495.4</v>
      </c>
      <c r="G223" s="171">
        <v>58859.99</v>
      </c>
      <c r="H223" s="109">
        <v>0</v>
      </c>
      <c r="I223" s="109">
        <v>826</v>
      </c>
      <c r="J223" s="109">
        <v>13650</v>
      </c>
      <c r="K223" s="109">
        <v>140</v>
      </c>
      <c r="L223" s="109">
        <v>4843.3999999999996</v>
      </c>
      <c r="M223" s="109"/>
      <c r="N223" s="109"/>
      <c r="O223" s="109">
        <v>0</v>
      </c>
      <c r="P223" s="103">
        <v>9023.9700000000012</v>
      </c>
      <c r="Q223" s="109">
        <f t="shared" si="7"/>
        <v>142838.76</v>
      </c>
      <c r="R223" s="175"/>
      <c r="T223" s="3"/>
    </row>
    <row r="224" spans="2:22" s="34" customFormat="1" x14ac:dyDescent="0.25">
      <c r="B224" s="172" t="s">
        <v>313</v>
      </c>
      <c r="C224" s="171">
        <v>5894615</v>
      </c>
      <c r="D224" s="171">
        <v>5664622</v>
      </c>
      <c r="E224" s="171">
        <v>0</v>
      </c>
      <c r="F224" s="171">
        <v>55495.4</v>
      </c>
      <c r="G224" s="171">
        <v>58859.99</v>
      </c>
      <c r="H224" s="109">
        <v>0</v>
      </c>
      <c r="I224" s="109">
        <v>826</v>
      </c>
      <c r="J224" s="109">
        <v>13650</v>
      </c>
      <c r="K224" s="109">
        <v>140</v>
      </c>
      <c r="L224" s="109">
        <v>4843.3999999999996</v>
      </c>
      <c r="M224" s="109"/>
      <c r="N224" s="109"/>
      <c r="O224" s="109">
        <v>0</v>
      </c>
      <c r="P224" s="103">
        <v>9023.9700000000012</v>
      </c>
      <c r="Q224" s="109">
        <f t="shared" si="7"/>
        <v>142838.76</v>
      </c>
      <c r="R224" s="175"/>
      <c r="S224"/>
      <c r="T224" s="3"/>
      <c r="U224"/>
      <c r="V224"/>
    </row>
    <row r="225" spans="2:22" x14ac:dyDescent="0.25">
      <c r="B225" s="168" t="s">
        <v>44</v>
      </c>
      <c r="C225" s="169">
        <v>20116060</v>
      </c>
      <c r="D225" s="169">
        <v>21008964.039999999</v>
      </c>
      <c r="E225" s="169">
        <v>0</v>
      </c>
      <c r="F225" s="169">
        <v>67309.679999999993</v>
      </c>
      <c r="G225" s="169">
        <v>0</v>
      </c>
      <c r="H225" s="108">
        <v>476864.43</v>
      </c>
      <c r="I225" s="108">
        <v>119081.89</v>
      </c>
      <c r="J225" s="108">
        <v>185499.83</v>
      </c>
      <c r="K225" s="108">
        <v>77306.28</v>
      </c>
      <c r="L225" s="108">
        <v>525577.9</v>
      </c>
      <c r="M225" s="108">
        <v>4753.51</v>
      </c>
      <c r="N225" s="108">
        <v>331240.07</v>
      </c>
      <c r="O225" s="108">
        <v>1087154.3700000001</v>
      </c>
      <c r="P225" s="105">
        <v>228789.58</v>
      </c>
      <c r="Q225" s="102">
        <f t="shared" si="7"/>
        <v>3103577.54</v>
      </c>
      <c r="R225" s="175"/>
      <c r="T225" s="3"/>
    </row>
    <row r="226" spans="2:22" x14ac:dyDescent="0.25">
      <c r="B226" s="170" t="s">
        <v>314</v>
      </c>
      <c r="C226" s="171">
        <v>5555073</v>
      </c>
      <c r="D226" s="171">
        <v>5579073</v>
      </c>
      <c r="E226" s="171">
        <v>0</v>
      </c>
      <c r="F226" s="106"/>
      <c r="G226" s="106"/>
      <c r="H226" s="106"/>
      <c r="I226" s="106"/>
      <c r="J226" s="106"/>
      <c r="K226" s="108">
        <v>580</v>
      </c>
      <c r="L226" s="108">
        <v>0</v>
      </c>
      <c r="M226" s="108">
        <v>0</v>
      </c>
      <c r="N226" s="108">
        <v>0</v>
      </c>
      <c r="O226" s="108">
        <v>53635.479999999996</v>
      </c>
      <c r="P226" s="105">
        <v>0</v>
      </c>
      <c r="Q226" s="102">
        <f t="shared" si="7"/>
        <v>54215.479999999996</v>
      </c>
      <c r="R226" s="175"/>
      <c r="T226" s="3"/>
    </row>
    <row r="227" spans="2:22" s="34" customFormat="1" x14ac:dyDescent="0.25">
      <c r="B227" s="172" t="s">
        <v>315</v>
      </c>
      <c r="C227" s="171">
        <v>1168545</v>
      </c>
      <c r="D227" s="171">
        <v>1178545</v>
      </c>
      <c r="E227" s="171">
        <v>0</v>
      </c>
      <c r="F227" s="106"/>
      <c r="G227" s="106"/>
      <c r="H227" s="106"/>
      <c r="I227" s="106"/>
      <c r="J227" s="106"/>
      <c r="K227" s="106">
        <v>580</v>
      </c>
      <c r="L227" s="106">
        <v>0</v>
      </c>
      <c r="M227" s="106">
        <v>0</v>
      </c>
      <c r="N227" s="106">
        <v>0</v>
      </c>
      <c r="O227" s="106">
        <v>27732.12</v>
      </c>
      <c r="P227" s="103">
        <v>0</v>
      </c>
      <c r="Q227" s="101">
        <f t="shared" si="7"/>
        <v>28312.12</v>
      </c>
      <c r="R227" s="175"/>
      <c r="S227"/>
      <c r="T227" s="3"/>
      <c r="U227"/>
      <c r="V227"/>
    </row>
    <row r="228" spans="2:22" x14ac:dyDescent="0.25">
      <c r="B228" s="172" t="s">
        <v>500</v>
      </c>
      <c r="C228" s="171">
        <v>5000</v>
      </c>
      <c r="D228" s="171">
        <v>0</v>
      </c>
      <c r="E228" s="171">
        <v>0</v>
      </c>
      <c r="F228" s="106"/>
      <c r="G228" s="106"/>
      <c r="H228" s="106"/>
      <c r="I228" s="106"/>
      <c r="J228" s="106"/>
      <c r="K228" s="106"/>
      <c r="L228" s="106"/>
      <c r="M228" s="106"/>
      <c r="N228" s="106"/>
      <c r="O228" s="106">
        <v>0</v>
      </c>
      <c r="P228" s="104"/>
      <c r="Q228" s="132">
        <f>SUM(E228:P228)</f>
        <v>0</v>
      </c>
      <c r="R228" s="175"/>
      <c r="T228" s="3"/>
    </row>
    <row r="229" spans="2:22" x14ac:dyDescent="0.25">
      <c r="B229" s="172" t="s">
        <v>317</v>
      </c>
      <c r="C229" s="171">
        <v>4351528</v>
      </c>
      <c r="D229" s="171">
        <v>4376528</v>
      </c>
      <c r="E229" s="171">
        <v>0</v>
      </c>
      <c r="F229" s="171"/>
      <c r="G229" s="171"/>
      <c r="H229" s="109"/>
      <c r="I229" s="109"/>
      <c r="J229" s="109"/>
      <c r="K229" s="109"/>
      <c r="L229" s="109">
        <v>0</v>
      </c>
      <c r="M229" s="109">
        <v>0</v>
      </c>
      <c r="N229" s="109">
        <v>0</v>
      </c>
      <c r="O229" s="109">
        <v>25903.360000000001</v>
      </c>
      <c r="P229" s="103">
        <v>0</v>
      </c>
      <c r="Q229" s="101">
        <f t="shared" si="7"/>
        <v>25903.360000000001</v>
      </c>
      <c r="R229" s="175"/>
      <c r="T229" s="3"/>
    </row>
    <row r="230" spans="2:22" s="34" customFormat="1" x14ac:dyDescent="0.25">
      <c r="B230" s="172" t="s">
        <v>318</v>
      </c>
      <c r="C230" s="171">
        <v>30000</v>
      </c>
      <c r="D230" s="171">
        <v>24000</v>
      </c>
      <c r="E230" s="171">
        <v>0</v>
      </c>
      <c r="F230" s="171"/>
      <c r="G230" s="171"/>
      <c r="H230" s="109"/>
      <c r="I230" s="109"/>
      <c r="J230" s="109"/>
      <c r="K230" s="109"/>
      <c r="L230" s="109"/>
      <c r="M230" s="109"/>
      <c r="N230" s="109"/>
      <c r="O230" s="109">
        <v>0</v>
      </c>
      <c r="P230" s="103"/>
      <c r="Q230" s="101">
        <f t="shared" si="7"/>
        <v>0</v>
      </c>
      <c r="R230" s="175"/>
      <c r="S230"/>
      <c r="T230" s="3"/>
      <c r="U230"/>
      <c r="V230"/>
    </row>
    <row r="231" spans="2:22" s="34" customFormat="1" x14ac:dyDescent="0.25">
      <c r="B231" s="170" t="s">
        <v>319</v>
      </c>
      <c r="C231" s="171">
        <v>1412014</v>
      </c>
      <c r="D231" s="171">
        <v>1327082.01</v>
      </c>
      <c r="E231" s="171">
        <v>0</v>
      </c>
      <c r="F231" s="171">
        <v>67309.679999999993</v>
      </c>
      <c r="G231" s="171"/>
      <c r="H231" s="109">
        <v>0</v>
      </c>
      <c r="I231" s="109">
        <v>44250</v>
      </c>
      <c r="J231" s="109">
        <v>185499.83</v>
      </c>
      <c r="K231" s="109">
        <v>0</v>
      </c>
      <c r="L231" s="109">
        <v>0</v>
      </c>
      <c r="M231" s="109">
        <v>0</v>
      </c>
      <c r="N231" s="109">
        <v>0</v>
      </c>
      <c r="O231" s="109">
        <v>11752.8</v>
      </c>
      <c r="P231" s="103">
        <v>0</v>
      </c>
      <c r="Q231" s="101">
        <f t="shared" si="7"/>
        <v>308812.31</v>
      </c>
      <c r="R231" s="175"/>
      <c r="S231"/>
      <c r="T231" s="3"/>
      <c r="U231"/>
      <c r="V231"/>
    </row>
    <row r="232" spans="2:22" s="34" customFormat="1" x14ac:dyDescent="0.25">
      <c r="B232" s="172" t="s">
        <v>320</v>
      </c>
      <c r="C232" s="171">
        <v>979000</v>
      </c>
      <c r="D232" s="171">
        <v>769068.01</v>
      </c>
      <c r="E232" s="171">
        <v>0</v>
      </c>
      <c r="F232" s="171">
        <v>67309.679999999993</v>
      </c>
      <c r="G232" s="171"/>
      <c r="H232" s="109">
        <v>0</v>
      </c>
      <c r="I232" s="109">
        <v>44250</v>
      </c>
      <c r="J232" s="109"/>
      <c r="K232" s="109">
        <v>0</v>
      </c>
      <c r="L232" s="109"/>
      <c r="M232" s="109"/>
      <c r="N232" s="109"/>
      <c r="O232" s="109">
        <v>0</v>
      </c>
      <c r="P232" s="103"/>
      <c r="Q232" s="101">
        <f t="shared" si="7"/>
        <v>111559.67999999999</v>
      </c>
      <c r="R232" s="175"/>
      <c r="S232"/>
      <c r="T232" s="3"/>
      <c r="U232"/>
      <c r="V232"/>
    </row>
    <row r="233" spans="2:22" x14ac:dyDescent="0.25">
      <c r="B233" s="172" t="s">
        <v>477</v>
      </c>
      <c r="C233" s="171">
        <v>167374</v>
      </c>
      <c r="D233" s="171">
        <v>352374</v>
      </c>
      <c r="E233" s="171">
        <v>0</v>
      </c>
      <c r="F233" s="171"/>
      <c r="G233" s="171"/>
      <c r="H233" s="109"/>
      <c r="I233" s="109"/>
      <c r="J233" s="109">
        <v>185499.83</v>
      </c>
      <c r="K233" s="109">
        <v>0</v>
      </c>
      <c r="L233" s="109">
        <v>0</v>
      </c>
      <c r="M233" s="109">
        <v>0</v>
      </c>
      <c r="N233" s="109">
        <v>0</v>
      </c>
      <c r="O233" s="109">
        <v>11752.8</v>
      </c>
      <c r="P233" s="103">
        <v>0</v>
      </c>
      <c r="Q233" s="101">
        <f t="shared" si="7"/>
        <v>197252.62999999998</v>
      </c>
      <c r="R233" s="175"/>
      <c r="T233" s="3"/>
    </row>
    <row r="234" spans="2:22" s="34" customFormat="1" x14ac:dyDescent="0.25">
      <c r="B234" s="172" t="s">
        <v>321</v>
      </c>
      <c r="C234" s="171">
        <v>265640</v>
      </c>
      <c r="D234" s="171">
        <v>205640</v>
      </c>
      <c r="E234" s="171">
        <v>0</v>
      </c>
      <c r="F234" s="171"/>
      <c r="G234" s="171"/>
      <c r="H234" s="109"/>
      <c r="I234" s="109"/>
      <c r="J234" s="109"/>
      <c r="K234" s="109"/>
      <c r="L234" s="109"/>
      <c r="M234" s="109"/>
      <c r="N234" s="109"/>
      <c r="O234" s="109">
        <v>0</v>
      </c>
      <c r="P234" s="103"/>
      <c r="Q234" s="101">
        <f t="shared" si="7"/>
        <v>0</v>
      </c>
      <c r="R234" s="175"/>
      <c r="S234"/>
      <c r="T234" s="3"/>
      <c r="U234"/>
      <c r="V234"/>
    </row>
    <row r="235" spans="2:22" x14ac:dyDescent="0.25">
      <c r="B235" s="170" t="s">
        <v>322</v>
      </c>
      <c r="C235" s="171">
        <v>13087923</v>
      </c>
      <c r="D235" s="171">
        <v>14092963.93</v>
      </c>
      <c r="E235" s="171">
        <v>0</v>
      </c>
      <c r="F235" s="171">
        <v>0</v>
      </c>
      <c r="G235" s="171">
        <v>0</v>
      </c>
      <c r="H235" s="109">
        <v>476864.43</v>
      </c>
      <c r="I235" s="109">
        <v>74831.89</v>
      </c>
      <c r="J235" s="109">
        <v>0</v>
      </c>
      <c r="K235" s="109">
        <v>76726.28</v>
      </c>
      <c r="L235" s="109">
        <v>523282.8</v>
      </c>
      <c r="M235" s="109">
        <v>4753.51</v>
      </c>
      <c r="N235" s="109">
        <v>331240.07</v>
      </c>
      <c r="O235" s="109">
        <v>1021766.0900000001</v>
      </c>
      <c r="P235" s="103">
        <v>228757.08</v>
      </c>
      <c r="Q235" s="101">
        <f t="shared" si="7"/>
        <v>2738222.1500000004</v>
      </c>
      <c r="R235" s="175"/>
      <c r="T235" s="3"/>
    </row>
    <row r="236" spans="2:22" s="34" customFormat="1" x14ac:dyDescent="0.25">
      <c r="B236" s="172" t="s">
        <v>325</v>
      </c>
      <c r="C236" s="171">
        <v>3655025</v>
      </c>
      <c r="D236" s="171">
        <v>4107565.93</v>
      </c>
      <c r="E236" s="171">
        <v>0</v>
      </c>
      <c r="F236" s="171">
        <v>0</v>
      </c>
      <c r="G236" s="171">
        <v>0</v>
      </c>
      <c r="H236" s="109">
        <v>414324.43</v>
      </c>
      <c r="I236" s="109">
        <v>0</v>
      </c>
      <c r="J236" s="109">
        <v>0</v>
      </c>
      <c r="K236" s="109">
        <v>75296.06</v>
      </c>
      <c r="L236" s="109">
        <v>38692.199999999997</v>
      </c>
      <c r="M236" s="109">
        <v>4753.51</v>
      </c>
      <c r="N236" s="109">
        <v>3422</v>
      </c>
      <c r="O236" s="109">
        <v>23386.26</v>
      </c>
      <c r="P236" s="103">
        <v>32860.78</v>
      </c>
      <c r="Q236" s="101">
        <f t="shared" si="7"/>
        <v>592735.24</v>
      </c>
      <c r="R236" s="175"/>
      <c r="S236"/>
      <c r="T236" s="3"/>
      <c r="U236"/>
      <c r="V236"/>
    </row>
    <row r="237" spans="2:22" x14ac:dyDescent="0.25">
      <c r="B237" s="172" t="s">
        <v>326</v>
      </c>
      <c r="C237" s="171">
        <v>1000000</v>
      </c>
      <c r="D237" s="171">
        <v>1502000</v>
      </c>
      <c r="E237" s="171">
        <v>0</v>
      </c>
      <c r="F237" s="171"/>
      <c r="G237" s="171">
        <v>0</v>
      </c>
      <c r="H237" s="109"/>
      <c r="I237" s="109"/>
      <c r="J237" s="109">
        <v>0</v>
      </c>
      <c r="K237" s="109"/>
      <c r="L237" s="109">
        <v>484590.6</v>
      </c>
      <c r="M237" s="109">
        <v>0</v>
      </c>
      <c r="N237" s="109">
        <v>0</v>
      </c>
      <c r="O237" s="109">
        <v>987853.05</v>
      </c>
      <c r="P237" s="103">
        <v>0</v>
      </c>
      <c r="Q237" s="101">
        <f t="shared" si="7"/>
        <v>1472443.65</v>
      </c>
      <c r="R237" s="175"/>
      <c r="T237" s="3"/>
    </row>
    <row r="238" spans="2:22" x14ac:dyDescent="0.25">
      <c r="B238" s="172" t="s">
        <v>327</v>
      </c>
      <c r="C238" s="171">
        <v>8432898</v>
      </c>
      <c r="D238" s="171">
        <v>8483398</v>
      </c>
      <c r="E238" s="171">
        <v>0</v>
      </c>
      <c r="F238" s="171"/>
      <c r="G238" s="171">
        <v>0</v>
      </c>
      <c r="H238" s="109">
        <v>62540</v>
      </c>
      <c r="I238" s="109">
        <v>74831.89</v>
      </c>
      <c r="J238" s="109">
        <v>0</v>
      </c>
      <c r="K238" s="109">
        <v>1430.22</v>
      </c>
      <c r="L238" s="109">
        <v>0</v>
      </c>
      <c r="M238" s="109">
        <v>0</v>
      </c>
      <c r="N238" s="109">
        <v>327818.07</v>
      </c>
      <c r="O238" s="109">
        <v>10526.78</v>
      </c>
      <c r="P238" s="103">
        <v>195896.3</v>
      </c>
      <c r="Q238" s="101">
        <f t="shared" si="7"/>
        <v>673043.26</v>
      </c>
      <c r="R238" s="175"/>
      <c r="T238" s="3"/>
    </row>
    <row r="239" spans="2:22" s="34" customFormat="1" x14ac:dyDescent="0.25">
      <c r="B239" s="170" t="s">
        <v>328</v>
      </c>
      <c r="C239" s="171">
        <v>61050</v>
      </c>
      <c r="D239" s="171">
        <v>9845.1</v>
      </c>
      <c r="E239" s="171">
        <v>0</v>
      </c>
      <c r="F239" s="171"/>
      <c r="G239" s="171"/>
      <c r="H239" s="109"/>
      <c r="I239" s="109">
        <v>0</v>
      </c>
      <c r="J239" s="109">
        <v>0</v>
      </c>
      <c r="K239" s="109">
        <v>0</v>
      </c>
      <c r="L239" s="109">
        <v>2295.1</v>
      </c>
      <c r="M239" s="109">
        <v>0</v>
      </c>
      <c r="N239" s="109"/>
      <c r="O239" s="109">
        <v>0</v>
      </c>
      <c r="P239" s="103">
        <v>32.5</v>
      </c>
      <c r="Q239" s="101">
        <f t="shared" si="7"/>
        <v>2327.6</v>
      </c>
      <c r="R239" s="175"/>
      <c r="S239"/>
      <c r="T239" s="3"/>
      <c r="U239"/>
      <c r="V239"/>
    </row>
    <row r="240" spans="2:22" x14ac:dyDescent="0.25">
      <c r="B240" s="172" t="s">
        <v>329</v>
      </c>
      <c r="C240" s="171">
        <v>61050</v>
      </c>
      <c r="D240" s="171">
        <v>6050</v>
      </c>
      <c r="E240" s="171">
        <v>0</v>
      </c>
      <c r="F240" s="171"/>
      <c r="G240" s="171"/>
      <c r="H240" s="109"/>
      <c r="I240" s="109"/>
      <c r="J240" s="109"/>
      <c r="K240" s="109"/>
      <c r="L240" s="109"/>
      <c r="M240" s="109"/>
      <c r="N240" s="109"/>
      <c r="O240" s="109">
        <v>0</v>
      </c>
      <c r="P240" s="109"/>
      <c r="Q240" s="109">
        <f t="shared" si="7"/>
        <v>0</v>
      </c>
      <c r="R240" s="175"/>
      <c r="T240" s="3"/>
    </row>
    <row r="241" spans="2:22" x14ac:dyDescent="0.25">
      <c r="B241" s="75" t="s">
        <v>501</v>
      </c>
      <c r="C241" s="171"/>
      <c r="D241" s="171">
        <v>3795.1</v>
      </c>
      <c r="E241" s="171"/>
      <c r="F241" s="171"/>
      <c r="G241" s="171"/>
      <c r="H241" s="109"/>
      <c r="I241" s="109">
        <v>0</v>
      </c>
      <c r="J241" s="109">
        <v>0</v>
      </c>
      <c r="K241" s="109">
        <v>0</v>
      </c>
      <c r="L241" s="109">
        <v>2295.1</v>
      </c>
      <c r="M241" s="109">
        <v>0</v>
      </c>
      <c r="N241" s="109"/>
      <c r="O241" s="109">
        <v>0</v>
      </c>
      <c r="P241" s="109">
        <v>32.5</v>
      </c>
      <c r="Q241" s="109">
        <f t="shared" si="7"/>
        <v>2327.6</v>
      </c>
      <c r="R241" s="175"/>
      <c r="T241" s="3"/>
    </row>
    <row r="242" spans="2:22" x14ac:dyDescent="0.25">
      <c r="B242" s="168" t="s">
        <v>45</v>
      </c>
      <c r="C242" s="169">
        <v>127324675</v>
      </c>
      <c r="D242" s="169">
        <v>136318343.91999999</v>
      </c>
      <c r="E242" s="169">
        <v>252000</v>
      </c>
      <c r="F242" s="169">
        <v>382300.8</v>
      </c>
      <c r="G242" s="169">
        <v>7486294.0700000003</v>
      </c>
      <c r="H242" s="108">
        <v>5129604.58</v>
      </c>
      <c r="I242" s="108">
        <v>1871776.1600000001</v>
      </c>
      <c r="J242" s="108">
        <v>2226627.8499999996</v>
      </c>
      <c r="K242" s="108">
        <v>746245.17999999993</v>
      </c>
      <c r="L242" s="108">
        <v>4190293.3900000006</v>
      </c>
      <c r="M242" s="108">
        <v>3412536.6199999996</v>
      </c>
      <c r="N242" s="108">
        <v>1655295.74</v>
      </c>
      <c r="O242" s="108">
        <v>2490766.75</v>
      </c>
      <c r="P242" s="108">
        <v>2735228.8299999996</v>
      </c>
      <c r="Q242" s="108">
        <f>SUM(E242:P242)</f>
        <v>32578969.969999999</v>
      </c>
      <c r="R242" s="175"/>
      <c r="T242" s="3"/>
    </row>
    <row r="243" spans="2:22" x14ac:dyDescent="0.25">
      <c r="B243" s="170" t="s">
        <v>330</v>
      </c>
      <c r="C243" s="171">
        <v>118915753</v>
      </c>
      <c r="D243" s="171">
        <v>127639924.25</v>
      </c>
      <c r="E243" s="171">
        <v>252000</v>
      </c>
      <c r="F243" s="171">
        <v>382300.8</v>
      </c>
      <c r="G243" s="171">
        <v>6847442.0700000003</v>
      </c>
      <c r="H243" s="109">
        <v>5077824.18</v>
      </c>
      <c r="I243" s="109">
        <v>1638773.36</v>
      </c>
      <c r="J243" s="109">
        <v>2181716.2999999998</v>
      </c>
      <c r="K243" s="109">
        <v>287553.48</v>
      </c>
      <c r="L243" s="109">
        <v>4168442.6000000006</v>
      </c>
      <c r="M243" s="109">
        <v>3405633.6199999996</v>
      </c>
      <c r="N243" s="109">
        <v>1634128.26</v>
      </c>
      <c r="O243" s="109">
        <v>2004539.09</v>
      </c>
      <c r="P243" s="109">
        <v>2689485.0799999996</v>
      </c>
      <c r="Q243" s="109">
        <f>SUM(Q244:Q248)</f>
        <v>30569838.839999996</v>
      </c>
      <c r="R243" s="175"/>
      <c r="T243" s="3"/>
    </row>
    <row r="244" spans="2:22" x14ac:dyDescent="0.25">
      <c r="B244" s="172" t="s">
        <v>331</v>
      </c>
      <c r="C244" s="171">
        <v>113984413</v>
      </c>
      <c r="D244" s="171">
        <v>121628328</v>
      </c>
      <c r="E244" s="171">
        <v>252000</v>
      </c>
      <c r="F244" s="171">
        <v>252000</v>
      </c>
      <c r="G244" s="171">
        <v>6754500.6600000001</v>
      </c>
      <c r="H244" s="109">
        <v>4730641.26</v>
      </c>
      <c r="I244" s="109">
        <v>1292321.33</v>
      </c>
      <c r="J244" s="109">
        <v>1859140.02</v>
      </c>
      <c r="K244" s="109">
        <v>248161.67</v>
      </c>
      <c r="L244" s="109">
        <v>3746098.58</v>
      </c>
      <c r="M244" s="109">
        <v>2787500</v>
      </c>
      <c r="N244" s="109">
        <v>1329750.31</v>
      </c>
      <c r="O244" s="109">
        <v>1760055.63</v>
      </c>
      <c r="P244" s="109">
        <v>2606425.5699999998</v>
      </c>
      <c r="Q244" s="109">
        <f>SUM(E244:P244)</f>
        <v>27618595.029999997</v>
      </c>
      <c r="R244" s="175"/>
      <c r="T244" s="3"/>
    </row>
    <row r="245" spans="2:22" s="34" customFormat="1" x14ac:dyDescent="0.25">
      <c r="B245" s="172" t="s">
        <v>332</v>
      </c>
      <c r="C245" s="171">
        <v>4192500</v>
      </c>
      <c r="D245" s="171">
        <v>5238663</v>
      </c>
      <c r="E245" s="171">
        <v>0</v>
      </c>
      <c r="F245" s="171">
        <v>130300.8</v>
      </c>
      <c r="G245" s="171">
        <v>92941.41</v>
      </c>
      <c r="H245" s="109">
        <v>294019.46000000002</v>
      </c>
      <c r="I245" s="109">
        <v>346452.03</v>
      </c>
      <c r="J245" s="109">
        <v>322576.28000000003</v>
      </c>
      <c r="K245" s="109">
        <v>39391.81</v>
      </c>
      <c r="L245" s="109">
        <v>364902.78</v>
      </c>
      <c r="M245" s="109">
        <v>617173.56999999995</v>
      </c>
      <c r="N245" s="109">
        <v>302852.95</v>
      </c>
      <c r="O245" s="109">
        <v>190367.1</v>
      </c>
      <c r="P245" s="109">
        <v>80324.509999999995</v>
      </c>
      <c r="Q245" s="109">
        <f t="shared" si="7"/>
        <v>2781302.7</v>
      </c>
      <c r="R245" s="175"/>
      <c r="S245"/>
      <c r="T245" s="3"/>
      <c r="U245"/>
      <c r="V245"/>
    </row>
    <row r="246" spans="2:22" x14ac:dyDescent="0.25">
      <c r="B246" s="172" t="s">
        <v>333</v>
      </c>
      <c r="C246" s="171">
        <v>162899</v>
      </c>
      <c r="D246" s="171">
        <v>166799</v>
      </c>
      <c r="E246" s="171">
        <v>0</v>
      </c>
      <c r="F246" s="171"/>
      <c r="G246" s="171"/>
      <c r="H246" s="109"/>
      <c r="I246" s="109"/>
      <c r="J246" s="109"/>
      <c r="K246" s="109">
        <v>0</v>
      </c>
      <c r="L246" s="109">
        <v>1300</v>
      </c>
      <c r="M246" s="109"/>
      <c r="N246" s="109"/>
      <c r="O246" s="109"/>
      <c r="P246" s="109">
        <v>2400</v>
      </c>
      <c r="Q246" s="109">
        <f t="shared" si="7"/>
        <v>3700</v>
      </c>
      <c r="R246" s="175"/>
      <c r="T246" s="3"/>
    </row>
    <row r="247" spans="2:22" x14ac:dyDescent="0.25">
      <c r="B247" s="172" t="s">
        <v>334</v>
      </c>
      <c r="C247" s="171">
        <v>460920</v>
      </c>
      <c r="D247" s="171">
        <v>468113.25</v>
      </c>
      <c r="E247" s="171">
        <v>0</v>
      </c>
      <c r="F247" s="171"/>
      <c r="G247" s="171">
        <v>0</v>
      </c>
      <c r="H247" s="109">
        <v>53163.46</v>
      </c>
      <c r="I247" s="109">
        <v>0</v>
      </c>
      <c r="J247" s="109">
        <v>0</v>
      </c>
      <c r="K247" s="109">
        <v>0</v>
      </c>
      <c r="L247" s="109">
        <v>56141.24</v>
      </c>
      <c r="M247" s="109">
        <v>960.05</v>
      </c>
      <c r="N247" s="109">
        <v>1275</v>
      </c>
      <c r="O247" s="109">
        <v>52908.04</v>
      </c>
      <c r="P247" s="109">
        <v>335</v>
      </c>
      <c r="Q247" s="109">
        <f t="shared" si="7"/>
        <v>164782.79</v>
      </c>
      <c r="R247" s="175"/>
      <c r="T247" s="3"/>
    </row>
    <row r="248" spans="2:22" x14ac:dyDescent="0.25">
      <c r="B248" s="172" t="s">
        <v>335</v>
      </c>
      <c r="C248" s="171">
        <v>112021</v>
      </c>
      <c r="D248" s="171">
        <v>132021</v>
      </c>
      <c r="E248" s="171">
        <v>0</v>
      </c>
      <c r="F248" s="171"/>
      <c r="G248" s="171"/>
      <c r="H248" s="109"/>
      <c r="I248" s="109"/>
      <c r="J248" s="109"/>
      <c r="K248" s="109"/>
      <c r="L248" s="109"/>
      <c r="M248" s="109"/>
      <c r="N248" s="109">
        <v>250</v>
      </c>
      <c r="O248" s="109">
        <v>1208.32</v>
      </c>
      <c r="P248" s="109">
        <v>0</v>
      </c>
      <c r="Q248" s="109">
        <f t="shared" si="7"/>
        <v>1458.32</v>
      </c>
      <c r="R248" s="175"/>
      <c r="T248" s="3"/>
    </row>
    <row r="249" spans="2:22" s="34" customFormat="1" x14ac:dyDescent="0.25">
      <c r="B249" s="172" t="s">
        <v>502</v>
      </c>
      <c r="C249" s="171">
        <v>3000</v>
      </c>
      <c r="D249" s="171">
        <v>6000</v>
      </c>
      <c r="E249" s="171">
        <v>0</v>
      </c>
      <c r="F249" s="171"/>
      <c r="G249" s="171">
        <v>0</v>
      </c>
      <c r="H249" s="109"/>
      <c r="I249" s="109"/>
      <c r="J249" s="109"/>
      <c r="K249" s="109"/>
      <c r="L249" s="109"/>
      <c r="M249" s="109"/>
      <c r="N249" s="109"/>
      <c r="O249" s="109"/>
      <c r="P249" s="109"/>
      <c r="Q249" s="109">
        <f>SUM(E249:P249)</f>
        <v>0</v>
      </c>
      <c r="R249" s="175"/>
      <c r="S249"/>
      <c r="T249" s="3"/>
      <c r="U249"/>
      <c r="V249"/>
    </row>
    <row r="250" spans="2:22" x14ac:dyDescent="0.25">
      <c r="B250" s="170" t="s">
        <v>336</v>
      </c>
      <c r="C250" s="171">
        <v>8408922</v>
      </c>
      <c r="D250" s="171">
        <v>8678419.6699999999</v>
      </c>
      <c r="E250" s="171">
        <v>0</v>
      </c>
      <c r="F250" s="171">
        <v>0</v>
      </c>
      <c r="G250" s="171">
        <v>638852</v>
      </c>
      <c r="H250" s="109">
        <v>51780.4</v>
      </c>
      <c r="I250" s="109">
        <v>233002.8</v>
      </c>
      <c r="J250" s="109">
        <v>44911.55</v>
      </c>
      <c r="K250" s="109">
        <v>458691.7</v>
      </c>
      <c r="L250" s="109">
        <v>21850.79</v>
      </c>
      <c r="M250" s="109">
        <v>6903</v>
      </c>
      <c r="N250" s="109">
        <v>21167.48</v>
      </c>
      <c r="O250" s="109">
        <v>486227.66</v>
      </c>
      <c r="P250" s="109">
        <v>45743.75</v>
      </c>
      <c r="Q250" s="109">
        <f t="shared" si="7"/>
        <v>2009131.13</v>
      </c>
      <c r="R250" s="175"/>
      <c r="T250" s="3"/>
    </row>
    <row r="251" spans="2:22" x14ac:dyDescent="0.25">
      <c r="B251" s="172" t="s">
        <v>337</v>
      </c>
      <c r="C251" s="171"/>
      <c r="D251" s="171">
        <v>1500</v>
      </c>
      <c r="E251" s="171"/>
      <c r="F251" s="171"/>
      <c r="G251" s="171"/>
      <c r="H251" s="109"/>
      <c r="I251" s="109"/>
      <c r="J251" s="109"/>
      <c r="K251" s="109"/>
      <c r="L251" s="109"/>
      <c r="M251" s="109"/>
      <c r="N251" s="109"/>
      <c r="O251" s="109"/>
      <c r="P251" s="109">
        <v>0</v>
      </c>
      <c r="Q251" s="109"/>
      <c r="R251" s="175"/>
      <c r="T251" s="3"/>
    </row>
    <row r="252" spans="2:22" x14ac:dyDescent="0.25">
      <c r="B252" s="172" t="s">
        <v>338</v>
      </c>
      <c r="C252" s="171">
        <v>1200577</v>
      </c>
      <c r="D252" s="171">
        <v>1125577</v>
      </c>
      <c r="E252" s="171">
        <v>0</v>
      </c>
      <c r="F252" s="171"/>
      <c r="G252" s="171"/>
      <c r="H252" s="109"/>
      <c r="I252" s="109"/>
      <c r="J252" s="109"/>
      <c r="K252" s="109"/>
      <c r="L252" s="109"/>
      <c r="M252" s="109"/>
      <c r="N252" s="109"/>
      <c r="O252" s="109">
        <v>0</v>
      </c>
      <c r="P252" s="109"/>
      <c r="Q252" s="109">
        <f t="shared" si="7"/>
        <v>0</v>
      </c>
      <c r="R252" s="175"/>
      <c r="T252" s="3"/>
    </row>
    <row r="253" spans="2:22" x14ac:dyDescent="0.25">
      <c r="B253" s="172" t="s">
        <v>339</v>
      </c>
      <c r="C253" s="171">
        <v>21000</v>
      </c>
      <c r="D253" s="171">
        <v>41105</v>
      </c>
      <c r="E253" s="171">
        <v>0</v>
      </c>
      <c r="F253" s="171">
        <v>0</v>
      </c>
      <c r="G253" s="171"/>
      <c r="H253" s="109"/>
      <c r="I253" s="109"/>
      <c r="J253" s="109"/>
      <c r="K253" s="109">
        <v>329</v>
      </c>
      <c r="L253" s="109"/>
      <c r="M253" s="109"/>
      <c r="N253" s="109">
        <v>0</v>
      </c>
      <c r="O253" s="109">
        <v>2380</v>
      </c>
      <c r="P253" s="109">
        <v>154.75</v>
      </c>
      <c r="Q253" s="109">
        <f t="shared" si="7"/>
        <v>2863.75</v>
      </c>
      <c r="R253" s="175"/>
      <c r="T253" s="3"/>
    </row>
    <row r="254" spans="2:22" s="34" customFormat="1" x14ac:dyDescent="0.25">
      <c r="B254" s="172" t="s">
        <v>340</v>
      </c>
      <c r="C254" s="171">
        <v>5081366</v>
      </c>
      <c r="D254" s="171">
        <v>5146196</v>
      </c>
      <c r="E254" s="171">
        <v>0</v>
      </c>
      <c r="F254" s="171">
        <v>0</v>
      </c>
      <c r="G254" s="171">
        <v>122720</v>
      </c>
      <c r="H254" s="109">
        <v>35723.03</v>
      </c>
      <c r="I254" s="109">
        <v>233002.8</v>
      </c>
      <c r="J254" s="109">
        <v>0</v>
      </c>
      <c r="K254" s="109">
        <v>445979.43</v>
      </c>
      <c r="L254" s="109">
        <v>1725.8</v>
      </c>
      <c r="M254" s="109">
        <v>0</v>
      </c>
      <c r="N254" s="109">
        <v>910</v>
      </c>
      <c r="O254" s="109">
        <v>427296.61</v>
      </c>
      <c r="P254" s="109">
        <v>22235</v>
      </c>
      <c r="Q254" s="109">
        <f t="shared" si="7"/>
        <v>1289592.67</v>
      </c>
      <c r="R254" s="175"/>
      <c r="S254"/>
      <c r="T254" s="3"/>
      <c r="U254"/>
      <c r="V254"/>
    </row>
    <row r="255" spans="2:22" x14ac:dyDescent="0.25">
      <c r="B255" s="172" t="s">
        <v>341</v>
      </c>
      <c r="C255" s="171">
        <v>2105979</v>
      </c>
      <c r="D255" s="171">
        <v>2364041.67</v>
      </c>
      <c r="E255" s="171">
        <v>0</v>
      </c>
      <c r="F255" s="171">
        <v>0</v>
      </c>
      <c r="G255" s="171">
        <v>516132</v>
      </c>
      <c r="H255" s="109">
        <v>16057.37</v>
      </c>
      <c r="I255" s="109">
        <v>0</v>
      </c>
      <c r="J255" s="109">
        <v>44911.55</v>
      </c>
      <c r="K255" s="109">
        <v>12383.27</v>
      </c>
      <c r="L255" s="109">
        <v>20124.990000000002</v>
      </c>
      <c r="M255" s="109">
        <v>6903</v>
      </c>
      <c r="N255" s="109">
        <v>20257.48</v>
      </c>
      <c r="O255" s="109">
        <v>56551.05</v>
      </c>
      <c r="P255" s="109">
        <v>23354</v>
      </c>
      <c r="Q255" s="109">
        <f t="shared" si="7"/>
        <v>716674.71000000008</v>
      </c>
      <c r="R255" s="175"/>
      <c r="T255" s="3"/>
    </row>
    <row r="256" spans="2:22" x14ac:dyDescent="0.25">
      <c r="B256" s="168" t="s">
        <v>46</v>
      </c>
      <c r="C256" s="169">
        <v>233817637</v>
      </c>
      <c r="D256" s="169">
        <v>271440874.04000002</v>
      </c>
      <c r="E256" s="169">
        <v>0</v>
      </c>
      <c r="F256" s="169">
        <v>1185222.32</v>
      </c>
      <c r="G256" s="169">
        <v>3605117.39</v>
      </c>
      <c r="H256" s="108">
        <v>6531747.4800000004</v>
      </c>
      <c r="I256" s="108">
        <v>14951890.470000001</v>
      </c>
      <c r="J256" s="108">
        <v>6194760.7299999995</v>
      </c>
      <c r="K256" s="108">
        <v>3903233.26</v>
      </c>
      <c r="L256" s="108">
        <v>6496824.9900000002</v>
      </c>
      <c r="M256" s="108">
        <v>15845643.310000001</v>
      </c>
      <c r="N256" s="108">
        <v>5549007.9199999999</v>
      </c>
      <c r="O256" s="108">
        <v>11069124.469999999</v>
      </c>
      <c r="P256" s="108">
        <v>43048588.899999999</v>
      </c>
      <c r="Q256" s="108">
        <f t="shared" si="7"/>
        <v>118381161.24000001</v>
      </c>
      <c r="R256" s="175"/>
      <c r="T256" s="3"/>
    </row>
    <row r="257" spans="2:22" s="34" customFormat="1" x14ac:dyDescent="0.25">
      <c r="B257" s="170" t="s">
        <v>342</v>
      </c>
      <c r="C257" s="171">
        <v>33735967</v>
      </c>
      <c r="D257" s="171">
        <v>33256660.780000001</v>
      </c>
      <c r="E257" s="171">
        <v>0</v>
      </c>
      <c r="F257" s="171">
        <v>111471.28</v>
      </c>
      <c r="G257" s="171">
        <v>610707.57999999996</v>
      </c>
      <c r="H257" s="109">
        <v>666773.47</v>
      </c>
      <c r="I257" s="109">
        <v>54973.03</v>
      </c>
      <c r="J257" s="109">
        <v>930964.58</v>
      </c>
      <c r="K257" s="109">
        <v>25362.85</v>
      </c>
      <c r="L257" s="109">
        <v>361274.13</v>
      </c>
      <c r="M257" s="109">
        <v>232443.56</v>
      </c>
      <c r="N257" s="109">
        <v>245152.91</v>
      </c>
      <c r="O257" s="109">
        <v>610420.6</v>
      </c>
      <c r="P257" s="109">
        <v>1406167.99</v>
      </c>
      <c r="Q257" s="109">
        <f t="shared" si="7"/>
        <v>5255711.9800000004</v>
      </c>
      <c r="R257" s="175"/>
      <c r="S257"/>
      <c r="T257" s="3"/>
      <c r="U257"/>
      <c r="V257"/>
    </row>
    <row r="258" spans="2:22" x14ac:dyDescent="0.25">
      <c r="B258" s="172" t="s">
        <v>343</v>
      </c>
      <c r="C258" s="171">
        <v>31909456</v>
      </c>
      <c r="D258" s="171">
        <v>31430149.780000001</v>
      </c>
      <c r="E258" s="171">
        <v>0</v>
      </c>
      <c r="F258" s="171">
        <v>111471.28</v>
      </c>
      <c r="G258" s="171">
        <v>610707.57999999996</v>
      </c>
      <c r="H258" s="109">
        <v>666773.47</v>
      </c>
      <c r="I258" s="109">
        <v>54973.03</v>
      </c>
      <c r="J258" s="109">
        <v>930964.58</v>
      </c>
      <c r="K258" s="109">
        <v>25362.85</v>
      </c>
      <c r="L258" s="109">
        <v>361274.13</v>
      </c>
      <c r="M258" s="109">
        <v>232443.56</v>
      </c>
      <c r="N258" s="109">
        <v>245152.91</v>
      </c>
      <c r="O258" s="109">
        <v>610420.6</v>
      </c>
      <c r="P258" s="109">
        <v>1406167.99</v>
      </c>
      <c r="Q258" s="109">
        <f t="shared" si="7"/>
        <v>5255711.9800000004</v>
      </c>
      <c r="R258" s="175"/>
      <c r="T258" s="3"/>
    </row>
    <row r="259" spans="2:22" x14ac:dyDescent="0.25">
      <c r="B259" s="172" t="s">
        <v>478</v>
      </c>
      <c r="C259" s="171">
        <v>1826511</v>
      </c>
      <c r="D259" s="171">
        <v>1826511</v>
      </c>
      <c r="E259" s="171">
        <v>0</v>
      </c>
      <c r="F259" s="171"/>
      <c r="G259" s="171"/>
      <c r="H259" s="109"/>
      <c r="I259" s="109"/>
      <c r="J259" s="109"/>
      <c r="K259" s="109"/>
      <c r="L259" s="109"/>
      <c r="M259" s="109"/>
      <c r="N259" s="109"/>
      <c r="O259" s="109"/>
      <c r="P259" s="109"/>
      <c r="Q259" s="109">
        <f t="shared" si="7"/>
        <v>0</v>
      </c>
      <c r="R259" s="175"/>
      <c r="T259" s="3"/>
    </row>
    <row r="260" spans="2:22" x14ac:dyDescent="0.25">
      <c r="B260" s="170" t="s">
        <v>344</v>
      </c>
      <c r="C260" s="171">
        <v>55640618</v>
      </c>
      <c r="D260" s="171">
        <v>71868063.430000007</v>
      </c>
      <c r="E260" s="171">
        <v>0</v>
      </c>
      <c r="F260" s="171">
        <v>0</v>
      </c>
      <c r="G260" s="171">
        <v>1628306.29</v>
      </c>
      <c r="H260" s="109">
        <v>3776454.3699999996</v>
      </c>
      <c r="I260" s="109">
        <v>1560057.48</v>
      </c>
      <c r="J260" s="109">
        <v>1326117.19</v>
      </c>
      <c r="K260" s="109">
        <v>441895.87</v>
      </c>
      <c r="L260" s="109">
        <v>4356147.9700000007</v>
      </c>
      <c r="M260" s="109">
        <v>3102808.28</v>
      </c>
      <c r="N260" s="109">
        <v>1666917.29</v>
      </c>
      <c r="O260" s="109">
        <v>3737631.37</v>
      </c>
      <c r="P260" s="109">
        <v>3227345.7600000002</v>
      </c>
      <c r="Q260" s="109">
        <f t="shared" si="7"/>
        <v>24823681.870000001</v>
      </c>
      <c r="R260" s="175"/>
      <c r="T260" s="3"/>
    </row>
    <row r="261" spans="2:22" x14ac:dyDescent="0.25">
      <c r="B261" s="172" t="s">
        <v>345</v>
      </c>
      <c r="C261" s="171">
        <v>55625818</v>
      </c>
      <c r="D261" s="171">
        <v>69274827.650000006</v>
      </c>
      <c r="E261" s="171">
        <v>0</v>
      </c>
      <c r="F261" s="171">
        <v>0</v>
      </c>
      <c r="G261" s="171">
        <v>1628306.29</v>
      </c>
      <c r="H261" s="109">
        <v>3775818.59</v>
      </c>
      <c r="I261" s="109">
        <v>1560057.48</v>
      </c>
      <c r="J261" s="109">
        <v>1326117.19</v>
      </c>
      <c r="K261" s="109">
        <v>377345.87</v>
      </c>
      <c r="L261" s="109">
        <v>1971143.77</v>
      </c>
      <c r="M261" s="109">
        <v>3102808.28</v>
      </c>
      <c r="N261" s="109">
        <v>1666917.29</v>
      </c>
      <c r="O261" s="109">
        <v>3737631.37</v>
      </c>
      <c r="P261" s="109">
        <v>3227345.7600000002</v>
      </c>
      <c r="Q261" s="109">
        <f t="shared" si="7"/>
        <v>22373491.890000001</v>
      </c>
      <c r="R261" s="175"/>
      <c r="T261" s="3"/>
    </row>
    <row r="262" spans="2:22" x14ac:dyDescent="0.25">
      <c r="B262" s="172" t="s">
        <v>346</v>
      </c>
      <c r="C262" s="171">
        <v>14800</v>
      </c>
      <c r="D262" s="171">
        <v>2593235.7799999998</v>
      </c>
      <c r="E262" s="171">
        <v>0</v>
      </c>
      <c r="F262" s="171"/>
      <c r="G262" s="171">
        <v>0</v>
      </c>
      <c r="H262" s="109">
        <v>635.78</v>
      </c>
      <c r="I262" s="109">
        <v>0</v>
      </c>
      <c r="J262" s="109">
        <v>0</v>
      </c>
      <c r="K262" s="109">
        <v>64550</v>
      </c>
      <c r="L262" s="109">
        <v>2385004.2000000002</v>
      </c>
      <c r="M262" s="109">
        <v>0</v>
      </c>
      <c r="N262" s="109"/>
      <c r="O262" s="109"/>
      <c r="P262" s="109">
        <v>0</v>
      </c>
      <c r="Q262" s="109">
        <f t="shared" si="7"/>
        <v>2450189.98</v>
      </c>
      <c r="R262" s="175"/>
      <c r="T262" s="3"/>
    </row>
    <row r="263" spans="2:22" x14ac:dyDescent="0.25">
      <c r="B263" s="170" t="s">
        <v>347</v>
      </c>
      <c r="C263" s="171">
        <v>4903724</v>
      </c>
      <c r="D263" s="171">
        <v>4298687.4800000004</v>
      </c>
      <c r="E263" s="171">
        <v>0</v>
      </c>
      <c r="F263" s="171">
        <v>0</v>
      </c>
      <c r="G263" s="171">
        <v>501.5</v>
      </c>
      <c r="H263" s="109">
        <v>12205.74</v>
      </c>
      <c r="I263" s="109">
        <v>91211.5</v>
      </c>
      <c r="J263" s="109">
        <v>101244</v>
      </c>
      <c r="K263" s="109">
        <v>0</v>
      </c>
      <c r="L263" s="109">
        <v>167088</v>
      </c>
      <c r="M263" s="109">
        <v>0</v>
      </c>
      <c r="N263" s="109">
        <v>45700</v>
      </c>
      <c r="O263" s="109">
        <v>2152.6</v>
      </c>
      <c r="P263" s="109">
        <v>159071.88</v>
      </c>
      <c r="Q263" s="109">
        <f t="shared" si="7"/>
        <v>579175.22</v>
      </c>
      <c r="R263" s="175"/>
      <c r="T263" s="3"/>
    </row>
    <row r="264" spans="2:22" s="34" customFormat="1" x14ac:dyDescent="0.25">
      <c r="B264" s="172" t="s">
        <v>348</v>
      </c>
      <c r="C264" s="171">
        <v>4903724</v>
      </c>
      <c r="D264" s="171">
        <v>4298687.4800000004</v>
      </c>
      <c r="E264" s="171">
        <v>0</v>
      </c>
      <c r="F264" s="171">
        <v>0</v>
      </c>
      <c r="G264" s="171">
        <v>501.5</v>
      </c>
      <c r="H264" s="109">
        <v>12205.74</v>
      </c>
      <c r="I264" s="109">
        <v>91211.5</v>
      </c>
      <c r="J264" s="109">
        <v>101244</v>
      </c>
      <c r="K264" s="109">
        <v>0</v>
      </c>
      <c r="L264" s="109">
        <v>167088</v>
      </c>
      <c r="M264" s="109">
        <v>0</v>
      </c>
      <c r="N264" s="109">
        <v>45700</v>
      </c>
      <c r="O264" s="109">
        <v>2152.6</v>
      </c>
      <c r="P264" s="109">
        <v>159071.88</v>
      </c>
      <c r="Q264" s="109">
        <f t="shared" si="7"/>
        <v>579175.22</v>
      </c>
      <c r="R264" s="175"/>
      <c r="S264"/>
      <c r="T264" s="3"/>
      <c r="U264"/>
      <c r="V264"/>
    </row>
    <row r="265" spans="2:22" x14ac:dyDescent="0.25">
      <c r="B265" s="170" t="s">
        <v>349</v>
      </c>
      <c r="C265" s="171">
        <v>7700000</v>
      </c>
      <c r="D265" s="171">
        <v>12850000</v>
      </c>
      <c r="E265" s="171">
        <v>0</v>
      </c>
      <c r="F265" s="171"/>
      <c r="G265" s="171"/>
      <c r="H265" s="109"/>
      <c r="I265" s="109"/>
      <c r="J265" s="109">
        <v>0</v>
      </c>
      <c r="K265" s="109">
        <v>0</v>
      </c>
      <c r="L265" s="109"/>
      <c r="M265" s="109">
        <v>4930860.0999999996</v>
      </c>
      <c r="N265" s="109"/>
      <c r="O265" s="109">
        <v>0</v>
      </c>
      <c r="P265" s="109">
        <v>5197652.71</v>
      </c>
      <c r="Q265" s="109">
        <f t="shared" ref="Q265:Q334" si="8">SUM(E265:P265)</f>
        <v>10128512.809999999</v>
      </c>
      <c r="R265" s="175"/>
      <c r="T265" s="3"/>
    </row>
    <row r="266" spans="2:22" x14ac:dyDescent="0.25">
      <c r="B266" s="172" t="s">
        <v>350</v>
      </c>
      <c r="C266" s="171">
        <v>7700000</v>
      </c>
      <c r="D266" s="171">
        <v>12850000</v>
      </c>
      <c r="E266" s="171">
        <v>0</v>
      </c>
      <c r="F266" s="171"/>
      <c r="G266" s="171"/>
      <c r="H266" s="109"/>
      <c r="I266" s="109"/>
      <c r="J266" s="109">
        <v>0</v>
      </c>
      <c r="K266" s="109">
        <v>0</v>
      </c>
      <c r="L266" s="109"/>
      <c r="M266" s="109">
        <v>4930860.0999999996</v>
      </c>
      <c r="N266" s="109"/>
      <c r="O266" s="109">
        <v>0</v>
      </c>
      <c r="P266" s="109">
        <v>5197652.71</v>
      </c>
      <c r="Q266" s="109">
        <f t="shared" si="8"/>
        <v>10128512.809999999</v>
      </c>
      <c r="R266" s="175"/>
      <c r="T266" s="3"/>
    </row>
    <row r="267" spans="2:22" x14ac:dyDescent="0.25">
      <c r="B267" s="170" t="s">
        <v>351</v>
      </c>
      <c r="C267" s="171">
        <v>16114225</v>
      </c>
      <c r="D267" s="171">
        <v>22009090</v>
      </c>
      <c r="E267" s="171">
        <v>0</v>
      </c>
      <c r="F267" s="171">
        <v>0</v>
      </c>
      <c r="G267" s="171">
        <v>133181.88</v>
      </c>
      <c r="H267" s="109">
        <v>174982.97</v>
      </c>
      <c r="I267" s="109">
        <v>224415.92</v>
      </c>
      <c r="J267" s="109">
        <v>365491</v>
      </c>
      <c r="K267" s="109">
        <v>24012.71</v>
      </c>
      <c r="L267" s="109">
        <v>395079.46</v>
      </c>
      <c r="M267" s="109">
        <v>4579535.76</v>
      </c>
      <c r="N267" s="109">
        <v>103613.67</v>
      </c>
      <c r="O267" s="109">
        <v>555433.18000000005</v>
      </c>
      <c r="P267" s="109">
        <v>10106937.310000001</v>
      </c>
      <c r="Q267" s="109">
        <f t="shared" si="8"/>
        <v>16662683.859999999</v>
      </c>
      <c r="R267" s="175"/>
      <c r="T267" s="3"/>
    </row>
    <row r="268" spans="2:22" x14ac:dyDescent="0.25">
      <c r="B268" s="172" t="s">
        <v>352</v>
      </c>
      <c r="C268" s="171">
        <v>16114225</v>
      </c>
      <c r="D268" s="171">
        <v>22009090</v>
      </c>
      <c r="E268" s="171">
        <v>0</v>
      </c>
      <c r="F268" s="171">
        <v>0</v>
      </c>
      <c r="G268" s="171">
        <v>133181.88</v>
      </c>
      <c r="H268" s="109">
        <v>174982.97</v>
      </c>
      <c r="I268" s="109">
        <v>224415.92</v>
      </c>
      <c r="J268" s="109">
        <v>365491</v>
      </c>
      <c r="K268" s="109">
        <v>24012.71</v>
      </c>
      <c r="L268" s="109">
        <v>395079.46</v>
      </c>
      <c r="M268" s="109">
        <v>4579535.76</v>
      </c>
      <c r="N268" s="109">
        <v>103613.67</v>
      </c>
      <c r="O268" s="109">
        <v>555433.18000000005</v>
      </c>
      <c r="P268" s="109">
        <v>10106937.310000001</v>
      </c>
      <c r="Q268" s="109">
        <f t="shared" si="8"/>
        <v>16662683.859999999</v>
      </c>
      <c r="R268" s="175"/>
      <c r="T268" s="3"/>
    </row>
    <row r="269" spans="2:22" x14ac:dyDescent="0.25">
      <c r="B269" s="170" t="s">
        <v>353</v>
      </c>
      <c r="C269" s="171">
        <v>22386616</v>
      </c>
      <c r="D269" s="171">
        <v>26486840.199999999</v>
      </c>
      <c r="E269" s="171">
        <v>0</v>
      </c>
      <c r="F269" s="171">
        <v>757034.19</v>
      </c>
      <c r="G269" s="171">
        <v>191037.52</v>
      </c>
      <c r="H269" s="109">
        <v>411084.43</v>
      </c>
      <c r="I269" s="109">
        <v>64419.99</v>
      </c>
      <c r="J269" s="109">
        <v>509828.1</v>
      </c>
      <c r="K269" s="109">
        <v>149596.56</v>
      </c>
      <c r="L269" s="109">
        <v>560723.53</v>
      </c>
      <c r="M269" s="109">
        <v>203572.8</v>
      </c>
      <c r="N269" s="109">
        <v>456474.95</v>
      </c>
      <c r="O269" s="109">
        <v>634824.97</v>
      </c>
      <c r="P269" s="109">
        <v>1993971.5</v>
      </c>
      <c r="Q269" s="109">
        <f t="shared" si="8"/>
        <v>5932568.54</v>
      </c>
      <c r="R269" s="175"/>
      <c r="T269" s="3"/>
    </row>
    <row r="270" spans="2:22" s="34" customFormat="1" x14ac:dyDescent="0.25">
      <c r="B270" s="172" t="s">
        <v>354</v>
      </c>
      <c r="C270" s="171">
        <v>22386616</v>
      </c>
      <c r="D270" s="171">
        <v>26486840.199999999</v>
      </c>
      <c r="E270" s="171">
        <v>0</v>
      </c>
      <c r="F270" s="171">
        <v>757034.19</v>
      </c>
      <c r="G270" s="171">
        <v>191037.52</v>
      </c>
      <c r="H270" s="109">
        <v>411084.43</v>
      </c>
      <c r="I270" s="109">
        <v>64419.99</v>
      </c>
      <c r="J270" s="109">
        <v>509828.1</v>
      </c>
      <c r="K270" s="109">
        <v>149596.56</v>
      </c>
      <c r="L270" s="109">
        <v>560723.53</v>
      </c>
      <c r="M270" s="109">
        <v>203572.8</v>
      </c>
      <c r="N270" s="109">
        <v>456474.95</v>
      </c>
      <c r="O270" s="109">
        <v>634824.97</v>
      </c>
      <c r="P270" s="109">
        <v>1993971.5</v>
      </c>
      <c r="Q270" s="109">
        <f>SUM(E270:P270)</f>
        <v>5932568.54</v>
      </c>
      <c r="R270" s="175"/>
      <c r="S270"/>
      <c r="T270" s="3"/>
      <c r="U270"/>
      <c r="V270"/>
    </row>
    <row r="271" spans="2:22" x14ac:dyDescent="0.25">
      <c r="B271" s="170" t="s">
        <v>355</v>
      </c>
      <c r="C271" s="171">
        <v>23861970</v>
      </c>
      <c r="D271" s="171">
        <v>25513955.879999999</v>
      </c>
      <c r="E271" s="171">
        <v>0</v>
      </c>
      <c r="F271" s="171">
        <v>283496.84999999998</v>
      </c>
      <c r="G271" s="171">
        <v>884590.12</v>
      </c>
      <c r="H271" s="109">
        <v>251554.47999999998</v>
      </c>
      <c r="I271" s="109">
        <v>492527.9</v>
      </c>
      <c r="J271" s="109">
        <v>67566.8</v>
      </c>
      <c r="K271" s="109">
        <v>165748.89000000001</v>
      </c>
      <c r="L271" s="109">
        <v>276561.21999999997</v>
      </c>
      <c r="M271" s="109">
        <v>17700</v>
      </c>
      <c r="N271" s="109">
        <v>405991.11</v>
      </c>
      <c r="O271" s="109">
        <v>202667.59999999998</v>
      </c>
      <c r="P271" s="109">
        <v>676993.29999999993</v>
      </c>
      <c r="Q271" s="109">
        <f t="shared" si="8"/>
        <v>3725398.2699999996</v>
      </c>
      <c r="R271" s="175"/>
      <c r="T271" s="3"/>
    </row>
    <row r="272" spans="2:22" x14ac:dyDescent="0.25">
      <c r="B272" s="172" t="s">
        <v>356</v>
      </c>
      <c r="C272" s="171">
        <v>21298485</v>
      </c>
      <c r="D272" s="171">
        <v>21361879.27</v>
      </c>
      <c r="E272" s="171">
        <v>0</v>
      </c>
      <c r="F272" s="171">
        <v>180540</v>
      </c>
      <c r="G272" s="171">
        <v>165830.12</v>
      </c>
      <c r="H272" s="109">
        <v>75582.87</v>
      </c>
      <c r="I272" s="109">
        <v>19931</v>
      </c>
      <c r="J272" s="109">
        <v>28910</v>
      </c>
      <c r="K272" s="109">
        <v>64848.18</v>
      </c>
      <c r="L272" s="109">
        <v>181915.78</v>
      </c>
      <c r="M272" s="109">
        <v>17700</v>
      </c>
      <c r="N272" s="109">
        <v>23695.74</v>
      </c>
      <c r="O272" s="109">
        <v>96871.93</v>
      </c>
      <c r="P272" s="109">
        <v>2540.19</v>
      </c>
      <c r="Q272" s="109">
        <f t="shared" si="8"/>
        <v>858365.81</v>
      </c>
      <c r="R272" s="175"/>
      <c r="T272" s="3"/>
    </row>
    <row r="273" spans="2:22" s="34" customFormat="1" x14ac:dyDescent="0.25">
      <c r="B273" s="172" t="s">
        <v>357</v>
      </c>
      <c r="C273" s="171">
        <v>2563485</v>
      </c>
      <c r="D273" s="171">
        <v>4152076.61</v>
      </c>
      <c r="E273" s="171">
        <v>0</v>
      </c>
      <c r="F273" s="171">
        <v>102956.85</v>
      </c>
      <c r="G273" s="171">
        <v>718760</v>
      </c>
      <c r="H273" s="109">
        <v>175971.61</v>
      </c>
      <c r="I273" s="109">
        <v>472596.9</v>
      </c>
      <c r="J273" s="109">
        <v>38656.800000000003</v>
      </c>
      <c r="K273" s="109">
        <v>100900.71</v>
      </c>
      <c r="L273" s="109">
        <v>94645.440000000002</v>
      </c>
      <c r="M273" s="109">
        <v>0</v>
      </c>
      <c r="N273" s="109">
        <v>382295.37</v>
      </c>
      <c r="O273" s="109">
        <v>105795.67</v>
      </c>
      <c r="P273" s="109">
        <v>674453.11</v>
      </c>
      <c r="Q273" s="109">
        <f t="shared" si="8"/>
        <v>2867032.4599999995</v>
      </c>
      <c r="R273" s="175"/>
      <c r="S273"/>
      <c r="T273" s="3"/>
      <c r="U273"/>
      <c r="V273"/>
    </row>
    <row r="274" spans="2:22" x14ac:dyDescent="0.25">
      <c r="B274" s="170" t="s">
        <v>358</v>
      </c>
      <c r="C274" s="171">
        <v>69474517</v>
      </c>
      <c r="D274" s="171">
        <v>75157576.270000011</v>
      </c>
      <c r="E274" s="171">
        <v>0</v>
      </c>
      <c r="F274" s="171">
        <v>33220</v>
      </c>
      <c r="G274" s="171">
        <v>156792.5</v>
      </c>
      <c r="H274" s="109">
        <v>1238692.02</v>
      </c>
      <c r="I274" s="109">
        <v>12464284.65</v>
      </c>
      <c r="J274" s="109">
        <v>2893549.06</v>
      </c>
      <c r="K274" s="109">
        <v>3096616.38</v>
      </c>
      <c r="L274" s="109">
        <v>379950.68000000005</v>
      </c>
      <c r="M274" s="109">
        <v>2778722.81</v>
      </c>
      <c r="N274" s="109">
        <v>2625157.9900000002</v>
      </c>
      <c r="O274" s="109">
        <v>5325994.1500000004</v>
      </c>
      <c r="P274" s="109">
        <v>20280448.450000003</v>
      </c>
      <c r="Q274" s="109">
        <f t="shared" si="8"/>
        <v>51273428.689999998</v>
      </c>
      <c r="R274" s="175"/>
      <c r="T274" s="3"/>
    </row>
    <row r="275" spans="2:22" x14ac:dyDescent="0.25">
      <c r="B275" s="172" t="s">
        <v>359</v>
      </c>
      <c r="C275" s="171">
        <v>64244336</v>
      </c>
      <c r="D275" s="171">
        <v>67130682.400000006</v>
      </c>
      <c r="E275" s="171">
        <v>0</v>
      </c>
      <c r="F275" s="171">
        <v>0</v>
      </c>
      <c r="G275" s="171">
        <v>0</v>
      </c>
      <c r="H275" s="109">
        <v>1107977.52</v>
      </c>
      <c r="I275" s="109">
        <v>12333989.050000001</v>
      </c>
      <c r="J275" s="109">
        <v>2711050</v>
      </c>
      <c r="K275" s="109">
        <v>3011360</v>
      </c>
      <c r="L275" s="109">
        <v>64100.08</v>
      </c>
      <c r="M275" s="109">
        <v>2648220</v>
      </c>
      <c r="N275" s="109">
        <v>2506320</v>
      </c>
      <c r="O275" s="109">
        <v>4506061.2300000004</v>
      </c>
      <c r="P275" s="109">
        <v>19254988.050000001</v>
      </c>
      <c r="Q275" s="109">
        <f t="shared" si="8"/>
        <v>48144065.93</v>
      </c>
      <c r="R275" s="175"/>
      <c r="T275" s="3"/>
    </row>
    <row r="276" spans="2:22" s="34" customFormat="1" x14ac:dyDescent="0.25">
      <c r="B276" s="172" t="s">
        <v>360</v>
      </c>
      <c r="C276" s="171">
        <v>1762500</v>
      </c>
      <c r="D276" s="171">
        <v>1762500</v>
      </c>
      <c r="E276" s="171">
        <v>0</v>
      </c>
      <c r="F276" s="171"/>
      <c r="G276" s="171"/>
      <c r="H276" s="106"/>
      <c r="I276" s="106"/>
      <c r="J276" s="106"/>
      <c r="K276" s="106"/>
      <c r="L276" s="106"/>
      <c r="M276" s="106"/>
      <c r="N276" s="106"/>
      <c r="O276" s="106"/>
      <c r="P276" s="106"/>
      <c r="Q276" s="106">
        <f>SUM(E276:P276)</f>
        <v>0</v>
      </c>
      <c r="R276" s="175"/>
      <c r="S276"/>
      <c r="T276" s="3"/>
      <c r="U276"/>
      <c r="V276"/>
    </row>
    <row r="277" spans="2:22" x14ac:dyDescent="0.25">
      <c r="B277" s="172" t="s">
        <v>361</v>
      </c>
      <c r="C277" s="171">
        <v>1737171</v>
      </c>
      <c r="D277" s="171">
        <v>2334061.0099999998</v>
      </c>
      <c r="E277" s="171">
        <v>0</v>
      </c>
      <c r="F277" s="171">
        <v>0</v>
      </c>
      <c r="G277" s="171">
        <v>0</v>
      </c>
      <c r="H277" s="106">
        <v>6854.03</v>
      </c>
      <c r="I277" s="106">
        <v>0</v>
      </c>
      <c r="J277" s="106">
        <v>82631.06</v>
      </c>
      <c r="K277" s="106">
        <v>52842.38</v>
      </c>
      <c r="L277" s="106">
        <v>222430</v>
      </c>
      <c r="M277" s="106">
        <v>15930</v>
      </c>
      <c r="N277" s="106">
        <v>6088.99</v>
      </c>
      <c r="O277" s="106">
        <v>69585.08</v>
      </c>
      <c r="P277" s="109">
        <v>63215.03</v>
      </c>
      <c r="Q277" s="100">
        <f t="shared" si="8"/>
        <v>519576.56999999995</v>
      </c>
      <c r="R277" s="175"/>
      <c r="T277" s="3"/>
    </row>
    <row r="278" spans="2:22" s="34" customFormat="1" x14ac:dyDescent="0.25">
      <c r="B278" s="172" t="s">
        <v>362</v>
      </c>
      <c r="C278" s="171">
        <v>1730510</v>
      </c>
      <c r="D278" s="171">
        <v>3930332.86</v>
      </c>
      <c r="E278" s="171">
        <v>0</v>
      </c>
      <c r="F278" s="171">
        <v>33220</v>
      </c>
      <c r="G278" s="171">
        <v>156792.5</v>
      </c>
      <c r="H278" s="106">
        <v>123860.47</v>
      </c>
      <c r="I278" s="106">
        <v>130295.6</v>
      </c>
      <c r="J278" s="106">
        <v>99868</v>
      </c>
      <c r="K278" s="106">
        <v>32414</v>
      </c>
      <c r="L278" s="106">
        <v>93420.6</v>
      </c>
      <c r="M278" s="106">
        <v>114572.81</v>
      </c>
      <c r="N278" s="106">
        <v>112749</v>
      </c>
      <c r="O278" s="106">
        <v>750347.84</v>
      </c>
      <c r="P278" s="108">
        <v>962245.37</v>
      </c>
      <c r="Q278" s="108">
        <f t="shared" si="8"/>
        <v>2609786.19</v>
      </c>
      <c r="R278" s="175"/>
      <c r="S278"/>
      <c r="T278" s="3"/>
      <c r="U278"/>
      <c r="V278"/>
    </row>
    <row r="279" spans="2:22" x14ac:dyDescent="0.25">
      <c r="B279" s="166" t="s">
        <v>47</v>
      </c>
      <c r="C279" s="167">
        <v>20709032819</v>
      </c>
      <c r="D279" s="167">
        <v>19933826682.029999</v>
      </c>
      <c r="E279" s="167">
        <v>1616268500</v>
      </c>
      <c r="F279" s="167">
        <v>1668011251.6899998</v>
      </c>
      <c r="G279" s="167">
        <v>1641337762.6700001</v>
      </c>
      <c r="H279" s="115">
        <v>1641337762.6700001</v>
      </c>
      <c r="I279" s="115">
        <v>1641525623.95</v>
      </c>
      <c r="J279" s="115">
        <v>1642559873.8900001</v>
      </c>
      <c r="K279" s="115">
        <v>1642185682.5800002</v>
      </c>
      <c r="L279" s="115">
        <v>1641337762.6700001</v>
      </c>
      <c r="M279" s="115">
        <v>1641337762.6700001</v>
      </c>
      <c r="N279" s="115">
        <v>1641337762.6700001</v>
      </c>
      <c r="O279" s="115">
        <v>641337762.66999996</v>
      </c>
      <c r="P279" s="115">
        <v>2593722051.3299999</v>
      </c>
      <c r="Q279" s="115">
        <f>SUM(E279:P279)</f>
        <v>19652299559.459999</v>
      </c>
      <c r="R279" s="175"/>
      <c r="T279" s="3"/>
    </row>
    <row r="280" spans="2:22" s="34" customFormat="1" x14ac:dyDescent="0.25">
      <c r="B280" s="168" t="s">
        <v>48</v>
      </c>
      <c r="C280" s="169">
        <v>68272000</v>
      </c>
      <c r="D280" s="169">
        <v>42272000</v>
      </c>
      <c r="E280" s="169">
        <v>0</v>
      </c>
      <c r="F280" s="106"/>
      <c r="G280" s="106"/>
      <c r="H280" s="106"/>
      <c r="I280" s="106"/>
      <c r="J280" s="106"/>
      <c r="K280" s="108">
        <v>60000</v>
      </c>
      <c r="L280" s="108">
        <v>0</v>
      </c>
      <c r="M280" s="106"/>
      <c r="N280" s="176"/>
      <c r="O280" s="108">
        <v>0</v>
      </c>
      <c r="P280" s="108"/>
      <c r="Q280" s="108">
        <f t="shared" si="8"/>
        <v>60000</v>
      </c>
      <c r="R280" s="175"/>
      <c r="S280"/>
      <c r="T280" s="3"/>
      <c r="U280"/>
      <c r="V280"/>
    </row>
    <row r="281" spans="2:22" x14ac:dyDescent="0.25">
      <c r="B281" s="170" t="s">
        <v>366</v>
      </c>
      <c r="C281" s="171">
        <v>52320000</v>
      </c>
      <c r="D281" s="171">
        <v>26320000</v>
      </c>
      <c r="E281" s="171">
        <v>0</v>
      </c>
      <c r="F281" s="106"/>
      <c r="G281" s="106"/>
      <c r="H281" s="106"/>
      <c r="I281" s="106"/>
      <c r="J281" s="106"/>
      <c r="K281" s="106"/>
      <c r="L281" s="106"/>
      <c r="M281" s="106"/>
      <c r="N281" s="108"/>
      <c r="O281" s="108">
        <v>0</v>
      </c>
      <c r="P281" s="108"/>
      <c r="Q281" s="108">
        <f t="shared" si="8"/>
        <v>0</v>
      </c>
      <c r="R281" s="175"/>
      <c r="T281" s="3"/>
    </row>
    <row r="282" spans="2:22" s="34" customFormat="1" x14ac:dyDescent="0.25">
      <c r="B282" s="172" t="s">
        <v>367</v>
      </c>
      <c r="C282" s="171">
        <v>21000000</v>
      </c>
      <c r="D282" s="171">
        <v>1000000</v>
      </c>
      <c r="E282" s="171">
        <v>0</v>
      </c>
      <c r="F282" s="106"/>
      <c r="G282" s="106"/>
      <c r="H282" s="106"/>
      <c r="I282" s="106"/>
      <c r="J282" s="106"/>
      <c r="K282" s="106"/>
      <c r="L282" s="106"/>
      <c r="M282" s="106"/>
      <c r="N282" s="106"/>
      <c r="O282" s="106">
        <v>0</v>
      </c>
      <c r="P282" s="106"/>
      <c r="Q282" s="106">
        <f t="shared" si="8"/>
        <v>0</v>
      </c>
      <c r="R282" s="175"/>
      <c r="S282"/>
      <c r="T282" s="3"/>
      <c r="U282"/>
      <c r="V282"/>
    </row>
    <row r="283" spans="2:22" x14ac:dyDescent="0.25">
      <c r="B283" s="172" t="s">
        <v>368</v>
      </c>
      <c r="C283" s="171">
        <v>31320000</v>
      </c>
      <c r="D283" s="171">
        <v>25320000</v>
      </c>
      <c r="E283" s="171">
        <v>0</v>
      </c>
      <c r="F283" s="106"/>
      <c r="G283" s="106"/>
      <c r="H283" s="106"/>
      <c r="I283" s="106"/>
      <c r="J283" s="106"/>
      <c r="K283" s="106"/>
      <c r="L283" s="106"/>
      <c r="M283" s="106"/>
      <c r="N283" s="106"/>
      <c r="O283" s="106">
        <v>0</v>
      </c>
      <c r="P283" s="106"/>
      <c r="Q283" s="106">
        <f t="shared" si="8"/>
        <v>0</v>
      </c>
      <c r="R283" s="175"/>
      <c r="T283" s="3"/>
    </row>
    <row r="284" spans="2:22" s="34" customFormat="1" x14ac:dyDescent="0.25">
      <c r="B284" s="170" t="s">
        <v>369</v>
      </c>
      <c r="C284" s="171">
        <v>1000000</v>
      </c>
      <c r="D284" s="171">
        <v>1000000</v>
      </c>
      <c r="E284" s="171">
        <v>0</v>
      </c>
      <c r="F284" s="106"/>
      <c r="G284" s="106"/>
      <c r="H284" s="106"/>
      <c r="I284" s="106"/>
      <c r="J284" s="106"/>
      <c r="K284" s="106"/>
      <c r="L284" s="106"/>
      <c r="M284" s="106"/>
      <c r="N284" s="108"/>
      <c r="O284" s="108"/>
      <c r="P284" s="108"/>
      <c r="Q284" s="108">
        <f>SUM(E284:P284)</f>
        <v>0</v>
      </c>
      <c r="R284" s="175"/>
      <c r="S284"/>
      <c r="T284" s="3"/>
      <c r="U284"/>
      <c r="V284"/>
    </row>
    <row r="285" spans="2:22" x14ac:dyDescent="0.25">
      <c r="B285" s="172" t="s">
        <v>370</v>
      </c>
      <c r="C285" s="171">
        <v>1000000</v>
      </c>
      <c r="D285" s="171">
        <v>1000000</v>
      </c>
      <c r="E285" s="171">
        <v>0</v>
      </c>
      <c r="F285" s="106"/>
      <c r="G285" s="106"/>
      <c r="H285" s="106"/>
      <c r="I285" s="106"/>
      <c r="J285" s="106"/>
      <c r="K285" s="106"/>
      <c r="L285" s="106"/>
      <c r="M285" s="106"/>
      <c r="N285" s="106"/>
      <c r="O285" s="106"/>
      <c r="P285" s="106"/>
      <c r="Q285" s="106">
        <f t="shared" si="8"/>
        <v>0</v>
      </c>
      <c r="R285" s="175"/>
      <c r="T285" s="3"/>
    </row>
    <row r="286" spans="2:22" x14ac:dyDescent="0.25">
      <c r="B286" s="170" t="s">
        <v>371</v>
      </c>
      <c r="C286" s="171">
        <v>10580000</v>
      </c>
      <c r="D286" s="171">
        <v>10580000</v>
      </c>
      <c r="E286" s="171">
        <v>0</v>
      </c>
      <c r="F286" s="106"/>
      <c r="G286" s="106"/>
      <c r="H286" s="106"/>
      <c r="I286" s="106"/>
      <c r="J286" s="106"/>
      <c r="K286" s="106"/>
      <c r="L286" s="106"/>
      <c r="M286" s="106"/>
      <c r="N286" s="108"/>
      <c r="O286" s="108"/>
      <c r="P286" s="108"/>
      <c r="Q286" s="108">
        <f t="shared" si="8"/>
        <v>0</v>
      </c>
      <c r="R286" s="175"/>
      <c r="T286" s="3"/>
    </row>
    <row r="287" spans="2:22" s="34" customFormat="1" x14ac:dyDescent="0.25">
      <c r="B287" s="172" t="s">
        <v>372</v>
      </c>
      <c r="C287" s="171">
        <v>7680000</v>
      </c>
      <c r="D287" s="171">
        <v>7680000</v>
      </c>
      <c r="E287" s="171">
        <v>0</v>
      </c>
      <c r="F287" s="106"/>
      <c r="G287" s="106"/>
      <c r="H287" s="106"/>
      <c r="I287" s="106"/>
      <c r="J287" s="106"/>
      <c r="K287" s="106"/>
      <c r="L287" s="106"/>
      <c r="M287" s="106"/>
      <c r="N287" s="106"/>
      <c r="O287" s="106"/>
      <c r="P287" s="106"/>
      <c r="Q287" s="106">
        <f t="shared" si="8"/>
        <v>0</v>
      </c>
      <c r="R287" s="175"/>
      <c r="S287"/>
      <c r="T287" s="3"/>
      <c r="U287"/>
      <c r="V287"/>
    </row>
    <row r="288" spans="2:22" x14ac:dyDescent="0.25">
      <c r="B288" s="172" t="s">
        <v>373</v>
      </c>
      <c r="C288" s="171">
        <v>2900000</v>
      </c>
      <c r="D288" s="171">
        <v>2900000</v>
      </c>
      <c r="E288" s="171">
        <v>0</v>
      </c>
      <c r="F288" s="106"/>
      <c r="G288" s="106"/>
      <c r="H288" s="106"/>
      <c r="I288" s="106"/>
      <c r="J288" s="106"/>
      <c r="K288" s="106"/>
      <c r="L288" s="106"/>
      <c r="M288" s="106"/>
      <c r="N288" s="106"/>
      <c r="O288" s="106"/>
      <c r="P288" s="106"/>
      <c r="Q288" s="106">
        <f t="shared" si="8"/>
        <v>0</v>
      </c>
      <c r="R288" s="175"/>
      <c r="T288" s="3"/>
    </row>
    <row r="289" spans="2:25" x14ac:dyDescent="0.25">
      <c r="B289" s="170" t="s">
        <v>374</v>
      </c>
      <c r="C289" s="171">
        <v>60000</v>
      </c>
      <c r="D289" s="171">
        <v>60000</v>
      </c>
      <c r="E289" s="171">
        <v>0</v>
      </c>
      <c r="F289" s="106"/>
      <c r="G289" s="106"/>
      <c r="H289" s="106"/>
      <c r="I289" s="106"/>
      <c r="J289" s="106"/>
      <c r="K289" s="106"/>
      <c r="L289" s="106"/>
      <c r="M289" s="106"/>
      <c r="N289" s="108"/>
      <c r="O289" s="108"/>
      <c r="P289" s="108"/>
      <c r="Q289" s="108">
        <f>SUM(E289:P289)</f>
        <v>0</v>
      </c>
      <c r="R289" s="175"/>
      <c r="T289" s="3"/>
    </row>
    <row r="290" spans="2:25" x14ac:dyDescent="0.25">
      <c r="B290" s="172" t="s">
        <v>375</v>
      </c>
      <c r="C290" s="171">
        <v>60000</v>
      </c>
      <c r="D290" s="171">
        <v>60000</v>
      </c>
      <c r="E290" s="171">
        <v>0</v>
      </c>
      <c r="F290" s="106"/>
      <c r="G290" s="106"/>
      <c r="H290" s="106"/>
      <c r="I290" s="106"/>
      <c r="J290" s="106"/>
      <c r="K290" s="106"/>
      <c r="L290" s="106"/>
      <c r="M290" s="106"/>
      <c r="N290" s="161"/>
      <c r="O290" s="106"/>
      <c r="P290" s="106"/>
      <c r="Q290" s="106">
        <f t="shared" si="8"/>
        <v>0</v>
      </c>
      <c r="R290" s="175"/>
      <c r="T290" s="3"/>
    </row>
    <row r="291" spans="2:25" x14ac:dyDescent="0.25">
      <c r="B291" s="170" t="s">
        <v>376</v>
      </c>
      <c r="C291" s="171">
        <v>4312000</v>
      </c>
      <c r="D291" s="171">
        <v>4312000</v>
      </c>
      <c r="E291" s="171">
        <v>0</v>
      </c>
      <c r="F291" s="106"/>
      <c r="G291" s="106"/>
      <c r="H291" s="106"/>
      <c r="I291" s="106"/>
      <c r="J291" s="106"/>
      <c r="K291" s="109">
        <v>60000</v>
      </c>
      <c r="L291" s="109">
        <v>0</v>
      </c>
      <c r="M291" s="106"/>
      <c r="N291" s="109"/>
      <c r="O291" s="109"/>
      <c r="P291" s="109"/>
      <c r="Q291" s="109">
        <f t="shared" si="8"/>
        <v>60000</v>
      </c>
      <c r="R291" s="175"/>
      <c r="T291" s="3"/>
    </row>
    <row r="292" spans="2:25" s="34" customFormat="1" x14ac:dyDescent="0.25">
      <c r="B292" s="172" t="s">
        <v>378</v>
      </c>
      <c r="C292" s="171">
        <v>4312000</v>
      </c>
      <c r="D292" s="171">
        <v>4312000</v>
      </c>
      <c r="E292" s="171">
        <v>0</v>
      </c>
      <c r="F292" s="106"/>
      <c r="G292" s="106"/>
      <c r="H292" s="106"/>
      <c r="I292" s="106"/>
      <c r="J292" s="106"/>
      <c r="K292" s="106">
        <v>60000</v>
      </c>
      <c r="L292" s="106">
        <v>0</v>
      </c>
      <c r="M292" s="106"/>
      <c r="N292" s="106"/>
      <c r="O292" s="106"/>
      <c r="P292" s="106"/>
      <c r="Q292" s="106">
        <f t="shared" si="8"/>
        <v>60000</v>
      </c>
      <c r="R292" s="175"/>
      <c r="S292"/>
      <c r="T292" s="3"/>
      <c r="U292"/>
    </row>
    <row r="293" spans="2:25" x14ac:dyDescent="0.25">
      <c r="B293" s="168" t="s">
        <v>49</v>
      </c>
      <c r="C293" s="169">
        <v>20580160819</v>
      </c>
      <c r="D293" s="169">
        <v>19829694682.029999</v>
      </c>
      <c r="E293" s="169">
        <v>1616268500</v>
      </c>
      <c r="F293" s="169">
        <v>1666407025.3399999</v>
      </c>
      <c r="G293" s="169">
        <v>1641337762.6700001</v>
      </c>
      <c r="H293" s="108">
        <v>1641337762.6700001</v>
      </c>
      <c r="I293" s="108">
        <v>1641337762.6700001</v>
      </c>
      <c r="J293" s="108">
        <v>1641337762.6700001</v>
      </c>
      <c r="K293" s="108">
        <v>1641337762.6700001</v>
      </c>
      <c r="L293" s="108">
        <v>1641337762.6700001</v>
      </c>
      <c r="M293" s="108">
        <v>1641337762.6700001</v>
      </c>
      <c r="N293" s="108">
        <v>1641337762.6700001</v>
      </c>
      <c r="O293" s="108">
        <v>641337762.66999996</v>
      </c>
      <c r="P293" s="108">
        <v>2593371132.1300001</v>
      </c>
      <c r="Q293" s="108">
        <f>SUM(E293:P293)</f>
        <v>19648086521.5</v>
      </c>
      <c r="R293" s="175"/>
      <c r="T293" s="3"/>
      <c r="V293" s="2"/>
      <c r="W293" s="2"/>
      <c r="X293" s="2"/>
      <c r="Y293" s="2"/>
    </row>
    <row r="294" spans="2:25" s="34" customFormat="1" x14ac:dyDescent="0.25">
      <c r="B294" s="170" t="s">
        <v>381</v>
      </c>
      <c r="C294" s="171">
        <v>20580160819</v>
      </c>
      <c r="D294" s="171">
        <v>19829694682.029999</v>
      </c>
      <c r="E294" s="171">
        <v>1616268500</v>
      </c>
      <c r="F294" s="171">
        <v>1666407025.3399999</v>
      </c>
      <c r="G294" s="171">
        <v>1641337762.6700001</v>
      </c>
      <c r="H294" s="109">
        <v>1641337762.6700001</v>
      </c>
      <c r="I294" s="109">
        <v>1641337762.6700001</v>
      </c>
      <c r="J294" s="109">
        <v>1641337762.6700001</v>
      </c>
      <c r="K294" s="109">
        <v>1641337762.6700001</v>
      </c>
      <c r="L294" s="109">
        <v>1641337762.6700001</v>
      </c>
      <c r="M294" s="109">
        <v>1641337762.6700001</v>
      </c>
      <c r="N294" s="109">
        <v>1641337762.6700001</v>
      </c>
      <c r="O294" s="109">
        <v>641337762.66999996</v>
      </c>
      <c r="P294" s="109">
        <v>2593371132.1300001</v>
      </c>
      <c r="Q294" s="109">
        <f t="shared" si="8"/>
        <v>19648086521.5</v>
      </c>
      <c r="R294" s="175"/>
      <c r="S294"/>
      <c r="T294" s="3"/>
      <c r="U294"/>
      <c r="V294" s="137"/>
      <c r="W294" s="137"/>
      <c r="X294" s="137"/>
      <c r="Y294" s="137"/>
    </row>
    <row r="295" spans="2:25" x14ac:dyDescent="0.25">
      <c r="B295" s="172" t="s">
        <v>383</v>
      </c>
      <c r="C295" s="171">
        <v>200000</v>
      </c>
      <c r="D295" s="171">
        <v>249733863.02999997</v>
      </c>
      <c r="E295" s="171">
        <v>0</v>
      </c>
      <c r="F295" s="171"/>
      <c r="G295" s="171">
        <v>0</v>
      </c>
      <c r="H295" s="106"/>
      <c r="I295" s="106"/>
      <c r="J295" s="106"/>
      <c r="K295" s="106"/>
      <c r="L295" s="106">
        <v>0</v>
      </c>
      <c r="M295" s="106"/>
      <c r="N295" s="106"/>
      <c r="O295" s="106"/>
      <c r="P295" s="106">
        <v>68125702.5</v>
      </c>
      <c r="Q295" s="106">
        <f>SUM(E295:P295)</f>
        <v>68125702.5</v>
      </c>
      <c r="R295" s="175"/>
      <c r="T295" s="3"/>
    </row>
    <row r="296" spans="2:25" x14ac:dyDescent="0.25">
      <c r="B296" s="172" t="s">
        <v>384</v>
      </c>
      <c r="C296" s="171">
        <v>1184738819</v>
      </c>
      <c r="D296" s="171">
        <v>1184738819</v>
      </c>
      <c r="E296" s="171">
        <v>0</v>
      </c>
      <c r="F296" s="171">
        <v>50138525.340000004</v>
      </c>
      <c r="G296" s="171">
        <v>25069262.670000002</v>
      </c>
      <c r="H296" s="106">
        <v>25069262.670000002</v>
      </c>
      <c r="I296" s="106">
        <v>25069262.670000002</v>
      </c>
      <c r="J296" s="106">
        <v>25069262.670000002</v>
      </c>
      <c r="K296" s="106">
        <v>25069262.670000002</v>
      </c>
      <c r="L296" s="106">
        <v>25069262.670000002</v>
      </c>
      <c r="M296" s="106">
        <v>25069262.670000002</v>
      </c>
      <c r="N296" s="106">
        <v>25069262.670000002</v>
      </c>
      <c r="O296" s="106">
        <v>25069262.670000002</v>
      </c>
      <c r="P296" s="106">
        <v>908976929.63</v>
      </c>
      <c r="Q296" s="106">
        <f>SUM(E296:P296)</f>
        <v>1184738819</v>
      </c>
      <c r="R296" s="175"/>
      <c r="T296" s="3"/>
    </row>
    <row r="297" spans="2:25" s="34" customFormat="1" x14ac:dyDescent="0.25">
      <c r="B297" s="172" t="s">
        <v>479</v>
      </c>
      <c r="C297" s="171">
        <v>19395222000</v>
      </c>
      <c r="D297" s="171">
        <v>18395222000</v>
      </c>
      <c r="E297" s="171">
        <v>1616268500</v>
      </c>
      <c r="F297" s="171">
        <v>1616268500</v>
      </c>
      <c r="G297" s="171">
        <v>1616268500</v>
      </c>
      <c r="H297" s="106">
        <v>1616268500</v>
      </c>
      <c r="I297" s="106">
        <v>1616268500</v>
      </c>
      <c r="J297" s="106">
        <v>1616268500</v>
      </c>
      <c r="K297" s="106">
        <v>1616268500</v>
      </c>
      <c r="L297" s="106">
        <v>1616268500</v>
      </c>
      <c r="M297" s="106">
        <v>1616268500</v>
      </c>
      <c r="N297" s="106">
        <v>1616268500</v>
      </c>
      <c r="O297" s="106">
        <v>616268500</v>
      </c>
      <c r="P297" s="106">
        <v>1616268500</v>
      </c>
      <c r="Q297" s="106">
        <f t="shared" si="8"/>
        <v>18395222000</v>
      </c>
      <c r="R297" s="175"/>
      <c r="S297"/>
      <c r="T297" s="3"/>
      <c r="U297"/>
      <c r="V297"/>
    </row>
    <row r="298" spans="2:25" x14ac:dyDescent="0.25">
      <c r="B298" s="168" t="s">
        <v>480</v>
      </c>
      <c r="C298" s="169">
        <v>50000000</v>
      </c>
      <c r="D298" s="169">
        <v>50000000</v>
      </c>
      <c r="E298" s="169">
        <v>0</v>
      </c>
      <c r="F298" s="106"/>
      <c r="G298" s="106"/>
      <c r="H298" s="106"/>
      <c r="I298" s="106"/>
      <c r="J298" s="106"/>
      <c r="K298" s="106"/>
      <c r="L298" s="106"/>
      <c r="M298" s="106"/>
      <c r="N298" s="106"/>
      <c r="O298" s="106"/>
      <c r="P298" s="106"/>
      <c r="Q298" s="106">
        <f t="shared" si="8"/>
        <v>0</v>
      </c>
      <c r="R298" s="175"/>
      <c r="T298" s="3"/>
    </row>
    <row r="299" spans="2:25" x14ac:dyDescent="0.25">
      <c r="B299" s="170" t="s">
        <v>481</v>
      </c>
      <c r="C299" s="171">
        <v>50000000</v>
      </c>
      <c r="D299" s="171">
        <v>50000000</v>
      </c>
      <c r="E299" s="171">
        <v>0</v>
      </c>
      <c r="F299" s="106"/>
      <c r="G299" s="106"/>
      <c r="H299" s="106"/>
      <c r="I299" s="106"/>
      <c r="J299" s="106"/>
      <c r="K299" s="106"/>
      <c r="L299" s="106"/>
      <c r="M299" s="106"/>
      <c r="N299" s="108"/>
      <c r="O299" s="108"/>
      <c r="P299" s="108"/>
      <c r="Q299" s="108">
        <f t="shared" si="8"/>
        <v>0</v>
      </c>
      <c r="R299" s="175"/>
      <c r="T299" s="3"/>
    </row>
    <row r="300" spans="2:25" s="34" customFormat="1" x14ac:dyDescent="0.25">
      <c r="B300" s="172" t="s">
        <v>482</v>
      </c>
      <c r="C300" s="171">
        <v>50000000</v>
      </c>
      <c r="D300" s="171">
        <v>50000000</v>
      </c>
      <c r="E300" s="171">
        <v>0</v>
      </c>
      <c r="F300" s="171"/>
      <c r="G300" s="171"/>
      <c r="H300" s="106"/>
      <c r="I300" s="106"/>
      <c r="J300" s="106"/>
      <c r="K300" s="106"/>
      <c r="L300" s="106"/>
      <c r="M300" s="106"/>
      <c r="N300" s="106"/>
      <c r="O300" s="106"/>
      <c r="P300" s="106"/>
      <c r="Q300" s="106">
        <f t="shared" si="8"/>
        <v>0</v>
      </c>
      <c r="R300" s="175"/>
      <c r="S300"/>
      <c r="T300" s="3"/>
      <c r="U300"/>
      <c r="V300"/>
    </row>
    <row r="301" spans="2:25" x14ac:dyDescent="0.25">
      <c r="B301" s="168" t="s">
        <v>50</v>
      </c>
      <c r="C301" s="169">
        <v>10600000</v>
      </c>
      <c r="D301" s="169">
        <v>11860000</v>
      </c>
      <c r="E301" s="169">
        <v>0</v>
      </c>
      <c r="F301" s="169">
        <v>1604226.35</v>
      </c>
      <c r="G301" s="169">
        <v>0</v>
      </c>
      <c r="H301" s="106"/>
      <c r="I301" s="108">
        <v>187861.28</v>
      </c>
      <c r="J301" s="108">
        <v>1222111.22</v>
      </c>
      <c r="K301" s="108">
        <v>787919.91</v>
      </c>
      <c r="L301" s="106"/>
      <c r="M301" s="106"/>
      <c r="N301" s="108">
        <v>0</v>
      </c>
      <c r="O301" s="108"/>
      <c r="P301" s="108">
        <v>350919.2</v>
      </c>
      <c r="Q301" s="108">
        <f t="shared" si="8"/>
        <v>4153037.9600000004</v>
      </c>
      <c r="R301" s="175"/>
      <c r="T301" s="3"/>
    </row>
    <row r="302" spans="2:25" s="34" customFormat="1" x14ac:dyDescent="0.25">
      <c r="B302" s="170" t="s">
        <v>386</v>
      </c>
      <c r="C302" s="171">
        <v>10600000</v>
      </c>
      <c r="D302" s="171">
        <v>11860000</v>
      </c>
      <c r="E302" s="171">
        <v>0</v>
      </c>
      <c r="F302" s="171">
        <v>1604226.35</v>
      </c>
      <c r="G302" s="171">
        <v>0</v>
      </c>
      <c r="H302" s="108"/>
      <c r="I302" s="109">
        <v>187861.28</v>
      </c>
      <c r="J302" s="109">
        <v>1222111.22</v>
      </c>
      <c r="K302" s="109">
        <v>787919.91</v>
      </c>
      <c r="L302" s="106"/>
      <c r="M302" s="106"/>
      <c r="N302" s="109">
        <v>0</v>
      </c>
      <c r="O302" s="109"/>
      <c r="P302" s="109">
        <v>350919.2</v>
      </c>
      <c r="Q302" s="109">
        <f t="shared" si="8"/>
        <v>4153037.9600000004</v>
      </c>
      <c r="R302" s="175"/>
      <c r="S302"/>
      <c r="T302" s="3"/>
      <c r="U302"/>
      <c r="V302"/>
    </row>
    <row r="303" spans="2:25" x14ac:dyDescent="0.25">
      <c r="B303" s="172" t="s">
        <v>387</v>
      </c>
      <c r="C303" s="171">
        <v>10600000</v>
      </c>
      <c r="D303" s="171">
        <v>11860000</v>
      </c>
      <c r="E303" s="171">
        <v>0</v>
      </c>
      <c r="F303" s="171">
        <v>1604226.35</v>
      </c>
      <c r="G303" s="171">
        <v>0</v>
      </c>
      <c r="H303" s="106"/>
      <c r="I303" s="106">
        <v>187861.28</v>
      </c>
      <c r="J303" s="106">
        <v>1222111.22</v>
      </c>
      <c r="K303" s="106">
        <v>787919.91</v>
      </c>
      <c r="L303" s="106"/>
      <c r="M303" s="106"/>
      <c r="N303" s="106">
        <v>0</v>
      </c>
      <c r="O303" s="106"/>
      <c r="P303" s="106">
        <v>350919.2</v>
      </c>
      <c r="Q303" s="106">
        <f t="shared" si="8"/>
        <v>4153037.9600000004</v>
      </c>
      <c r="R303" s="175"/>
      <c r="T303" s="3"/>
    </row>
    <row r="304" spans="2:25" x14ac:dyDescent="0.25">
      <c r="B304" s="166" t="s">
        <v>52</v>
      </c>
      <c r="C304" s="167">
        <v>700000</v>
      </c>
      <c r="D304" s="167">
        <v>700000</v>
      </c>
      <c r="E304" s="167">
        <v>0</v>
      </c>
      <c r="F304" s="167"/>
      <c r="G304" s="167"/>
      <c r="H304" s="37"/>
      <c r="I304" s="37"/>
      <c r="J304" s="37"/>
      <c r="K304" s="37"/>
      <c r="L304" s="37"/>
      <c r="M304" s="37"/>
      <c r="N304" s="37"/>
      <c r="O304" s="37"/>
      <c r="P304" s="37"/>
      <c r="Q304" s="97">
        <f t="shared" ref="Q304" si="9">SUM(E304:P304)</f>
        <v>0</v>
      </c>
      <c r="R304" s="175"/>
      <c r="T304" s="3"/>
    </row>
    <row r="305" spans="2:25" s="34" customFormat="1" x14ac:dyDescent="0.25">
      <c r="B305" s="168" t="s">
        <v>87</v>
      </c>
      <c r="C305" s="169">
        <v>700000</v>
      </c>
      <c r="D305" s="169">
        <v>700000</v>
      </c>
      <c r="E305" s="169">
        <v>0</v>
      </c>
      <c r="F305" s="169"/>
      <c r="G305" s="169"/>
      <c r="H305" s="106"/>
      <c r="I305" s="106"/>
      <c r="J305" s="106"/>
      <c r="K305" s="106"/>
      <c r="L305" s="106"/>
      <c r="M305" s="106"/>
      <c r="N305" s="106"/>
      <c r="O305" s="106"/>
      <c r="P305" s="106"/>
      <c r="Q305" s="106">
        <f>SUM(E305:P305)</f>
        <v>0</v>
      </c>
      <c r="R305" s="175"/>
      <c r="S305"/>
      <c r="T305" s="3"/>
      <c r="U305"/>
      <c r="V305"/>
    </row>
    <row r="306" spans="2:25" x14ac:dyDescent="0.25">
      <c r="B306" s="170" t="s">
        <v>390</v>
      </c>
      <c r="C306" s="171">
        <v>700000</v>
      </c>
      <c r="D306" s="171">
        <v>700000</v>
      </c>
      <c r="E306" s="171">
        <v>0</v>
      </c>
      <c r="F306" s="171"/>
      <c r="G306" s="171"/>
      <c r="H306" s="106"/>
      <c r="I306" s="106"/>
      <c r="J306" s="106"/>
      <c r="K306" s="106"/>
      <c r="L306" s="106"/>
      <c r="M306" s="106"/>
      <c r="N306" s="106"/>
      <c r="O306" s="106"/>
      <c r="P306" s="106"/>
      <c r="Q306" s="106">
        <f>SUM(E306:P306)</f>
        <v>0</v>
      </c>
      <c r="R306" s="175"/>
      <c r="T306" s="3"/>
    </row>
    <row r="307" spans="2:25" s="34" customFormat="1" x14ac:dyDescent="0.25">
      <c r="B307" s="172" t="s">
        <v>391</v>
      </c>
      <c r="C307" s="171">
        <v>700000</v>
      </c>
      <c r="D307" s="171">
        <v>700000</v>
      </c>
      <c r="E307" s="171">
        <v>0</v>
      </c>
      <c r="F307" s="171"/>
      <c r="G307" s="171"/>
      <c r="H307" s="106"/>
      <c r="I307" s="106"/>
      <c r="J307" s="106"/>
      <c r="K307" s="106"/>
      <c r="L307" s="106"/>
      <c r="M307" s="106"/>
      <c r="N307" s="106"/>
      <c r="O307" s="106"/>
      <c r="P307" s="106"/>
      <c r="Q307" s="106">
        <f>SUM(E307:P307)</f>
        <v>0</v>
      </c>
      <c r="R307" s="175"/>
      <c r="S307"/>
      <c r="T307" s="3"/>
      <c r="U307"/>
      <c r="V307"/>
    </row>
    <row r="308" spans="2:25" x14ac:dyDescent="0.25">
      <c r="B308" s="166" t="s">
        <v>54</v>
      </c>
      <c r="C308" s="167">
        <v>847179863</v>
      </c>
      <c r="D308" s="167">
        <v>1147753197.4200001</v>
      </c>
      <c r="E308" s="167">
        <v>0</v>
      </c>
      <c r="F308" s="167">
        <v>983783.39</v>
      </c>
      <c r="G308" s="167">
        <v>53819123.919999994</v>
      </c>
      <c r="H308" s="37">
        <v>5937257.1699999999</v>
      </c>
      <c r="I308" s="37">
        <v>9313997.5</v>
      </c>
      <c r="J308" s="37">
        <v>12506685.99</v>
      </c>
      <c r="K308" s="37">
        <v>5848362.6200000001</v>
      </c>
      <c r="L308" s="37">
        <v>3150422.7199999997</v>
      </c>
      <c r="M308" s="37">
        <v>11324276.080000002</v>
      </c>
      <c r="N308" s="37">
        <v>6906875.9800000004</v>
      </c>
      <c r="O308" s="37">
        <v>4144997.22</v>
      </c>
      <c r="P308" s="37">
        <v>46725421.839999996</v>
      </c>
      <c r="Q308" s="37">
        <f>SUM(E308:P308)</f>
        <v>160661204.42999998</v>
      </c>
      <c r="R308" s="175"/>
      <c r="T308" s="3"/>
    </row>
    <row r="309" spans="2:25" x14ac:dyDescent="0.25">
      <c r="B309" s="168" t="s">
        <v>55</v>
      </c>
      <c r="C309" s="169">
        <v>347829833</v>
      </c>
      <c r="D309" s="169">
        <v>522953385.26000005</v>
      </c>
      <c r="E309" s="169">
        <v>0</v>
      </c>
      <c r="F309" s="169">
        <v>221385.35</v>
      </c>
      <c r="G309" s="169">
        <v>44507228.280000001</v>
      </c>
      <c r="H309" s="108">
        <v>3134818.24</v>
      </c>
      <c r="I309" s="108">
        <v>494998.01</v>
      </c>
      <c r="J309" s="108">
        <v>7586415.3799999999</v>
      </c>
      <c r="K309" s="108">
        <v>3793404.7</v>
      </c>
      <c r="L309" s="108">
        <v>102570</v>
      </c>
      <c r="M309" s="108">
        <v>5649520.9000000004</v>
      </c>
      <c r="N309" s="108">
        <v>3614484.5199999996</v>
      </c>
      <c r="O309" s="108">
        <v>2652448.37</v>
      </c>
      <c r="P309" s="108">
        <v>38646764.359999999</v>
      </c>
      <c r="Q309" s="108">
        <f t="shared" si="8"/>
        <v>110404038.11000001</v>
      </c>
      <c r="R309" s="175"/>
      <c r="T309" s="3"/>
      <c r="V309" s="2"/>
      <c r="W309" s="2"/>
      <c r="X309" s="2"/>
      <c r="Y309" s="2"/>
    </row>
    <row r="310" spans="2:25" s="34" customFormat="1" x14ac:dyDescent="0.25">
      <c r="B310" s="170" t="s">
        <v>392</v>
      </c>
      <c r="C310" s="171">
        <v>104899520</v>
      </c>
      <c r="D310" s="171">
        <v>115103922.09</v>
      </c>
      <c r="E310" s="171">
        <v>0</v>
      </c>
      <c r="F310" s="171">
        <v>78497.02</v>
      </c>
      <c r="G310" s="171">
        <v>1843405.64</v>
      </c>
      <c r="H310" s="109">
        <v>166970</v>
      </c>
      <c r="I310" s="109">
        <v>178180</v>
      </c>
      <c r="J310" s="109">
        <v>1404200.3</v>
      </c>
      <c r="K310" s="109">
        <v>3793404.7</v>
      </c>
      <c r="L310" s="109">
        <v>0</v>
      </c>
      <c r="M310" s="109">
        <v>3819650.24</v>
      </c>
      <c r="N310" s="109">
        <v>462406.01</v>
      </c>
      <c r="O310" s="109">
        <v>25635.26</v>
      </c>
      <c r="P310" s="109">
        <v>4599637.33</v>
      </c>
      <c r="Q310" s="109">
        <f t="shared" si="8"/>
        <v>16371986.5</v>
      </c>
      <c r="R310" s="175"/>
      <c r="S310"/>
      <c r="T310" s="3"/>
      <c r="U310"/>
      <c r="V310" s="137"/>
      <c r="W310" s="137"/>
      <c r="X310" s="137"/>
      <c r="Y310" s="137"/>
    </row>
    <row r="311" spans="2:25" x14ac:dyDescent="0.25">
      <c r="B311" s="172" t="s">
        <v>393</v>
      </c>
      <c r="C311" s="171">
        <v>104899520</v>
      </c>
      <c r="D311" s="171">
        <v>115103922.09</v>
      </c>
      <c r="E311" s="171">
        <v>0</v>
      </c>
      <c r="F311" s="171">
        <v>78497.02</v>
      </c>
      <c r="G311" s="171">
        <v>1843405.64</v>
      </c>
      <c r="H311" s="106">
        <v>166970</v>
      </c>
      <c r="I311" s="106">
        <v>178180</v>
      </c>
      <c r="J311" s="106">
        <v>1404200.3</v>
      </c>
      <c r="K311" s="106">
        <v>3793404.7</v>
      </c>
      <c r="L311" s="106">
        <v>0</v>
      </c>
      <c r="M311" s="106">
        <v>3819650.24</v>
      </c>
      <c r="N311" s="106">
        <v>462406.01</v>
      </c>
      <c r="O311" s="106">
        <v>25635.26</v>
      </c>
      <c r="P311" s="104">
        <v>4599637.33</v>
      </c>
      <c r="Q311" s="104">
        <f t="shared" si="8"/>
        <v>16371986.5</v>
      </c>
      <c r="R311" s="175"/>
      <c r="T311" s="3"/>
    </row>
    <row r="312" spans="2:25" x14ac:dyDescent="0.25">
      <c r="B312" s="170" t="s">
        <v>394</v>
      </c>
      <c r="C312" s="171"/>
      <c r="D312" s="171">
        <v>2614819.5</v>
      </c>
      <c r="E312" s="171"/>
      <c r="F312" s="171"/>
      <c r="G312" s="171">
        <v>0</v>
      </c>
      <c r="H312" s="108"/>
      <c r="I312" s="108"/>
      <c r="J312" s="108"/>
      <c r="K312" s="108"/>
      <c r="L312" s="108"/>
      <c r="M312" s="108"/>
      <c r="N312" s="108">
        <v>0</v>
      </c>
      <c r="O312" s="108">
        <v>0</v>
      </c>
      <c r="P312" s="98">
        <v>0</v>
      </c>
      <c r="Q312" s="105">
        <f t="shared" si="8"/>
        <v>0</v>
      </c>
      <c r="R312" s="175"/>
      <c r="T312" s="3"/>
    </row>
    <row r="313" spans="2:25" x14ac:dyDescent="0.25">
      <c r="B313" s="172" t="s">
        <v>395</v>
      </c>
      <c r="C313" s="171"/>
      <c r="D313" s="171">
        <v>2614819.5</v>
      </c>
      <c r="E313" s="171"/>
      <c r="F313" s="171"/>
      <c r="G313" s="171">
        <v>0</v>
      </c>
      <c r="H313" s="106"/>
      <c r="I313" s="106"/>
      <c r="J313" s="106"/>
      <c r="K313" s="106"/>
      <c r="L313" s="106"/>
      <c r="M313" s="106"/>
      <c r="N313" s="106">
        <v>0</v>
      </c>
      <c r="O313" s="106">
        <v>0</v>
      </c>
      <c r="P313" s="103">
        <v>0</v>
      </c>
      <c r="Q313" s="104">
        <f t="shared" si="8"/>
        <v>0</v>
      </c>
      <c r="R313" s="175"/>
      <c r="T313" s="3"/>
    </row>
    <row r="314" spans="2:25" x14ac:dyDescent="0.25">
      <c r="B314" s="170" t="s">
        <v>396</v>
      </c>
      <c r="C314" s="171">
        <v>161383493</v>
      </c>
      <c r="D314" s="171">
        <v>330860444.61000001</v>
      </c>
      <c r="E314" s="171">
        <v>0</v>
      </c>
      <c r="F314" s="171">
        <v>38318.33</v>
      </c>
      <c r="G314" s="171">
        <v>42632052.640000001</v>
      </c>
      <c r="H314" s="109">
        <v>2684846.87</v>
      </c>
      <c r="I314" s="109">
        <v>306198.01</v>
      </c>
      <c r="J314" s="109">
        <v>1162643.26</v>
      </c>
      <c r="K314" s="109">
        <v>0</v>
      </c>
      <c r="L314" s="109">
        <v>0</v>
      </c>
      <c r="M314" s="109">
        <v>1452580</v>
      </c>
      <c r="N314" s="109">
        <v>3083638.51</v>
      </c>
      <c r="O314" s="109">
        <v>1503893.41</v>
      </c>
      <c r="P314" s="103">
        <v>21341445.280000001</v>
      </c>
      <c r="Q314" s="103">
        <f t="shared" si="8"/>
        <v>74205616.309999987</v>
      </c>
      <c r="R314" s="175"/>
      <c r="T314" s="3"/>
    </row>
    <row r="315" spans="2:25" x14ac:dyDescent="0.25">
      <c r="B315" s="172" t="s">
        <v>397</v>
      </c>
      <c r="C315" s="171">
        <v>161383493</v>
      </c>
      <c r="D315" s="171">
        <v>330860444.61000001</v>
      </c>
      <c r="E315" s="171">
        <v>0</v>
      </c>
      <c r="F315" s="171">
        <v>38318.33</v>
      </c>
      <c r="G315" s="171">
        <v>42632052.640000001</v>
      </c>
      <c r="H315" s="109">
        <v>2684846.87</v>
      </c>
      <c r="I315" s="109">
        <v>306198.01</v>
      </c>
      <c r="J315" s="109">
        <v>1162643.26</v>
      </c>
      <c r="K315" s="109">
        <v>0</v>
      </c>
      <c r="L315" s="109">
        <v>0</v>
      </c>
      <c r="M315" s="109">
        <v>1452580</v>
      </c>
      <c r="N315" s="109">
        <v>3083638.51</v>
      </c>
      <c r="O315" s="109">
        <v>1503893.41</v>
      </c>
      <c r="P315" s="103">
        <v>21341445.280000001</v>
      </c>
      <c r="Q315" s="103">
        <f t="shared" si="8"/>
        <v>74205616.309999987</v>
      </c>
      <c r="R315" s="175"/>
      <c r="T315" s="3"/>
    </row>
    <row r="316" spans="2:25" s="34" customFormat="1" x14ac:dyDescent="0.25">
      <c r="B316" s="170" t="s">
        <v>398</v>
      </c>
      <c r="C316" s="171">
        <v>77918468</v>
      </c>
      <c r="D316" s="171">
        <v>69716936.370000005</v>
      </c>
      <c r="E316" s="171">
        <v>0</v>
      </c>
      <c r="F316" s="171">
        <v>104570</v>
      </c>
      <c r="G316" s="171">
        <v>31770</v>
      </c>
      <c r="H316" s="109">
        <v>283001.37</v>
      </c>
      <c r="I316" s="109">
        <v>0</v>
      </c>
      <c r="J316" s="109">
        <v>4999470.5199999996</v>
      </c>
      <c r="K316" s="109">
        <v>0</v>
      </c>
      <c r="L316" s="109">
        <v>102570</v>
      </c>
      <c r="M316" s="109">
        <v>146380</v>
      </c>
      <c r="N316" s="109">
        <v>0</v>
      </c>
      <c r="O316" s="109">
        <v>379519.7</v>
      </c>
      <c r="P316" s="100">
        <v>12705681.75</v>
      </c>
      <c r="Q316" s="100">
        <f t="shared" si="8"/>
        <v>18752963.34</v>
      </c>
      <c r="R316" s="175"/>
      <c r="S316"/>
      <c r="T316" s="3"/>
      <c r="U316"/>
      <c r="V316"/>
    </row>
    <row r="317" spans="2:25" x14ac:dyDescent="0.25">
      <c r="B317" s="172" t="s">
        <v>399</v>
      </c>
      <c r="C317" s="171">
        <v>77918468</v>
      </c>
      <c r="D317" s="171">
        <v>69716936.370000005</v>
      </c>
      <c r="E317" s="171">
        <v>0</v>
      </c>
      <c r="F317" s="171">
        <v>104570</v>
      </c>
      <c r="G317" s="171">
        <v>31770</v>
      </c>
      <c r="H317" s="109">
        <v>283001.37</v>
      </c>
      <c r="I317" s="109">
        <v>0</v>
      </c>
      <c r="J317" s="109">
        <v>4999470.5199999996</v>
      </c>
      <c r="K317" s="109">
        <v>0</v>
      </c>
      <c r="L317" s="109">
        <v>102570</v>
      </c>
      <c r="M317" s="109">
        <v>146380</v>
      </c>
      <c r="N317" s="109">
        <v>0</v>
      </c>
      <c r="O317" s="109">
        <v>379519.7</v>
      </c>
      <c r="P317" s="103">
        <v>12705681.75</v>
      </c>
      <c r="Q317" s="103">
        <f t="shared" si="8"/>
        <v>18752963.34</v>
      </c>
      <c r="R317" s="175"/>
      <c r="T317" s="3"/>
    </row>
    <row r="318" spans="2:25" x14ac:dyDescent="0.25">
      <c r="B318" s="170" t="s">
        <v>400</v>
      </c>
      <c r="C318" s="171">
        <v>3628352</v>
      </c>
      <c r="D318" s="171">
        <v>4657262.6899999995</v>
      </c>
      <c r="E318" s="171">
        <v>0</v>
      </c>
      <c r="F318" s="171"/>
      <c r="G318" s="171">
        <v>0</v>
      </c>
      <c r="H318" s="109">
        <v>0</v>
      </c>
      <c r="I318" s="109">
        <v>10620</v>
      </c>
      <c r="J318" s="109">
        <v>20101.3</v>
      </c>
      <c r="K318" s="109">
        <v>0</v>
      </c>
      <c r="L318" s="109">
        <v>0</v>
      </c>
      <c r="M318" s="109">
        <v>230910.66</v>
      </c>
      <c r="N318" s="109">
        <v>68440</v>
      </c>
      <c r="O318" s="109">
        <v>743400</v>
      </c>
      <c r="P318" s="109">
        <v>0</v>
      </c>
      <c r="Q318" s="109">
        <f t="shared" si="8"/>
        <v>1073471.96</v>
      </c>
      <c r="R318" s="175"/>
      <c r="T318" s="3"/>
    </row>
    <row r="319" spans="2:25" s="34" customFormat="1" x14ac:dyDescent="0.25">
      <c r="B319" s="172" t="s">
        <v>401</v>
      </c>
      <c r="C319" s="171">
        <v>3628352</v>
      </c>
      <c r="D319" s="171">
        <v>4657262.6899999995</v>
      </c>
      <c r="E319" s="171">
        <v>0</v>
      </c>
      <c r="F319" s="171"/>
      <c r="G319" s="171">
        <v>0</v>
      </c>
      <c r="H319" s="109">
        <v>0</v>
      </c>
      <c r="I319" s="109">
        <v>10620</v>
      </c>
      <c r="J319" s="109">
        <v>20101.3</v>
      </c>
      <c r="K319" s="109">
        <v>0</v>
      </c>
      <c r="L319" s="109">
        <v>0</v>
      </c>
      <c r="M319" s="109">
        <v>230910.66</v>
      </c>
      <c r="N319" s="109">
        <v>68440</v>
      </c>
      <c r="O319" s="109">
        <v>743400</v>
      </c>
      <c r="P319" s="109">
        <v>0</v>
      </c>
      <c r="Q319" s="109">
        <f t="shared" si="8"/>
        <v>1073471.96</v>
      </c>
      <c r="R319" s="175"/>
      <c r="S319"/>
      <c r="T319" s="3"/>
      <c r="U319"/>
      <c r="V319"/>
    </row>
    <row r="320" spans="2:25" x14ac:dyDescent="0.25">
      <c r="B320" s="168" t="s">
        <v>88</v>
      </c>
      <c r="C320" s="169">
        <v>7375470</v>
      </c>
      <c r="D320" s="169">
        <v>16896388.899999999</v>
      </c>
      <c r="E320" s="169">
        <v>0</v>
      </c>
      <c r="F320" s="169">
        <v>43580</v>
      </c>
      <c r="G320" s="169">
        <v>221870</v>
      </c>
      <c r="H320" s="108">
        <v>0</v>
      </c>
      <c r="I320" s="108">
        <v>29918.9</v>
      </c>
      <c r="J320" s="108">
        <v>3717000</v>
      </c>
      <c r="K320" s="108">
        <v>0</v>
      </c>
      <c r="L320" s="108">
        <v>0</v>
      </c>
      <c r="M320" s="108">
        <v>3999241.79</v>
      </c>
      <c r="N320" s="108">
        <v>0</v>
      </c>
      <c r="O320" s="108">
        <v>949970.8</v>
      </c>
      <c r="P320" s="108">
        <v>4064943.89</v>
      </c>
      <c r="Q320" s="108">
        <f>SUM(E320:P320)</f>
        <v>13026525.380000001</v>
      </c>
      <c r="R320" s="175"/>
      <c r="T320" s="3"/>
    </row>
    <row r="321" spans="2:22" x14ac:dyDescent="0.25">
      <c r="B321" s="170" t="s">
        <v>402</v>
      </c>
      <c r="C321" s="171">
        <v>6279145</v>
      </c>
      <c r="D321" s="171">
        <v>15800063.9</v>
      </c>
      <c r="E321" s="171">
        <v>0</v>
      </c>
      <c r="F321" s="171">
        <v>43580</v>
      </c>
      <c r="G321" s="171">
        <v>221870</v>
      </c>
      <c r="H321" s="109">
        <v>0</v>
      </c>
      <c r="I321" s="109">
        <v>29918.9</v>
      </c>
      <c r="J321" s="109">
        <v>3717000</v>
      </c>
      <c r="K321" s="109">
        <v>0</v>
      </c>
      <c r="L321" s="109"/>
      <c r="M321" s="109">
        <v>3999241.79</v>
      </c>
      <c r="N321" s="109">
        <v>0</v>
      </c>
      <c r="O321" s="109">
        <v>949970.8</v>
      </c>
      <c r="P321" s="109">
        <v>3865579.89</v>
      </c>
      <c r="Q321" s="109">
        <f>SUM(E321:P321)</f>
        <v>12827161.380000001</v>
      </c>
      <c r="R321" s="175"/>
      <c r="T321" s="3"/>
    </row>
    <row r="322" spans="2:22" x14ac:dyDescent="0.25">
      <c r="B322" s="172" t="s">
        <v>403</v>
      </c>
      <c r="C322" s="171">
        <v>6279145</v>
      </c>
      <c r="D322" s="171">
        <v>15800063.9</v>
      </c>
      <c r="E322" s="171">
        <v>0</v>
      </c>
      <c r="F322" s="171">
        <v>43580</v>
      </c>
      <c r="G322" s="171">
        <v>221870</v>
      </c>
      <c r="H322" s="109">
        <v>0</v>
      </c>
      <c r="I322" s="109">
        <v>29918.9</v>
      </c>
      <c r="J322" s="109">
        <v>3717000</v>
      </c>
      <c r="K322" s="109">
        <v>0</v>
      </c>
      <c r="L322" s="109"/>
      <c r="M322" s="109">
        <v>3999241.79</v>
      </c>
      <c r="N322" s="109">
        <v>0</v>
      </c>
      <c r="O322" s="109">
        <v>949970.8</v>
      </c>
      <c r="P322" s="109">
        <v>3865579.89</v>
      </c>
      <c r="Q322" s="109">
        <f>SUM(E322:P322)</f>
        <v>12827161.380000001</v>
      </c>
      <c r="R322" s="175"/>
      <c r="T322" s="3"/>
    </row>
    <row r="323" spans="2:22" x14ac:dyDescent="0.25">
      <c r="B323" s="170" t="s">
        <v>404</v>
      </c>
      <c r="C323" s="171"/>
      <c r="D323" s="171">
        <v>0</v>
      </c>
      <c r="E323" s="171"/>
      <c r="F323" s="171"/>
      <c r="G323" s="171">
        <v>0</v>
      </c>
      <c r="H323" s="109"/>
      <c r="I323" s="106"/>
      <c r="J323" s="109"/>
      <c r="K323" s="109"/>
      <c r="L323" s="109">
        <v>0</v>
      </c>
      <c r="M323" s="109"/>
      <c r="N323" s="109"/>
      <c r="O323" s="109"/>
      <c r="P323" s="109"/>
      <c r="Q323" s="109">
        <f t="shared" si="8"/>
        <v>0</v>
      </c>
      <c r="R323" s="175"/>
      <c r="T323" s="3"/>
    </row>
    <row r="324" spans="2:22" x14ac:dyDescent="0.25">
      <c r="B324" s="172" t="s">
        <v>405</v>
      </c>
      <c r="C324" s="171"/>
      <c r="D324" s="171">
        <v>0</v>
      </c>
      <c r="E324" s="171"/>
      <c r="F324" s="171"/>
      <c r="G324" s="171">
        <v>0</v>
      </c>
      <c r="H324" s="109"/>
      <c r="I324" s="106"/>
      <c r="J324" s="106"/>
      <c r="K324" s="106"/>
      <c r="L324" s="106">
        <v>0</v>
      </c>
      <c r="M324" s="106"/>
      <c r="N324" s="109"/>
      <c r="O324" s="109"/>
      <c r="P324" s="109"/>
      <c r="Q324" s="109">
        <f t="shared" si="8"/>
        <v>0</v>
      </c>
      <c r="R324" s="175"/>
      <c r="T324" s="3"/>
    </row>
    <row r="325" spans="2:22" x14ac:dyDescent="0.25">
      <c r="B325" s="170" t="s">
        <v>406</v>
      </c>
      <c r="C325" s="171">
        <v>1096325</v>
      </c>
      <c r="D325" s="171">
        <v>1096325</v>
      </c>
      <c r="E325" s="171">
        <v>0</v>
      </c>
      <c r="F325" s="171"/>
      <c r="G325" s="171"/>
      <c r="H325" s="109"/>
      <c r="I325" s="106"/>
      <c r="J325" s="106"/>
      <c r="K325" s="106"/>
      <c r="L325" s="106"/>
      <c r="M325" s="106"/>
      <c r="N325" s="109"/>
      <c r="O325" s="109"/>
      <c r="P325" s="109">
        <v>199364</v>
      </c>
      <c r="Q325" s="109">
        <f t="shared" si="8"/>
        <v>199364</v>
      </c>
      <c r="R325" s="175"/>
      <c r="T325" s="3"/>
    </row>
    <row r="326" spans="2:22" x14ac:dyDescent="0.25">
      <c r="B326" s="172" t="s">
        <v>407</v>
      </c>
      <c r="C326" s="171">
        <v>1096325</v>
      </c>
      <c r="D326" s="171">
        <v>1096325</v>
      </c>
      <c r="E326" s="171">
        <v>0</v>
      </c>
      <c r="F326" s="171"/>
      <c r="G326" s="171"/>
      <c r="H326" s="109"/>
      <c r="I326" s="109"/>
      <c r="J326" s="106"/>
      <c r="K326" s="106"/>
      <c r="L326" s="106"/>
      <c r="M326" s="106"/>
      <c r="N326" s="109"/>
      <c r="O326" s="109"/>
      <c r="P326" s="109">
        <v>199364</v>
      </c>
      <c r="Q326" s="109">
        <f>SUM(E326:P326)</f>
        <v>199364</v>
      </c>
      <c r="R326" s="175"/>
      <c r="T326" s="3"/>
    </row>
    <row r="327" spans="2:22" x14ac:dyDescent="0.25">
      <c r="B327" s="168" t="s">
        <v>57</v>
      </c>
      <c r="C327" s="169">
        <v>992901</v>
      </c>
      <c r="D327" s="169">
        <v>7008040.2000000002</v>
      </c>
      <c r="E327" s="169">
        <v>0</v>
      </c>
      <c r="F327" s="169">
        <v>0</v>
      </c>
      <c r="G327" s="169">
        <v>207970.41</v>
      </c>
      <c r="H327" s="108">
        <v>92519.47</v>
      </c>
      <c r="I327" s="108">
        <v>0</v>
      </c>
      <c r="J327" s="106"/>
      <c r="K327" s="106"/>
      <c r="L327" s="106"/>
      <c r="M327" s="106"/>
      <c r="N327" s="108"/>
      <c r="O327" s="108">
        <v>0</v>
      </c>
      <c r="P327" s="111">
        <v>0</v>
      </c>
      <c r="Q327" s="108">
        <f t="shared" si="8"/>
        <v>300489.88</v>
      </c>
      <c r="R327" s="175"/>
      <c r="T327" s="3"/>
    </row>
    <row r="328" spans="2:22" s="34" customFormat="1" x14ac:dyDescent="0.25">
      <c r="B328" s="170" t="s">
        <v>410</v>
      </c>
      <c r="C328" s="171">
        <v>558501</v>
      </c>
      <c r="D328" s="171">
        <v>6273640.2000000002</v>
      </c>
      <c r="E328" s="171">
        <v>0</v>
      </c>
      <c r="F328" s="171">
        <v>0</v>
      </c>
      <c r="G328" s="171">
        <v>91900</v>
      </c>
      <c r="H328" s="109">
        <v>15139.2</v>
      </c>
      <c r="I328" s="109"/>
      <c r="J328" s="106"/>
      <c r="K328" s="106"/>
      <c r="L328" s="106"/>
      <c r="M328" s="106"/>
      <c r="N328" s="109"/>
      <c r="O328" s="109">
        <v>0</v>
      </c>
      <c r="P328" s="109">
        <v>0</v>
      </c>
      <c r="Q328" s="109">
        <f t="shared" si="8"/>
        <v>107039.2</v>
      </c>
      <c r="R328" s="175"/>
      <c r="S328"/>
      <c r="T328" s="3"/>
      <c r="U328"/>
      <c r="V328"/>
    </row>
    <row r="329" spans="2:22" x14ac:dyDescent="0.25">
      <c r="B329" s="172" t="s">
        <v>411</v>
      </c>
      <c r="C329" s="171">
        <v>558501</v>
      </c>
      <c r="D329" s="171">
        <v>6273640.2000000002</v>
      </c>
      <c r="E329" s="171">
        <v>0</v>
      </c>
      <c r="F329" s="171">
        <v>0</v>
      </c>
      <c r="G329" s="171">
        <v>91900</v>
      </c>
      <c r="H329" s="109">
        <v>15139.2</v>
      </c>
      <c r="I329" s="109"/>
      <c r="J329" s="106"/>
      <c r="K329" s="106"/>
      <c r="L329" s="106"/>
      <c r="M329" s="106"/>
      <c r="N329" s="109"/>
      <c r="O329" s="109">
        <v>0</v>
      </c>
      <c r="P329" s="109">
        <v>0</v>
      </c>
      <c r="Q329" s="109">
        <f t="shared" si="8"/>
        <v>107039.2</v>
      </c>
      <c r="R329" s="175"/>
      <c r="T329" s="3"/>
    </row>
    <row r="330" spans="2:22" s="34" customFormat="1" x14ac:dyDescent="0.25">
      <c r="B330" s="170" t="s">
        <v>412</v>
      </c>
      <c r="C330" s="171">
        <v>300000</v>
      </c>
      <c r="D330" s="171">
        <v>300000</v>
      </c>
      <c r="E330" s="171">
        <v>0</v>
      </c>
      <c r="F330" s="171"/>
      <c r="G330" s="171"/>
      <c r="H330" s="109"/>
      <c r="I330" s="109"/>
      <c r="J330" s="106"/>
      <c r="K330" s="106"/>
      <c r="L330" s="106"/>
      <c r="M330" s="106"/>
      <c r="N330" s="109"/>
      <c r="O330" s="109"/>
      <c r="P330" s="109"/>
      <c r="Q330" s="109">
        <f t="shared" si="8"/>
        <v>0</v>
      </c>
      <c r="R330" s="175"/>
      <c r="S330"/>
      <c r="T330" s="3"/>
      <c r="U330"/>
      <c r="V330"/>
    </row>
    <row r="331" spans="2:22" x14ac:dyDescent="0.25">
      <c r="B331" s="172" t="s">
        <v>413</v>
      </c>
      <c r="C331" s="171">
        <v>300000</v>
      </c>
      <c r="D331" s="171">
        <v>300000</v>
      </c>
      <c r="E331" s="171">
        <v>0</v>
      </c>
      <c r="F331" s="171"/>
      <c r="G331" s="171"/>
      <c r="H331" s="109"/>
      <c r="I331" s="109"/>
      <c r="J331" s="106"/>
      <c r="K331" s="106"/>
      <c r="L331" s="106"/>
      <c r="M331" s="106"/>
      <c r="N331" s="109"/>
      <c r="O331" s="109"/>
      <c r="P331" s="109"/>
      <c r="Q331" s="109">
        <f t="shared" si="8"/>
        <v>0</v>
      </c>
      <c r="R331" s="175"/>
      <c r="T331" s="3"/>
    </row>
    <row r="332" spans="2:22" s="34" customFormat="1" x14ac:dyDescent="0.25">
      <c r="B332" s="170" t="s">
        <v>526</v>
      </c>
      <c r="C332" s="171">
        <v>134400</v>
      </c>
      <c r="D332" s="171">
        <v>434400</v>
      </c>
      <c r="E332" s="171">
        <v>0</v>
      </c>
      <c r="F332" s="171">
        <v>0</v>
      </c>
      <c r="G332" s="171">
        <v>116070.41</v>
      </c>
      <c r="H332" s="109">
        <v>77380.27</v>
      </c>
      <c r="I332" s="109">
        <v>0</v>
      </c>
      <c r="J332" s="106"/>
      <c r="K332" s="106"/>
      <c r="L332" s="106"/>
      <c r="M332" s="106"/>
      <c r="N332" s="109"/>
      <c r="O332" s="109"/>
      <c r="P332" s="112"/>
      <c r="Q332" s="112">
        <f>SUM(E332:P332)</f>
        <v>193450.68</v>
      </c>
      <c r="R332" s="175"/>
      <c r="S332"/>
      <c r="T332" s="3"/>
      <c r="U332"/>
      <c r="V332"/>
    </row>
    <row r="333" spans="2:22" x14ac:dyDescent="0.25">
      <c r="B333" s="172" t="s">
        <v>484</v>
      </c>
      <c r="C333" s="171">
        <v>134400</v>
      </c>
      <c r="D333" s="171">
        <v>434400</v>
      </c>
      <c r="E333" s="171">
        <v>0</v>
      </c>
      <c r="F333" s="171">
        <v>0</v>
      </c>
      <c r="G333" s="171">
        <v>116070.41</v>
      </c>
      <c r="H333" s="109">
        <v>77380.27</v>
      </c>
      <c r="I333" s="109">
        <v>0</v>
      </c>
      <c r="J333" s="109"/>
      <c r="K333" s="109"/>
      <c r="L333" s="109"/>
      <c r="M333" s="109"/>
      <c r="N333" s="109"/>
      <c r="O333" s="109"/>
      <c r="P333" s="112"/>
      <c r="Q333" s="112">
        <f>SUM(E333:P333)</f>
        <v>193450.68</v>
      </c>
      <c r="R333" s="175"/>
      <c r="T333" s="3"/>
    </row>
    <row r="334" spans="2:22" s="34" customFormat="1" x14ac:dyDescent="0.25">
      <c r="B334" s="168" t="s">
        <v>58</v>
      </c>
      <c r="C334" s="169">
        <v>72514717</v>
      </c>
      <c r="D334" s="169">
        <v>124532717</v>
      </c>
      <c r="E334" s="169">
        <v>0</v>
      </c>
      <c r="F334" s="106"/>
      <c r="G334" s="169">
        <v>0</v>
      </c>
      <c r="H334" s="106"/>
      <c r="I334" s="106">
        <v>0</v>
      </c>
      <c r="J334" s="106">
        <v>0</v>
      </c>
      <c r="K334" s="106"/>
      <c r="L334" s="106"/>
      <c r="M334" s="106"/>
      <c r="N334" s="106"/>
      <c r="O334" s="106">
        <v>0</v>
      </c>
      <c r="P334" s="106">
        <v>0</v>
      </c>
      <c r="Q334" s="106">
        <f t="shared" si="8"/>
        <v>0</v>
      </c>
      <c r="R334" s="175"/>
      <c r="S334"/>
      <c r="T334" s="3"/>
      <c r="U334"/>
      <c r="V334"/>
    </row>
    <row r="335" spans="2:22" x14ac:dyDescent="0.25">
      <c r="B335" s="170" t="s">
        <v>414</v>
      </c>
      <c r="C335" s="171">
        <v>71014717</v>
      </c>
      <c r="D335" s="171">
        <v>123014717</v>
      </c>
      <c r="E335" s="171">
        <v>0</v>
      </c>
      <c r="F335" s="106"/>
      <c r="G335" s="171"/>
      <c r="H335" s="108"/>
      <c r="I335" s="108"/>
      <c r="J335" s="108"/>
      <c r="K335" s="106"/>
      <c r="L335" s="106"/>
      <c r="M335" s="106"/>
      <c r="N335" s="108"/>
      <c r="O335" s="108"/>
      <c r="P335" s="108">
        <v>0</v>
      </c>
      <c r="Q335" s="108">
        <f t="shared" ref="Q335:Q381" si="10">SUM(E335:P335)</f>
        <v>0</v>
      </c>
      <c r="R335" s="175"/>
      <c r="T335" s="3"/>
    </row>
    <row r="336" spans="2:22" s="34" customFormat="1" x14ac:dyDescent="0.25">
      <c r="B336" s="172" t="s">
        <v>415</v>
      </c>
      <c r="C336" s="171">
        <v>71014717</v>
      </c>
      <c r="D336" s="171">
        <v>123014717</v>
      </c>
      <c r="E336" s="171">
        <v>0</v>
      </c>
      <c r="F336" s="106"/>
      <c r="G336" s="171"/>
      <c r="H336" s="106"/>
      <c r="I336" s="106"/>
      <c r="J336" s="106"/>
      <c r="K336" s="106"/>
      <c r="L336" s="106"/>
      <c r="M336" s="106"/>
      <c r="N336" s="106"/>
      <c r="O336" s="106"/>
      <c r="P336" s="106">
        <v>0</v>
      </c>
      <c r="Q336" s="106">
        <f t="shared" si="10"/>
        <v>0</v>
      </c>
      <c r="R336" s="175"/>
      <c r="S336"/>
      <c r="T336" s="3"/>
      <c r="U336"/>
      <c r="V336"/>
    </row>
    <row r="337" spans="2:25" s="34" customFormat="1" x14ac:dyDescent="0.25">
      <c r="B337" s="23" t="s">
        <v>527</v>
      </c>
      <c r="C337" s="171"/>
      <c r="D337" s="171">
        <v>18000</v>
      </c>
      <c r="E337" s="171"/>
      <c r="F337" s="106"/>
      <c r="G337" s="171">
        <v>0</v>
      </c>
      <c r="H337" s="106"/>
      <c r="I337" s="106">
        <v>0</v>
      </c>
      <c r="J337" s="106">
        <v>0</v>
      </c>
      <c r="K337" s="106"/>
      <c r="L337" s="106"/>
      <c r="M337" s="106"/>
      <c r="N337" s="106"/>
      <c r="O337" s="106">
        <v>0</v>
      </c>
      <c r="P337" s="106">
        <v>0</v>
      </c>
      <c r="Q337" s="106"/>
      <c r="R337" s="175"/>
      <c r="S337"/>
      <c r="T337" s="3"/>
      <c r="U337"/>
      <c r="V337"/>
    </row>
    <row r="338" spans="2:25" s="34" customFormat="1" x14ac:dyDescent="0.25">
      <c r="B338" s="75" t="s">
        <v>528</v>
      </c>
      <c r="C338" s="171"/>
      <c r="D338" s="171">
        <v>18000</v>
      </c>
      <c r="E338" s="171"/>
      <c r="F338" s="106"/>
      <c r="G338" s="171">
        <v>0</v>
      </c>
      <c r="H338" s="106"/>
      <c r="I338" s="106">
        <v>0</v>
      </c>
      <c r="J338" s="106">
        <v>0</v>
      </c>
      <c r="K338" s="106"/>
      <c r="L338" s="106"/>
      <c r="M338" s="106"/>
      <c r="N338" s="106"/>
      <c r="O338" s="106">
        <v>0</v>
      </c>
      <c r="P338" s="106">
        <v>0</v>
      </c>
      <c r="Q338" s="106"/>
      <c r="R338" s="175"/>
      <c r="S338"/>
      <c r="T338" s="3"/>
      <c r="U338"/>
      <c r="V338"/>
    </row>
    <row r="339" spans="2:25" x14ac:dyDescent="0.25">
      <c r="B339" s="170" t="s">
        <v>418</v>
      </c>
      <c r="C339" s="171">
        <v>1500000</v>
      </c>
      <c r="D339" s="171">
        <v>1500000</v>
      </c>
      <c r="E339" s="171">
        <v>0</v>
      </c>
      <c r="F339" s="171"/>
      <c r="G339" s="171"/>
      <c r="H339" s="108"/>
      <c r="I339" s="108"/>
      <c r="J339" s="108"/>
      <c r="K339" s="106"/>
      <c r="L339" s="106"/>
      <c r="M339" s="106"/>
      <c r="N339" s="108"/>
      <c r="O339" s="108"/>
      <c r="P339" s="108"/>
      <c r="Q339" s="106">
        <f>SUM(E339:P339)</f>
        <v>0</v>
      </c>
      <c r="R339" s="175"/>
      <c r="T339" s="3"/>
    </row>
    <row r="340" spans="2:25" s="34" customFormat="1" x14ac:dyDescent="0.25">
      <c r="B340" s="172" t="s">
        <v>419</v>
      </c>
      <c r="C340" s="171">
        <v>1500000</v>
      </c>
      <c r="D340" s="171">
        <v>1500000</v>
      </c>
      <c r="E340" s="171">
        <v>0</v>
      </c>
      <c r="F340" s="171"/>
      <c r="G340" s="171"/>
      <c r="H340" s="106"/>
      <c r="I340" s="106"/>
      <c r="J340" s="106"/>
      <c r="K340" s="106"/>
      <c r="L340" s="106"/>
      <c r="M340" s="106"/>
      <c r="N340" s="106"/>
      <c r="O340" s="106"/>
      <c r="P340" s="106"/>
      <c r="Q340" s="106">
        <f>SUM(E340:P340)</f>
        <v>0</v>
      </c>
      <c r="R340" s="175"/>
      <c r="S340"/>
      <c r="T340" s="3"/>
      <c r="U340"/>
      <c r="V340"/>
      <c r="W340"/>
      <c r="X340"/>
      <c r="Y340"/>
    </row>
    <row r="341" spans="2:25" x14ac:dyDescent="0.25">
      <c r="B341" s="168" t="s">
        <v>59</v>
      </c>
      <c r="C341" s="169">
        <v>74924681</v>
      </c>
      <c r="D341" s="169">
        <v>98927568.5</v>
      </c>
      <c r="E341" s="169">
        <v>0</v>
      </c>
      <c r="F341" s="169">
        <v>571554.04</v>
      </c>
      <c r="G341" s="169">
        <v>7047531.8300000001</v>
      </c>
      <c r="H341" s="108">
        <v>2709919.46</v>
      </c>
      <c r="I341" s="108">
        <v>199903.8</v>
      </c>
      <c r="J341" s="108">
        <v>356548.21</v>
      </c>
      <c r="K341" s="108">
        <v>441320</v>
      </c>
      <c r="L341" s="108">
        <v>129160.81</v>
      </c>
      <c r="M341" s="108">
        <v>948028.39</v>
      </c>
      <c r="N341" s="108">
        <v>1858455.46</v>
      </c>
      <c r="O341" s="108">
        <v>286808.78999999998</v>
      </c>
      <c r="P341" s="108">
        <v>2662401.19</v>
      </c>
      <c r="Q341" s="108">
        <f t="shared" si="10"/>
        <v>17211631.980000004</v>
      </c>
      <c r="R341" s="175"/>
      <c r="T341" s="3"/>
      <c r="W341" s="34"/>
      <c r="X341" s="34"/>
      <c r="Y341" s="34"/>
    </row>
    <row r="342" spans="2:25" x14ac:dyDescent="0.25">
      <c r="B342" s="170" t="s">
        <v>420</v>
      </c>
      <c r="C342" s="171">
        <v>630000</v>
      </c>
      <c r="D342" s="171">
        <v>673892</v>
      </c>
      <c r="E342" s="171">
        <v>0</v>
      </c>
      <c r="F342" s="171"/>
      <c r="G342" s="171">
        <v>0</v>
      </c>
      <c r="H342" s="109"/>
      <c r="I342" s="109">
        <v>0</v>
      </c>
      <c r="J342" s="109">
        <v>22892</v>
      </c>
      <c r="K342" s="109"/>
      <c r="L342" s="109"/>
      <c r="M342" s="109"/>
      <c r="N342" s="109"/>
      <c r="O342" s="109">
        <v>0</v>
      </c>
      <c r="P342" s="109">
        <v>0</v>
      </c>
      <c r="Q342" s="109">
        <f t="shared" si="10"/>
        <v>22892</v>
      </c>
      <c r="R342" s="175"/>
      <c r="T342" s="3"/>
    </row>
    <row r="343" spans="2:25" s="34" customFormat="1" x14ac:dyDescent="0.25">
      <c r="B343" s="172" t="s">
        <v>421</v>
      </c>
      <c r="C343" s="171">
        <v>630000</v>
      </c>
      <c r="D343" s="171">
        <v>673892</v>
      </c>
      <c r="E343" s="171">
        <v>0</v>
      </c>
      <c r="F343" s="171"/>
      <c r="G343" s="171">
        <v>0</v>
      </c>
      <c r="H343" s="109"/>
      <c r="I343" s="109">
        <v>0</v>
      </c>
      <c r="J343" s="109">
        <v>22892</v>
      </c>
      <c r="K343" s="109"/>
      <c r="L343" s="109"/>
      <c r="M343" s="109"/>
      <c r="N343" s="109"/>
      <c r="O343" s="109">
        <v>0</v>
      </c>
      <c r="P343" s="109">
        <v>0</v>
      </c>
      <c r="Q343" s="109">
        <f t="shared" si="10"/>
        <v>22892</v>
      </c>
      <c r="R343" s="175"/>
      <c r="S343"/>
      <c r="T343" s="3"/>
      <c r="U343"/>
      <c r="V343"/>
    </row>
    <row r="344" spans="2:25" x14ac:dyDescent="0.25">
      <c r="B344" s="170" t="s">
        <v>422</v>
      </c>
      <c r="C344" s="171">
        <v>13144122</v>
      </c>
      <c r="D344" s="171">
        <v>26619338.710000001</v>
      </c>
      <c r="E344" s="171">
        <v>0</v>
      </c>
      <c r="F344" s="171">
        <v>202960</v>
      </c>
      <c r="G344" s="171">
        <v>4519400</v>
      </c>
      <c r="H344" s="109">
        <v>2597299.7199999997</v>
      </c>
      <c r="I344" s="109">
        <v>0</v>
      </c>
      <c r="J344" s="109">
        <v>333656.21000000002</v>
      </c>
      <c r="K344" s="109">
        <v>0</v>
      </c>
      <c r="L344" s="109">
        <v>129160.81</v>
      </c>
      <c r="M344" s="109">
        <v>799843.99</v>
      </c>
      <c r="N344" s="109">
        <v>1058425.31</v>
      </c>
      <c r="O344" s="109">
        <v>0</v>
      </c>
      <c r="P344" s="109">
        <v>1059590.8600000001</v>
      </c>
      <c r="Q344" s="109">
        <f t="shared" si="10"/>
        <v>10700336.899999999</v>
      </c>
      <c r="R344" s="175"/>
      <c r="T344" s="3"/>
    </row>
    <row r="345" spans="2:25" s="34" customFormat="1" x14ac:dyDescent="0.25">
      <c r="B345" s="172" t="s">
        <v>423</v>
      </c>
      <c r="C345" s="171">
        <v>9144122</v>
      </c>
      <c r="D345" s="171">
        <v>12632621.41</v>
      </c>
      <c r="E345" s="171">
        <v>0</v>
      </c>
      <c r="F345" s="171">
        <v>0</v>
      </c>
      <c r="G345" s="171">
        <v>0</v>
      </c>
      <c r="H345" s="109">
        <v>1982775.24</v>
      </c>
      <c r="I345" s="109">
        <v>0</v>
      </c>
      <c r="J345" s="109">
        <v>0</v>
      </c>
      <c r="K345" s="109">
        <v>0</v>
      </c>
      <c r="L345" s="109"/>
      <c r="M345" s="109"/>
      <c r="N345" s="109"/>
      <c r="O345" s="109"/>
      <c r="P345" s="109">
        <v>0</v>
      </c>
      <c r="Q345" s="109">
        <f t="shared" si="10"/>
        <v>1982775.24</v>
      </c>
      <c r="R345" s="175"/>
      <c r="S345"/>
      <c r="T345" s="3"/>
      <c r="U345"/>
      <c r="V345"/>
    </row>
    <row r="346" spans="2:25" x14ac:dyDescent="0.25">
      <c r="B346" s="172" t="s">
        <v>508</v>
      </c>
      <c r="C346" s="171">
        <v>4000000</v>
      </c>
      <c r="D346" s="171">
        <v>13986717.300000001</v>
      </c>
      <c r="E346" s="171">
        <v>0</v>
      </c>
      <c r="F346" s="171">
        <v>202960</v>
      </c>
      <c r="G346" s="171">
        <v>4519400</v>
      </c>
      <c r="H346" s="109">
        <v>614524.48</v>
      </c>
      <c r="I346" s="109">
        <v>0</v>
      </c>
      <c r="J346" s="109">
        <v>333656.21000000002</v>
      </c>
      <c r="K346" s="109"/>
      <c r="L346" s="109">
        <v>129160.81</v>
      </c>
      <c r="M346" s="109">
        <v>799843.99</v>
      </c>
      <c r="N346" s="109">
        <v>1058425.31</v>
      </c>
      <c r="O346" s="109">
        <v>0</v>
      </c>
      <c r="P346" s="109">
        <v>1059590.8600000001</v>
      </c>
      <c r="Q346" s="109">
        <f t="shared" ref="Q346" si="11">SUM(E346:P346)</f>
        <v>8717561.6600000001</v>
      </c>
      <c r="R346" s="175"/>
      <c r="T346" s="3"/>
    </row>
    <row r="347" spans="2:25" s="34" customFormat="1" x14ac:dyDescent="0.25">
      <c r="B347" s="170" t="s">
        <v>424</v>
      </c>
      <c r="C347" s="171">
        <v>45773684</v>
      </c>
      <c r="D347" s="171">
        <v>53725106.609999999</v>
      </c>
      <c r="E347" s="171">
        <v>0</v>
      </c>
      <c r="F347" s="171">
        <v>138593.16</v>
      </c>
      <c r="G347" s="171">
        <v>2528131.83</v>
      </c>
      <c r="H347" s="109">
        <v>0</v>
      </c>
      <c r="I347" s="109">
        <v>59472</v>
      </c>
      <c r="J347" s="109">
        <v>0</v>
      </c>
      <c r="K347" s="109"/>
      <c r="L347" s="109">
        <v>0</v>
      </c>
      <c r="M347" s="109">
        <v>0</v>
      </c>
      <c r="N347" s="109">
        <v>0</v>
      </c>
      <c r="O347" s="109">
        <v>0</v>
      </c>
      <c r="P347" s="109">
        <v>1597028.3299999998</v>
      </c>
      <c r="Q347" s="109">
        <f t="shared" si="10"/>
        <v>4323225.32</v>
      </c>
      <c r="R347" s="175"/>
      <c r="S347"/>
      <c r="T347" s="3"/>
      <c r="U347"/>
      <c r="V347"/>
    </row>
    <row r="348" spans="2:25" x14ac:dyDescent="0.25">
      <c r="B348" s="172" t="s">
        <v>425</v>
      </c>
      <c r="C348" s="171">
        <v>45773684</v>
      </c>
      <c r="D348" s="171">
        <v>53725106.609999999</v>
      </c>
      <c r="E348" s="171">
        <v>0</v>
      </c>
      <c r="F348" s="171">
        <v>138593.16</v>
      </c>
      <c r="G348" s="171">
        <v>2528131.83</v>
      </c>
      <c r="H348" s="109">
        <v>0</v>
      </c>
      <c r="I348" s="109">
        <v>59472</v>
      </c>
      <c r="J348" s="109">
        <v>0</v>
      </c>
      <c r="K348" s="109"/>
      <c r="L348" s="109">
        <v>0</v>
      </c>
      <c r="M348" s="109">
        <v>0</v>
      </c>
      <c r="N348" s="109">
        <v>0</v>
      </c>
      <c r="O348" s="109">
        <v>0</v>
      </c>
      <c r="P348" s="109">
        <v>1597028.3299999998</v>
      </c>
      <c r="Q348" s="109">
        <f t="shared" si="10"/>
        <v>4323225.32</v>
      </c>
      <c r="R348" s="175"/>
      <c r="T348" s="3"/>
    </row>
    <row r="349" spans="2:25" s="34" customFormat="1" x14ac:dyDescent="0.25">
      <c r="B349" s="170" t="s">
        <v>426</v>
      </c>
      <c r="C349" s="171">
        <v>12839695</v>
      </c>
      <c r="D349" s="171">
        <v>14193295</v>
      </c>
      <c r="E349" s="171">
        <v>0</v>
      </c>
      <c r="F349" s="171">
        <v>0</v>
      </c>
      <c r="G349" s="171">
        <v>0</v>
      </c>
      <c r="H349" s="109">
        <v>0</v>
      </c>
      <c r="I349" s="109">
        <v>2548.8000000000002</v>
      </c>
      <c r="J349" s="109">
        <v>0</v>
      </c>
      <c r="K349" s="109">
        <v>224200</v>
      </c>
      <c r="L349" s="109">
        <v>0</v>
      </c>
      <c r="M349" s="109">
        <v>0</v>
      </c>
      <c r="N349" s="109"/>
      <c r="O349" s="109">
        <v>281073.99</v>
      </c>
      <c r="P349" s="109">
        <v>0</v>
      </c>
      <c r="Q349" s="109">
        <f t="shared" si="10"/>
        <v>507822.79</v>
      </c>
      <c r="R349" s="175"/>
      <c r="S349"/>
      <c r="T349" s="3"/>
      <c r="U349"/>
      <c r="V349"/>
      <c r="W349"/>
      <c r="X349"/>
      <c r="Y349"/>
    </row>
    <row r="350" spans="2:25" x14ac:dyDescent="0.25">
      <c r="B350" s="172" t="s">
        <v>427</v>
      </c>
      <c r="C350" s="171">
        <v>12839695</v>
      </c>
      <c r="D350" s="171">
        <v>14193295</v>
      </c>
      <c r="E350" s="171">
        <v>0</v>
      </c>
      <c r="F350" s="171">
        <v>0</v>
      </c>
      <c r="G350" s="171">
        <v>0</v>
      </c>
      <c r="H350" s="109">
        <v>0</v>
      </c>
      <c r="I350" s="109">
        <v>2548.8000000000002</v>
      </c>
      <c r="J350" s="109">
        <v>0</v>
      </c>
      <c r="K350" s="109">
        <v>224200</v>
      </c>
      <c r="L350" s="109">
        <v>0</v>
      </c>
      <c r="M350" s="109">
        <v>0</v>
      </c>
      <c r="N350" s="109"/>
      <c r="O350" s="109">
        <v>281073.99</v>
      </c>
      <c r="P350" s="109">
        <v>0</v>
      </c>
      <c r="Q350" s="109">
        <f t="shared" si="10"/>
        <v>507822.79</v>
      </c>
      <c r="R350" s="175"/>
      <c r="T350" s="3"/>
      <c r="W350" s="34"/>
      <c r="X350" s="34"/>
      <c r="Y350" s="34"/>
    </row>
    <row r="351" spans="2:25" x14ac:dyDescent="0.25">
      <c r="B351" s="170" t="s">
        <v>428</v>
      </c>
      <c r="C351" s="171">
        <v>1537180</v>
      </c>
      <c r="D351" s="171">
        <v>2357936.1800000002</v>
      </c>
      <c r="E351" s="171">
        <v>0</v>
      </c>
      <c r="F351" s="171"/>
      <c r="G351" s="171">
        <v>0</v>
      </c>
      <c r="H351" s="109">
        <v>0</v>
      </c>
      <c r="I351" s="109">
        <v>0</v>
      </c>
      <c r="J351" s="109">
        <v>0</v>
      </c>
      <c r="K351" s="109">
        <v>0</v>
      </c>
      <c r="L351" s="109">
        <v>0</v>
      </c>
      <c r="M351" s="109">
        <v>148184.4</v>
      </c>
      <c r="N351" s="109">
        <v>800030.15</v>
      </c>
      <c r="O351" s="109">
        <v>5734.8</v>
      </c>
      <c r="P351" s="109">
        <v>0</v>
      </c>
      <c r="Q351" s="109">
        <f t="shared" si="10"/>
        <v>953949.35000000009</v>
      </c>
      <c r="R351" s="175"/>
      <c r="T351" s="3"/>
    </row>
    <row r="352" spans="2:25" s="34" customFormat="1" x14ac:dyDescent="0.25">
      <c r="B352" s="172" t="s">
        <v>429</v>
      </c>
      <c r="C352" s="171">
        <v>1537180</v>
      </c>
      <c r="D352" s="171">
        <v>2357936.1800000002</v>
      </c>
      <c r="E352" s="171">
        <v>0</v>
      </c>
      <c r="F352" s="177"/>
      <c r="G352" s="171">
        <v>0</v>
      </c>
      <c r="H352" s="109">
        <v>0</v>
      </c>
      <c r="I352" s="109">
        <v>0</v>
      </c>
      <c r="J352" s="109">
        <v>0</v>
      </c>
      <c r="K352" s="109">
        <v>0</v>
      </c>
      <c r="L352" s="109">
        <v>0</v>
      </c>
      <c r="M352" s="109">
        <v>148184.4</v>
      </c>
      <c r="N352" s="109">
        <v>800030.15</v>
      </c>
      <c r="O352" s="109">
        <v>5734.8</v>
      </c>
      <c r="P352" s="109">
        <v>0</v>
      </c>
      <c r="Q352" s="109">
        <f t="shared" si="10"/>
        <v>953949.35000000009</v>
      </c>
      <c r="R352" s="175"/>
      <c r="S352"/>
      <c r="T352" s="3"/>
      <c r="U352"/>
      <c r="V352"/>
    </row>
    <row r="353" spans="2:25" x14ac:dyDescent="0.25">
      <c r="B353" s="170" t="s">
        <v>430</v>
      </c>
      <c r="C353" s="171">
        <v>1000000</v>
      </c>
      <c r="D353" s="171">
        <v>1358000</v>
      </c>
      <c r="E353" s="171">
        <v>0</v>
      </c>
      <c r="F353" s="171">
        <v>230000.88</v>
      </c>
      <c r="G353" s="177"/>
      <c r="H353" s="109">
        <v>112619.74</v>
      </c>
      <c r="I353" s="109">
        <v>137883</v>
      </c>
      <c r="J353" s="109">
        <v>0</v>
      </c>
      <c r="K353" s="109">
        <v>217120</v>
      </c>
      <c r="L353" s="109">
        <v>0</v>
      </c>
      <c r="M353" s="180"/>
      <c r="N353" s="180"/>
      <c r="O353" s="109">
        <v>0</v>
      </c>
      <c r="P353" s="109">
        <v>5782</v>
      </c>
      <c r="Q353" s="109">
        <f>SUM(E353:P353)</f>
        <v>703405.62</v>
      </c>
      <c r="R353" s="175"/>
      <c r="T353" s="3"/>
    </row>
    <row r="354" spans="2:25" s="34" customFormat="1" x14ac:dyDescent="0.25">
      <c r="B354" s="172" t="s">
        <v>431</v>
      </c>
      <c r="C354" s="171">
        <v>1000000</v>
      </c>
      <c r="D354" s="171">
        <v>1358000</v>
      </c>
      <c r="E354" s="171">
        <v>0</v>
      </c>
      <c r="F354" s="171">
        <v>230000.88</v>
      </c>
      <c r="G354" s="177"/>
      <c r="H354" s="109">
        <v>112619.74</v>
      </c>
      <c r="I354" s="109">
        <v>137883</v>
      </c>
      <c r="J354" s="109">
        <v>0</v>
      </c>
      <c r="K354" s="109">
        <v>217120</v>
      </c>
      <c r="L354" s="109">
        <v>0</v>
      </c>
      <c r="M354" s="180"/>
      <c r="N354" s="180"/>
      <c r="O354" s="109">
        <v>0</v>
      </c>
      <c r="P354" s="109">
        <v>5782</v>
      </c>
      <c r="Q354" s="109">
        <f t="shared" si="10"/>
        <v>703405.62</v>
      </c>
      <c r="R354" s="175"/>
      <c r="S354"/>
      <c r="T354" s="3"/>
      <c r="U354"/>
      <c r="V354"/>
    </row>
    <row r="355" spans="2:25" x14ac:dyDescent="0.25">
      <c r="B355" s="168" t="s">
        <v>60</v>
      </c>
      <c r="C355" s="169">
        <v>200000</v>
      </c>
      <c r="D355" s="169">
        <v>9040432.5099999998</v>
      </c>
      <c r="E355" s="169">
        <v>0</v>
      </c>
      <c r="F355" s="169">
        <v>147264</v>
      </c>
      <c r="G355" s="169">
        <v>0</v>
      </c>
      <c r="H355" s="108">
        <v>0</v>
      </c>
      <c r="I355" s="108">
        <v>210181.6</v>
      </c>
      <c r="J355" s="108">
        <v>730787.4</v>
      </c>
      <c r="K355" s="179"/>
      <c r="L355" s="108">
        <v>1084168.51</v>
      </c>
      <c r="M355" s="108">
        <v>0</v>
      </c>
      <c r="N355" s="108">
        <v>1433936</v>
      </c>
      <c r="O355" s="108">
        <v>214308.06</v>
      </c>
      <c r="P355" s="102">
        <v>1351312.4</v>
      </c>
      <c r="Q355" s="108">
        <f>SUM(E355:P355)</f>
        <v>5171957.97</v>
      </c>
      <c r="R355" s="175"/>
      <c r="T355" s="3"/>
    </row>
    <row r="356" spans="2:25" s="34" customFormat="1" x14ac:dyDescent="0.25">
      <c r="B356" s="170" t="s">
        <v>432</v>
      </c>
      <c r="C356" s="171">
        <v>200000</v>
      </c>
      <c r="D356" s="171">
        <v>9040432.5099999998</v>
      </c>
      <c r="E356" s="171">
        <v>0</v>
      </c>
      <c r="F356" s="171">
        <v>147264</v>
      </c>
      <c r="G356" s="171">
        <v>0</v>
      </c>
      <c r="H356" s="108">
        <v>0</v>
      </c>
      <c r="I356" s="109">
        <v>210181.6</v>
      </c>
      <c r="J356" s="109">
        <v>730787.4</v>
      </c>
      <c r="K356" s="180"/>
      <c r="L356" s="109">
        <v>1084168.51</v>
      </c>
      <c r="M356" s="109">
        <v>0</v>
      </c>
      <c r="N356" s="109">
        <v>1433936</v>
      </c>
      <c r="O356" s="109">
        <v>214308.06</v>
      </c>
      <c r="P356" s="103">
        <v>1351312.4</v>
      </c>
      <c r="Q356" s="103">
        <f t="shared" si="10"/>
        <v>5171957.97</v>
      </c>
      <c r="R356" s="175"/>
      <c r="S356"/>
      <c r="T356" s="3"/>
      <c r="U356"/>
      <c r="V356"/>
      <c r="W356"/>
      <c r="X356"/>
      <c r="Y356"/>
    </row>
    <row r="357" spans="2:25" x14ac:dyDescent="0.25">
      <c r="B357" s="172" t="s">
        <v>433</v>
      </c>
      <c r="C357" s="171">
        <v>200000</v>
      </c>
      <c r="D357" s="171">
        <v>9040432.5099999998</v>
      </c>
      <c r="E357" s="171">
        <v>0</v>
      </c>
      <c r="F357" s="171">
        <v>147264</v>
      </c>
      <c r="G357" s="171">
        <v>0</v>
      </c>
      <c r="H357" s="106">
        <v>0</v>
      </c>
      <c r="I357" s="106">
        <v>210181.6</v>
      </c>
      <c r="J357" s="106">
        <v>730787.4</v>
      </c>
      <c r="K357" s="178"/>
      <c r="L357" s="106">
        <v>1084168.51</v>
      </c>
      <c r="M357" s="106">
        <v>0</v>
      </c>
      <c r="N357" s="106">
        <v>1433936</v>
      </c>
      <c r="O357" s="106">
        <v>214308.06</v>
      </c>
      <c r="P357" s="106">
        <v>1351312.4</v>
      </c>
      <c r="Q357" s="106">
        <f t="shared" si="10"/>
        <v>5171957.97</v>
      </c>
      <c r="R357" s="175"/>
      <c r="T357" s="3"/>
      <c r="W357" s="34"/>
      <c r="X357" s="34"/>
      <c r="Y357" s="34"/>
    </row>
    <row r="358" spans="2:25" x14ac:dyDescent="0.25">
      <c r="B358" s="168" t="s">
        <v>61</v>
      </c>
      <c r="C358" s="169">
        <v>314064298</v>
      </c>
      <c r="D358" s="169">
        <v>331136702.05000001</v>
      </c>
      <c r="E358" s="169">
        <v>0</v>
      </c>
      <c r="F358" s="169">
        <v>0</v>
      </c>
      <c r="G358" s="169">
        <v>1834523.4</v>
      </c>
      <c r="H358" s="106">
        <v>0</v>
      </c>
      <c r="I358" s="108">
        <v>8378995.1900000004</v>
      </c>
      <c r="J358" s="108">
        <v>0</v>
      </c>
      <c r="K358" s="108">
        <v>1613637.92</v>
      </c>
      <c r="L358" s="108">
        <v>1834523.4</v>
      </c>
      <c r="M358" s="108">
        <v>727485</v>
      </c>
      <c r="N358" s="108">
        <v>0</v>
      </c>
      <c r="O358" s="108">
        <v>41461.199999999997</v>
      </c>
      <c r="P358" s="108">
        <v>0</v>
      </c>
      <c r="Q358" s="108">
        <f t="shared" si="10"/>
        <v>14430626.109999999</v>
      </c>
      <c r="R358" s="175"/>
      <c r="T358" s="3"/>
    </row>
    <row r="359" spans="2:25" s="34" customFormat="1" x14ac:dyDescent="0.25">
      <c r="B359" s="170" t="s">
        <v>434</v>
      </c>
      <c r="C359" s="171">
        <v>310397442</v>
      </c>
      <c r="D359" s="171">
        <v>327469846.05000001</v>
      </c>
      <c r="E359" s="171">
        <v>0</v>
      </c>
      <c r="F359" s="171">
        <v>0</v>
      </c>
      <c r="G359" s="171">
        <v>1834523.4</v>
      </c>
      <c r="H359" s="108">
        <v>0</v>
      </c>
      <c r="I359" s="109">
        <v>8378995.1900000004</v>
      </c>
      <c r="J359" s="109">
        <v>0</v>
      </c>
      <c r="K359" s="109">
        <v>1613637.92</v>
      </c>
      <c r="L359" s="109">
        <v>1834523.4</v>
      </c>
      <c r="M359" s="109">
        <v>727485</v>
      </c>
      <c r="N359" s="109">
        <v>0</v>
      </c>
      <c r="O359" s="109">
        <v>41461.199999999997</v>
      </c>
      <c r="P359" s="109">
        <v>0</v>
      </c>
      <c r="Q359" s="109">
        <f>SUM(E359:P359)</f>
        <v>14430626.109999999</v>
      </c>
      <c r="R359" s="175"/>
      <c r="S359"/>
      <c r="T359" s="3"/>
      <c r="U359"/>
      <c r="V359"/>
      <c r="W359"/>
      <c r="X359"/>
      <c r="Y359"/>
    </row>
    <row r="360" spans="2:25" x14ac:dyDescent="0.25">
      <c r="B360" s="172" t="s">
        <v>435</v>
      </c>
      <c r="C360" s="171">
        <v>300397442</v>
      </c>
      <c r="D360" s="171">
        <v>317469846.05000001</v>
      </c>
      <c r="E360" s="171">
        <v>0</v>
      </c>
      <c r="F360" s="171">
        <v>0</v>
      </c>
      <c r="G360" s="171">
        <v>1834523.4</v>
      </c>
      <c r="H360" s="106">
        <v>0</v>
      </c>
      <c r="I360" s="106">
        <v>8378995.1900000004</v>
      </c>
      <c r="J360" s="106">
        <v>0</v>
      </c>
      <c r="K360" s="106">
        <v>1613637.92</v>
      </c>
      <c r="L360" s="106">
        <v>1834523.4</v>
      </c>
      <c r="M360" s="106">
        <v>727485</v>
      </c>
      <c r="N360" s="106">
        <v>0</v>
      </c>
      <c r="O360" s="106">
        <v>41461.199999999997</v>
      </c>
      <c r="P360" s="106">
        <v>0</v>
      </c>
      <c r="Q360" s="106">
        <f t="shared" si="10"/>
        <v>14430626.109999999</v>
      </c>
      <c r="R360" s="175"/>
      <c r="T360" s="3"/>
    </row>
    <row r="361" spans="2:25" x14ac:dyDescent="0.25">
      <c r="B361" s="172" t="s">
        <v>436</v>
      </c>
      <c r="C361" s="171">
        <v>10000000</v>
      </c>
      <c r="D361" s="171">
        <v>10000000</v>
      </c>
      <c r="E361" s="171">
        <v>0</v>
      </c>
      <c r="F361" s="178"/>
      <c r="G361" s="178"/>
      <c r="H361" s="178"/>
      <c r="I361" s="178"/>
      <c r="J361" s="178"/>
      <c r="K361" s="178"/>
      <c r="L361" s="178"/>
      <c r="M361" s="178"/>
      <c r="N361" s="178"/>
      <c r="O361" s="106"/>
      <c r="P361" s="106"/>
      <c r="Q361" s="106">
        <f t="shared" si="10"/>
        <v>0</v>
      </c>
      <c r="R361" s="175"/>
      <c r="T361" s="3"/>
    </row>
    <row r="362" spans="2:25" x14ac:dyDescent="0.25">
      <c r="B362" s="170" t="s">
        <v>437</v>
      </c>
      <c r="C362" s="171">
        <v>3666856</v>
      </c>
      <c r="D362" s="171">
        <v>3666856</v>
      </c>
      <c r="E362" s="171">
        <v>0</v>
      </c>
      <c r="F362" s="178"/>
      <c r="G362" s="178"/>
      <c r="H362" s="178"/>
      <c r="I362" s="179"/>
      <c r="J362" s="179"/>
      <c r="K362" s="179"/>
      <c r="L362" s="178"/>
      <c r="M362" s="178"/>
      <c r="N362" s="179"/>
      <c r="O362" s="108"/>
      <c r="P362" s="108"/>
      <c r="Q362" s="106">
        <f t="shared" ref="Q362:Q374" si="12">SUM(E362:P362)</f>
        <v>0</v>
      </c>
      <c r="R362" s="175"/>
      <c r="T362" s="3"/>
    </row>
    <row r="363" spans="2:25" x14ac:dyDescent="0.25">
      <c r="B363" s="172" t="s">
        <v>529</v>
      </c>
      <c r="C363" s="171">
        <v>3666856</v>
      </c>
      <c r="D363" s="171">
        <v>3666856</v>
      </c>
      <c r="E363" s="171">
        <v>0</v>
      </c>
      <c r="F363" s="177"/>
      <c r="G363" s="177"/>
      <c r="H363" s="178"/>
      <c r="I363" s="178"/>
      <c r="J363" s="178"/>
      <c r="K363" s="178"/>
      <c r="L363" s="178"/>
      <c r="M363" s="178"/>
      <c r="N363" s="178"/>
      <c r="O363" s="106"/>
      <c r="P363" s="106"/>
      <c r="Q363" s="106">
        <f t="shared" si="12"/>
        <v>0</v>
      </c>
      <c r="R363" s="175"/>
      <c r="T363" s="3"/>
    </row>
    <row r="364" spans="2:25" x14ac:dyDescent="0.25">
      <c r="B364" s="168" t="s">
        <v>62</v>
      </c>
      <c r="C364" s="169">
        <v>29277963</v>
      </c>
      <c r="D364" s="169">
        <v>37257963</v>
      </c>
      <c r="E364" s="169">
        <v>0</v>
      </c>
      <c r="F364" s="169">
        <v>0</v>
      </c>
      <c r="G364" s="169">
        <v>0</v>
      </c>
      <c r="H364" s="108">
        <v>0</v>
      </c>
      <c r="I364" s="108">
        <v>0</v>
      </c>
      <c r="J364" s="108">
        <v>115935</v>
      </c>
      <c r="K364" s="108">
        <v>0</v>
      </c>
      <c r="L364" s="178"/>
      <c r="M364" s="106">
        <v>0</v>
      </c>
      <c r="N364" s="179"/>
      <c r="O364" s="108"/>
      <c r="P364" s="108">
        <v>0</v>
      </c>
      <c r="Q364" s="108">
        <f t="shared" si="12"/>
        <v>115935</v>
      </c>
      <c r="R364" s="175"/>
      <c r="T364" s="3"/>
      <c r="W364" s="34"/>
      <c r="X364" s="34"/>
      <c r="Y364" s="34"/>
    </row>
    <row r="365" spans="2:25" x14ac:dyDescent="0.25">
      <c r="B365" s="170" t="s">
        <v>439</v>
      </c>
      <c r="C365" s="171">
        <v>27846570</v>
      </c>
      <c r="D365" s="171">
        <v>35586570</v>
      </c>
      <c r="E365" s="171">
        <v>0</v>
      </c>
      <c r="F365" s="171">
        <v>0</v>
      </c>
      <c r="G365" s="178"/>
      <c r="H365" s="179"/>
      <c r="I365" s="179"/>
      <c r="J365" s="179"/>
      <c r="K365" s="179"/>
      <c r="L365" s="178"/>
      <c r="M365" s="106">
        <v>0</v>
      </c>
      <c r="N365" s="179"/>
      <c r="O365" s="108"/>
      <c r="P365" s="108">
        <v>0</v>
      </c>
      <c r="Q365" s="106">
        <f t="shared" si="12"/>
        <v>0</v>
      </c>
      <c r="R365" s="175"/>
      <c r="T365" s="3"/>
    </row>
    <row r="366" spans="2:25" s="34" customFormat="1" x14ac:dyDescent="0.25">
      <c r="B366" s="172" t="s">
        <v>440</v>
      </c>
      <c r="C366" s="171">
        <v>27846570</v>
      </c>
      <c r="D366" s="171">
        <v>35586570</v>
      </c>
      <c r="E366" s="171">
        <v>0</v>
      </c>
      <c r="F366" s="171">
        <v>0</v>
      </c>
      <c r="G366" s="178"/>
      <c r="H366" s="178"/>
      <c r="I366" s="178"/>
      <c r="J366" s="178"/>
      <c r="K366" s="178"/>
      <c r="L366" s="178"/>
      <c r="M366" s="106">
        <v>0</v>
      </c>
      <c r="N366" s="178"/>
      <c r="O366" s="106"/>
      <c r="P366" s="106">
        <v>0</v>
      </c>
      <c r="Q366" s="106">
        <f t="shared" si="12"/>
        <v>0</v>
      </c>
      <c r="R366" s="175"/>
      <c r="S366"/>
      <c r="T366" s="3"/>
      <c r="U366"/>
      <c r="V366"/>
    </row>
    <row r="367" spans="2:25" x14ac:dyDescent="0.25">
      <c r="B367" s="170" t="s">
        <v>443</v>
      </c>
      <c r="C367" s="171"/>
      <c r="D367" s="171">
        <v>240000</v>
      </c>
      <c r="E367" s="177"/>
      <c r="F367" s="177"/>
      <c r="G367" s="178"/>
      <c r="H367" s="106">
        <v>0</v>
      </c>
      <c r="I367" s="178"/>
      <c r="J367" s="106">
        <v>115935</v>
      </c>
      <c r="K367" s="106">
        <v>0</v>
      </c>
      <c r="L367" s="178"/>
      <c r="M367" s="178"/>
      <c r="N367" s="178"/>
      <c r="O367" s="106"/>
      <c r="P367" s="106"/>
      <c r="Q367" s="106">
        <f t="shared" si="12"/>
        <v>115935</v>
      </c>
      <c r="R367" s="175"/>
      <c r="T367" s="3"/>
    </row>
    <row r="368" spans="2:25" s="34" customFormat="1" x14ac:dyDescent="0.25">
      <c r="B368" s="172" t="s">
        <v>444</v>
      </c>
      <c r="C368" s="171"/>
      <c r="D368" s="171">
        <v>240000</v>
      </c>
      <c r="E368" s="177"/>
      <c r="F368" s="178"/>
      <c r="G368" s="177"/>
      <c r="H368" s="106">
        <v>0</v>
      </c>
      <c r="I368" s="178"/>
      <c r="J368" s="106">
        <v>115935</v>
      </c>
      <c r="K368" s="106">
        <v>0</v>
      </c>
      <c r="L368" s="178"/>
      <c r="M368" s="178"/>
      <c r="N368" s="178"/>
      <c r="O368" s="106"/>
      <c r="P368" s="106"/>
      <c r="Q368" s="106">
        <f t="shared" si="12"/>
        <v>115935</v>
      </c>
      <c r="R368" s="175"/>
      <c r="S368"/>
      <c r="T368" s="3"/>
      <c r="U368"/>
      <c r="V368"/>
      <c r="W368"/>
      <c r="X368"/>
      <c r="Y368"/>
    </row>
    <row r="369" spans="2:25" x14ac:dyDescent="0.25">
      <c r="B369" s="170" t="s">
        <v>445</v>
      </c>
      <c r="C369" s="171">
        <v>1386393</v>
      </c>
      <c r="D369" s="171">
        <v>1386393</v>
      </c>
      <c r="E369" s="171">
        <v>0</v>
      </c>
      <c r="F369" s="178"/>
      <c r="G369" s="171">
        <v>0</v>
      </c>
      <c r="H369" s="179"/>
      <c r="I369" s="108">
        <v>0</v>
      </c>
      <c r="J369" s="179"/>
      <c r="K369" s="179"/>
      <c r="L369" s="178"/>
      <c r="M369" s="178"/>
      <c r="N369" s="179"/>
      <c r="O369" s="108"/>
      <c r="P369" s="108"/>
      <c r="Q369" s="106">
        <f t="shared" si="12"/>
        <v>0</v>
      </c>
      <c r="R369" s="175"/>
      <c r="T369" s="3"/>
      <c r="W369" s="34"/>
      <c r="X369" s="34"/>
      <c r="Y369" s="34"/>
    </row>
    <row r="370" spans="2:25" x14ac:dyDescent="0.25">
      <c r="B370" s="172" t="s">
        <v>446</v>
      </c>
      <c r="C370" s="171">
        <v>1386393</v>
      </c>
      <c r="D370" s="171">
        <v>1386393</v>
      </c>
      <c r="E370" s="171">
        <v>0</v>
      </c>
      <c r="F370" s="178"/>
      <c r="G370" s="171">
        <v>0</v>
      </c>
      <c r="H370" s="178"/>
      <c r="I370" s="106">
        <v>0</v>
      </c>
      <c r="J370" s="178"/>
      <c r="K370" s="178"/>
      <c r="L370" s="178"/>
      <c r="M370" s="178"/>
      <c r="N370" s="178"/>
      <c r="O370" s="106"/>
      <c r="P370" s="107"/>
      <c r="Q370" s="106">
        <f t="shared" si="12"/>
        <v>0</v>
      </c>
      <c r="R370" s="175"/>
      <c r="T370" s="3"/>
    </row>
    <row r="371" spans="2:25" s="34" customFormat="1" x14ac:dyDescent="0.25">
      <c r="B371" s="170" t="s">
        <v>530</v>
      </c>
      <c r="C371" s="171">
        <v>45000</v>
      </c>
      <c r="D371" s="171">
        <v>45000</v>
      </c>
      <c r="E371" s="171">
        <v>0</v>
      </c>
      <c r="F371" s="178"/>
      <c r="G371" s="171">
        <v>0</v>
      </c>
      <c r="H371" s="179"/>
      <c r="I371" s="108">
        <v>0</v>
      </c>
      <c r="J371" s="108">
        <v>0</v>
      </c>
      <c r="K371" s="179"/>
      <c r="L371" s="178"/>
      <c r="M371" s="178"/>
      <c r="N371" s="179"/>
      <c r="O371" s="108"/>
      <c r="P371" s="108">
        <v>0</v>
      </c>
      <c r="Q371" s="106">
        <f t="shared" si="12"/>
        <v>0</v>
      </c>
      <c r="R371" s="175"/>
      <c r="S371"/>
      <c r="T371" s="3"/>
      <c r="U371"/>
      <c r="V371"/>
    </row>
    <row r="372" spans="2:25" x14ac:dyDescent="0.25">
      <c r="B372" s="172" t="s">
        <v>531</v>
      </c>
      <c r="C372" s="171">
        <v>45000</v>
      </c>
      <c r="D372" s="171">
        <v>45000</v>
      </c>
      <c r="E372" s="171">
        <v>0</v>
      </c>
      <c r="F372" s="177"/>
      <c r="G372" s="171">
        <v>0</v>
      </c>
      <c r="H372" s="178"/>
      <c r="I372" s="106">
        <v>0</v>
      </c>
      <c r="J372" s="106">
        <v>0</v>
      </c>
      <c r="K372" s="178"/>
      <c r="L372" s="178"/>
      <c r="M372" s="178"/>
      <c r="N372" s="178"/>
      <c r="O372" s="106"/>
      <c r="P372" s="107">
        <v>0</v>
      </c>
      <c r="Q372" s="106">
        <f t="shared" si="12"/>
        <v>0</v>
      </c>
      <c r="R372" s="175"/>
      <c r="T372" s="3"/>
    </row>
    <row r="373" spans="2:25" s="34" customFormat="1" x14ac:dyDescent="0.25">
      <c r="B373" s="166" t="s">
        <v>63</v>
      </c>
      <c r="C373" s="167">
        <v>133200000</v>
      </c>
      <c r="D373" s="167">
        <v>159595001</v>
      </c>
      <c r="E373" s="167">
        <v>0</v>
      </c>
      <c r="F373" s="167">
        <v>0</v>
      </c>
      <c r="G373" s="167">
        <v>2138125.9399999995</v>
      </c>
      <c r="H373" s="115">
        <v>0</v>
      </c>
      <c r="I373" s="115">
        <v>0</v>
      </c>
      <c r="J373" s="115">
        <v>6480000</v>
      </c>
      <c r="K373" s="115">
        <v>2022992.54</v>
      </c>
      <c r="L373" s="115">
        <v>0</v>
      </c>
      <c r="M373" s="115">
        <v>1849070.33</v>
      </c>
      <c r="N373" s="115">
        <v>0</v>
      </c>
      <c r="O373" s="115">
        <v>0</v>
      </c>
      <c r="P373" s="114">
        <v>3472793.97</v>
      </c>
      <c r="Q373" s="37">
        <f>SUM(E373:P373)</f>
        <v>15962982.780000001</v>
      </c>
      <c r="R373" s="175"/>
      <c r="S373"/>
      <c r="T373" s="3"/>
      <c r="U373"/>
      <c r="V373"/>
    </row>
    <row r="374" spans="2:25" x14ac:dyDescent="0.25">
      <c r="B374" s="168" t="s">
        <v>64</v>
      </c>
      <c r="C374" s="169">
        <v>132700000</v>
      </c>
      <c r="D374" s="169">
        <v>159095001</v>
      </c>
      <c r="E374" s="169">
        <v>0</v>
      </c>
      <c r="F374" s="169">
        <v>0</v>
      </c>
      <c r="G374" s="169">
        <v>2138125.9399999995</v>
      </c>
      <c r="H374" s="106">
        <v>0</v>
      </c>
      <c r="I374" s="106">
        <v>0</v>
      </c>
      <c r="J374" s="106">
        <v>6480000</v>
      </c>
      <c r="K374" s="106">
        <v>2022992.54</v>
      </c>
      <c r="L374" s="106">
        <v>0</v>
      </c>
      <c r="M374" s="106">
        <v>1849070.33</v>
      </c>
      <c r="N374" s="106">
        <v>0</v>
      </c>
      <c r="O374" s="106">
        <v>0</v>
      </c>
      <c r="P374" s="107">
        <v>3472793.97</v>
      </c>
      <c r="Q374" s="107">
        <f t="shared" si="12"/>
        <v>15962982.780000001</v>
      </c>
      <c r="R374" s="175"/>
      <c r="T374" s="3"/>
    </row>
    <row r="375" spans="2:25" s="34" customFormat="1" x14ac:dyDescent="0.25">
      <c r="B375" s="170" t="s">
        <v>447</v>
      </c>
      <c r="C375" s="171">
        <v>100900000</v>
      </c>
      <c r="D375" s="171">
        <v>137295001</v>
      </c>
      <c r="E375" s="171">
        <v>0</v>
      </c>
      <c r="F375" s="171">
        <v>0</v>
      </c>
      <c r="G375" s="171">
        <v>2138125.9399999995</v>
      </c>
      <c r="H375" s="108">
        <v>0</v>
      </c>
      <c r="I375" s="108">
        <v>0</v>
      </c>
      <c r="J375" s="108">
        <v>6480000</v>
      </c>
      <c r="K375" s="108">
        <v>2022992.54</v>
      </c>
      <c r="L375" s="108">
        <v>0</v>
      </c>
      <c r="M375" s="108">
        <v>1849070.33</v>
      </c>
      <c r="N375" s="108">
        <v>0</v>
      </c>
      <c r="O375" s="108">
        <v>0</v>
      </c>
      <c r="P375" s="111">
        <v>3472793.97</v>
      </c>
      <c r="Q375" s="111">
        <f t="shared" si="10"/>
        <v>15962982.780000001</v>
      </c>
      <c r="R375" s="175"/>
      <c r="S375"/>
      <c r="T375" s="3"/>
      <c r="U375"/>
      <c r="V375"/>
    </row>
    <row r="376" spans="2:25" x14ac:dyDescent="0.25">
      <c r="B376" s="172" t="s">
        <v>448</v>
      </c>
      <c r="C376" s="171">
        <v>100900000</v>
      </c>
      <c r="D376" s="171">
        <v>137295001</v>
      </c>
      <c r="E376" s="171">
        <v>0</v>
      </c>
      <c r="F376" s="171">
        <v>0</v>
      </c>
      <c r="G376" s="171">
        <v>2138125.9399999995</v>
      </c>
      <c r="H376" s="106">
        <v>0</v>
      </c>
      <c r="I376" s="106">
        <v>0</v>
      </c>
      <c r="J376" s="106">
        <v>6480000</v>
      </c>
      <c r="K376" s="106">
        <v>2022992.54</v>
      </c>
      <c r="L376" s="106">
        <v>0</v>
      </c>
      <c r="M376" s="106">
        <v>1849070.33</v>
      </c>
      <c r="N376" s="106">
        <v>0</v>
      </c>
      <c r="O376" s="106">
        <v>0</v>
      </c>
      <c r="P376" s="112">
        <v>3472793.97</v>
      </c>
      <c r="Q376" s="112">
        <f t="shared" si="10"/>
        <v>15962982.780000001</v>
      </c>
      <c r="R376" s="175"/>
      <c r="T376" s="3"/>
    </row>
    <row r="377" spans="2:25" s="34" customFormat="1" x14ac:dyDescent="0.25">
      <c r="B377" s="170" t="s">
        <v>449</v>
      </c>
      <c r="C377" s="171">
        <v>31800000</v>
      </c>
      <c r="D377" s="171">
        <v>21800000</v>
      </c>
      <c r="E377" s="171">
        <v>0</v>
      </c>
      <c r="F377" s="178"/>
      <c r="G377" s="178"/>
      <c r="H377" s="178"/>
      <c r="I377" s="178"/>
      <c r="J377" s="178"/>
      <c r="K377" s="178"/>
      <c r="L377" s="178"/>
      <c r="M377" s="178"/>
      <c r="N377" s="179"/>
      <c r="O377" s="108"/>
      <c r="P377" s="111"/>
      <c r="Q377" s="106">
        <f>SUM(E377:P377)</f>
        <v>0</v>
      </c>
      <c r="R377" s="175"/>
      <c r="S377"/>
      <c r="T377" s="3"/>
      <c r="U377"/>
      <c r="V377"/>
      <c r="W377"/>
      <c r="X377"/>
      <c r="Y377"/>
    </row>
    <row r="378" spans="2:25" x14ac:dyDescent="0.25">
      <c r="B378" s="172" t="s">
        <v>450</v>
      </c>
      <c r="C378" s="171">
        <v>31800000</v>
      </c>
      <c r="D378" s="171">
        <v>21800000</v>
      </c>
      <c r="E378" s="171">
        <v>0</v>
      </c>
      <c r="F378" s="178"/>
      <c r="G378" s="178"/>
      <c r="H378" s="178"/>
      <c r="I378" s="178"/>
      <c r="J378" s="178"/>
      <c r="K378" s="178"/>
      <c r="L378" s="178"/>
      <c r="M378" s="178"/>
      <c r="N378" s="178"/>
      <c r="O378" s="106"/>
      <c r="P378" s="112"/>
      <c r="Q378" s="112">
        <f>SUM(E378:P378)</f>
        <v>0</v>
      </c>
      <c r="R378" s="175"/>
      <c r="T378" s="3"/>
      <c r="W378" s="34"/>
      <c r="X378" s="34"/>
      <c r="Y378" s="34"/>
    </row>
    <row r="379" spans="2:25" x14ac:dyDescent="0.25">
      <c r="B379" s="168" t="s">
        <v>78</v>
      </c>
      <c r="C379" s="169">
        <v>500000</v>
      </c>
      <c r="D379" s="169">
        <v>500000</v>
      </c>
      <c r="E379" s="169">
        <v>0</v>
      </c>
      <c r="F379" s="178"/>
      <c r="G379" s="178"/>
      <c r="H379" s="178"/>
      <c r="I379" s="178"/>
      <c r="J379" s="178"/>
      <c r="K379" s="178"/>
      <c r="L379" s="178"/>
      <c r="M379" s="178"/>
      <c r="N379" s="178"/>
      <c r="O379" s="106"/>
      <c r="P379" s="106"/>
      <c r="Q379" s="106">
        <f t="shared" si="10"/>
        <v>0</v>
      </c>
      <c r="R379" s="175"/>
      <c r="T379" s="3"/>
    </row>
    <row r="380" spans="2:25" s="34" customFormat="1" x14ac:dyDescent="0.25">
      <c r="B380" s="170" t="s">
        <v>515</v>
      </c>
      <c r="C380" s="171">
        <v>500000</v>
      </c>
      <c r="D380" s="171">
        <v>500000</v>
      </c>
      <c r="E380" s="171">
        <v>0</v>
      </c>
      <c r="F380" s="178"/>
      <c r="G380" s="178"/>
      <c r="H380" s="178"/>
      <c r="I380" s="178"/>
      <c r="J380" s="178"/>
      <c r="K380" s="178"/>
      <c r="L380" s="178"/>
      <c r="M380" s="178"/>
      <c r="N380" s="179"/>
      <c r="O380" s="108"/>
      <c r="P380" s="108"/>
      <c r="Q380" s="108">
        <f t="shared" si="10"/>
        <v>0</v>
      </c>
      <c r="R380" s="175"/>
      <c r="S380"/>
      <c r="T380" s="3"/>
      <c r="U380"/>
      <c r="V380"/>
    </row>
    <row r="381" spans="2:25" x14ac:dyDescent="0.25">
      <c r="B381" s="172" t="s">
        <v>516</v>
      </c>
      <c r="C381" s="171">
        <v>500000</v>
      </c>
      <c r="D381" s="171">
        <v>500000</v>
      </c>
      <c r="E381" s="171">
        <v>0</v>
      </c>
      <c r="F381" s="178"/>
      <c r="G381" s="178"/>
      <c r="H381" s="178"/>
      <c r="I381" s="178"/>
      <c r="J381" s="178"/>
      <c r="K381" s="178"/>
      <c r="L381" s="178"/>
      <c r="M381" s="178"/>
      <c r="N381" s="178"/>
      <c r="O381" s="106"/>
      <c r="P381" s="106"/>
      <c r="Q381" s="106">
        <f t="shared" si="10"/>
        <v>0</v>
      </c>
      <c r="R381" s="175"/>
      <c r="T381" s="3"/>
    </row>
    <row r="382" spans="2:25" s="34" customFormat="1" x14ac:dyDescent="0.25">
      <c r="B382" s="126" t="s">
        <v>106</v>
      </c>
      <c r="C382" s="68">
        <f t="shared" ref="C382:Q382" si="13">C9+C63+C183+C279+C308+C373+C304</f>
        <v>80562372546</v>
      </c>
      <c r="D382" s="68">
        <f t="shared" si="13"/>
        <v>82360709048.399994</v>
      </c>
      <c r="E382" s="174">
        <f t="shared" si="13"/>
        <v>1761507442.0699999</v>
      </c>
      <c r="F382" s="174">
        <f t="shared" si="13"/>
        <v>1832148565.9199998</v>
      </c>
      <c r="G382" s="174">
        <f t="shared" si="13"/>
        <v>1898531900.7600002</v>
      </c>
      <c r="H382" s="174">
        <f t="shared" si="13"/>
        <v>1860662640.2400002</v>
      </c>
      <c r="I382" s="174">
        <f t="shared" si="13"/>
        <v>1962161093.5700002</v>
      </c>
      <c r="J382" s="174">
        <f t="shared" si="13"/>
        <v>1918474561.3200002</v>
      </c>
      <c r="K382" s="174">
        <f t="shared" si="13"/>
        <v>1858548936.53</v>
      </c>
      <c r="L382" s="174">
        <f t="shared" si="13"/>
        <v>1842461344.8000002</v>
      </c>
      <c r="M382" s="174">
        <f t="shared" si="13"/>
        <v>1860193931.54</v>
      </c>
      <c r="N382" s="174">
        <f t="shared" si="13"/>
        <v>1976917743.6600001</v>
      </c>
      <c r="O382" s="174">
        <f t="shared" si="13"/>
        <v>916011543.29999995</v>
      </c>
      <c r="P382" s="174">
        <f t="shared" si="13"/>
        <v>3118645726.6399999</v>
      </c>
      <c r="Q382" s="174">
        <f t="shared" si="13"/>
        <v>22806265430.349998</v>
      </c>
      <c r="R382" s="133"/>
      <c r="S382"/>
      <c r="T382" s="3"/>
      <c r="U382"/>
      <c r="V382"/>
      <c r="W382"/>
      <c r="X382"/>
      <c r="Y382"/>
    </row>
    <row r="383" spans="2:25" x14ac:dyDescent="0.25">
      <c r="B383" s="127"/>
      <c r="C383" s="59"/>
      <c r="D383" s="59"/>
      <c r="E383" s="83"/>
      <c r="F383" s="83"/>
      <c r="G383" s="83"/>
      <c r="H383" s="83"/>
      <c r="I383" s="83"/>
      <c r="J383" s="83"/>
      <c r="K383" s="83"/>
      <c r="L383" s="83"/>
      <c r="M383" s="83"/>
      <c r="N383" s="83"/>
      <c r="O383" s="60"/>
      <c r="P383" s="60"/>
      <c r="Q383" s="60"/>
      <c r="R383" s="2"/>
      <c r="S383" s="3"/>
      <c r="T383" s="3"/>
      <c r="W383" s="34"/>
      <c r="X383" s="34"/>
      <c r="Y383" s="34"/>
    </row>
    <row r="384" spans="2:25" x14ac:dyDescent="0.25">
      <c r="B384" s="126"/>
      <c r="C384" s="10"/>
      <c r="D384" s="9"/>
      <c r="E384" s="73" t="s">
        <v>10</v>
      </c>
      <c r="F384" s="73" t="s">
        <v>11</v>
      </c>
      <c r="G384" s="73" t="s">
        <v>12</v>
      </c>
      <c r="H384" s="73" t="s">
        <v>13</v>
      </c>
      <c r="I384" s="73" t="s">
        <v>14</v>
      </c>
      <c r="J384" s="73" t="s">
        <v>15</v>
      </c>
      <c r="K384" s="73" t="s">
        <v>16</v>
      </c>
      <c r="L384" s="73" t="s">
        <v>17</v>
      </c>
      <c r="M384" s="73" t="s">
        <v>104</v>
      </c>
      <c r="N384" s="73" t="s">
        <v>19</v>
      </c>
      <c r="O384" s="73" t="s">
        <v>20</v>
      </c>
      <c r="P384" s="73" t="s">
        <v>21</v>
      </c>
      <c r="Q384" s="73" t="s">
        <v>22</v>
      </c>
      <c r="R384" s="2"/>
      <c r="S384" s="3"/>
      <c r="T384" s="3"/>
    </row>
    <row r="385" spans="2:25" s="34" customFormat="1" x14ac:dyDescent="0.25">
      <c r="B385" s="128" t="s">
        <v>67</v>
      </c>
      <c r="C385" s="69">
        <f t="shared" ref="C385:E387" si="14">C386</f>
        <v>528000000</v>
      </c>
      <c r="D385" s="69">
        <v>528000000</v>
      </c>
      <c r="E385" s="69">
        <f t="shared" si="14"/>
        <v>0</v>
      </c>
      <c r="F385" s="54">
        <v>0</v>
      </c>
      <c r="G385" s="54">
        <v>0</v>
      </c>
      <c r="H385" s="54">
        <v>0</v>
      </c>
      <c r="I385" s="54">
        <v>0</v>
      </c>
      <c r="J385" s="54">
        <v>0</v>
      </c>
      <c r="K385" s="54">
        <v>0</v>
      </c>
      <c r="L385" s="54">
        <v>0</v>
      </c>
      <c r="M385" s="54">
        <v>0</v>
      </c>
      <c r="N385" s="54">
        <v>0</v>
      </c>
      <c r="O385" s="54">
        <v>0</v>
      </c>
      <c r="P385" s="54">
        <v>0</v>
      </c>
      <c r="Q385" s="54">
        <f t="shared" ref="Q385:Q395" si="15">SUM(E385:P385)</f>
        <v>0</v>
      </c>
      <c r="R385" s="2"/>
      <c r="S385" s="3"/>
      <c r="T385" s="3"/>
      <c r="U385"/>
      <c r="V385"/>
      <c r="W385"/>
      <c r="X385"/>
      <c r="Y385"/>
    </row>
    <row r="386" spans="2:25" x14ac:dyDescent="0.25">
      <c r="B386" s="122" t="s">
        <v>68</v>
      </c>
      <c r="C386" s="54">
        <f t="shared" si="14"/>
        <v>528000000</v>
      </c>
      <c r="D386" s="54">
        <v>528000000</v>
      </c>
      <c r="E386" s="54">
        <f t="shared" si="14"/>
        <v>0</v>
      </c>
      <c r="F386" s="54">
        <v>0</v>
      </c>
      <c r="G386" s="54">
        <v>0</v>
      </c>
      <c r="H386" s="54">
        <v>0</v>
      </c>
      <c r="I386" s="54">
        <v>0</v>
      </c>
      <c r="J386" s="54">
        <v>0</v>
      </c>
      <c r="K386" s="54">
        <v>0</v>
      </c>
      <c r="L386" s="54">
        <v>0</v>
      </c>
      <c r="M386" s="54">
        <v>0</v>
      </c>
      <c r="N386" s="54">
        <v>0</v>
      </c>
      <c r="O386" s="54">
        <v>0</v>
      </c>
      <c r="P386" s="54">
        <v>0</v>
      </c>
      <c r="Q386" s="54">
        <f t="shared" si="15"/>
        <v>0</v>
      </c>
      <c r="R386" s="2"/>
      <c r="S386" s="3"/>
      <c r="T386" s="3"/>
    </row>
    <row r="387" spans="2:25" x14ac:dyDescent="0.25">
      <c r="B387" s="123" t="s">
        <v>451</v>
      </c>
      <c r="C387" s="70">
        <f t="shared" si="14"/>
        <v>528000000</v>
      </c>
      <c r="D387" s="70">
        <v>528000000</v>
      </c>
      <c r="E387" s="70">
        <f t="shared" si="14"/>
        <v>0</v>
      </c>
      <c r="F387" s="54">
        <v>0</v>
      </c>
      <c r="G387" s="54">
        <v>0</v>
      </c>
      <c r="H387" s="54">
        <v>0</v>
      </c>
      <c r="I387" s="54">
        <v>0</v>
      </c>
      <c r="J387" s="54">
        <v>0</v>
      </c>
      <c r="K387" s="54">
        <v>0</v>
      </c>
      <c r="L387" s="54">
        <v>0</v>
      </c>
      <c r="M387" s="54">
        <v>0</v>
      </c>
      <c r="N387" s="54">
        <v>0</v>
      </c>
      <c r="O387" s="54">
        <v>0</v>
      </c>
      <c r="P387" s="54">
        <v>0</v>
      </c>
      <c r="Q387" s="38">
        <f t="shared" si="15"/>
        <v>0</v>
      </c>
      <c r="R387" s="2"/>
      <c r="S387" s="3"/>
      <c r="T387" s="3"/>
    </row>
    <row r="388" spans="2:25" x14ac:dyDescent="0.25">
      <c r="B388" s="124" t="s">
        <v>452</v>
      </c>
      <c r="C388" s="38">
        <v>528000000</v>
      </c>
      <c r="D388" s="38">
        <v>528000000</v>
      </c>
      <c r="E388" s="54">
        <v>0</v>
      </c>
      <c r="F388" s="54">
        <v>0</v>
      </c>
      <c r="G388" s="54">
        <v>0</v>
      </c>
      <c r="H388" s="54">
        <v>0</v>
      </c>
      <c r="I388" s="54">
        <v>0</v>
      </c>
      <c r="J388" s="54">
        <v>0</v>
      </c>
      <c r="K388" s="54">
        <v>0</v>
      </c>
      <c r="L388" s="54">
        <v>0</v>
      </c>
      <c r="M388" s="54">
        <v>0</v>
      </c>
      <c r="N388" s="54">
        <v>0</v>
      </c>
      <c r="O388" s="54">
        <v>0</v>
      </c>
      <c r="P388" s="54">
        <v>0</v>
      </c>
      <c r="Q388" s="38">
        <f t="shared" si="15"/>
        <v>0</v>
      </c>
      <c r="R388" s="2"/>
      <c r="S388" s="3"/>
      <c r="T388" s="3"/>
      <c r="W388" s="34"/>
      <c r="X388" s="34"/>
      <c r="Y388" s="34"/>
    </row>
    <row r="389" spans="2:25" x14ac:dyDescent="0.25">
      <c r="B389" s="128" t="s">
        <v>70</v>
      </c>
      <c r="C389" s="70">
        <f>C390</f>
        <v>172000000</v>
      </c>
      <c r="D389" s="70">
        <v>172000000</v>
      </c>
      <c r="E389" s="69">
        <v>0</v>
      </c>
      <c r="F389" s="54">
        <v>0</v>
      </c>
      <c r="G389" s="54">
        <v>0</v>
      </c>
      <c r="H389" s="54">
        <v>0</v>
      </c>
      <c r="I389" s="54">
        <v>0</v>
      </c>
      <c r="J389" s="54">
        <v>0</v>
      </c>
      <c r="K389" s="54">
        <v>0</v>
      </c>
      <c r="L389" s="54">
        <v>0</v>
      </c>
      <c r="M389" s="54">
        <v>0</v>
      </c>
      <c r="N389" s="54">
        <v>0</v>
      </c>
      <c r="O389" s="54">
        <v>0</v>
      </c>
      <c r="P389" s="54">
        <v>0</v>
      </c>
      <c r="Q389" s="38">
        <f t="shared" si="15"/>
        <v>0</v>
      </c>
      <c r="R389" s="133"/>
      <c r="S389" s="3"/>
      <c r="T389" s="3"/>
      <c r="W389" s="34"/>
      <c r="X389" s="34"/>
      <c r="Y389" s="34"/>
    </row>
    <row r="390" spans="2:25" s="34" customFormat="1" x14ac:dyDescent="0.25">
      <c r="B390" s="122" t="s">
        <v>71</v>
      </c>
      <c r="C390" s="38">
        <f>C391+C393</f>
        <v>172000000</v>
      </c>
      <c r="D390" s="38">
        <v>172000000</v>
      </c>
      <c r="E390" s="54">
        <v>0</v>
      </c>
      <c r="F390" s="54">
        <v>0</v>
      </c>
      <c r="G390" s="54">
        <v>0</v>
      </c>
      <c r="H390" s="54">
        <v>0</v>
      </c>
      <c r="I390" s="54">
        <v>0</v>
      </c>
      <c r="J390" s="54">
        <v>0</v>
      </c>
      <c r="K390" s="54">
        <v>0</v>
      </c>
      <c r="L390" s="54">
        <v>0</v>
      </c>
      <c r="M390" s="54">
        <v>0</v>
      </c>
      <c r="N390" s="54">
        <v>0</v>
      </c>
      <c r="O390" s="54">
        <v>0</v>
      </c>
      <c r="P390" s="54">
        <v>0</v>
      </c>
      <c r="Q390" s="38">
        <f t="shared" si="15"/>
        <v>0</v>
      </c>
      <c r="R390" s="2"/>
      <c r="S390" s="3"/>
      <c r="T390" s="3"/>
      <c r="U390"/>
      <c r="V390"/>
      <c r="W390"/>
      <c r="X390"/>
      <c r="Y390"/>
    </row>
    <row r="391" spans="2:25" s="34" customFormat="1" x14ac:dyDescent="0.25">
      <c r="B391" s="123" t="s">
        <v>453</v>
      </c>
      <c r="C391" s="70">
        <f>C392</f>
        <v>12000000</v>
      </c>
      <c r="D391" s="70">
        <v>12000000</v>
      </c>
      <c r="E391" s="69">
        <v>0</v>
      </c>
      <c r="F391" s="54">
        <v>0</v>
      </c>
      <c r="G391" s="54">
        <v>0</v>
      </c>
      <c r="H391" s="54">
        <v>0</v>
      </c>
      <c r="I391" s="54">
        <v>0</v>
      </c>
      <c r="J391" s="54">
        <v>0</v>
      </c>
      <c r="K391" s="54">
        <v>0</v>
      </c>
      <c r="L391" s="54">
        <v>0</v>
      </c>
      <c r="M391" s="54">
        <v>0</v>
      </c>
      <c r="N391" s="54">
        <v>0</v>
      </c>
      <c r="O391" s="54">
        <v>0</v>
      </c>
      <c r="P391" s="54">
        <v>0</v>
      </c>
      <c r="Q391" s="38">
        <f t="shared" si="15"/>
        <v>0</v>
      </c>
      <c r="R391" s="2"/>
      <c r="S391" s="3"/>
      <c r="T391" s="3"/>
      <c r="U391"/>
      <c r="V391"/>
    </row>
    <row r="392" spans="2:25" x14ac:dyDescent="0.25">
      <c r="B392" s="124" t="s">
        <v>454</v>
      </c>
      <c r="C392" s="38">
        <v>12000000</v>
      </c>
      <c r="D392" s="38">
        <v>12000000</v>
      </c>
      <c r="E392" s="54">
        <v>0</v>
      </c>
      <c r="F392" s="54">
        <v>0</v>
      </c>
      <c r="G392" s="54">
        <v>0</v>
      </c>
      <c r="H392" s="54">
        <v>0</v>
      </c>
      <c r="I392" s="54">
        <v>0</v>
      </c>
      <c r="J392" s="54">
        <v>0</v>
      </c>
      <c r="K392" s="54">
        <v>0</v>
      </c>
      <c r="L392" s="54">
        <v>0</v>
      </c>
      <c r="M392" s="54">
        <v>0</v>
      </c>
      <c r="N392" s="54">
        <v>0</v>
      </c>
      <c r="O392" s="54">
        <v>0</v>
      </c>
      <c r="P392" s="54">
        <v>0</v>
      </c>
      <c r="Q392" s="38">
        <f t="shared" si="15"/>
        <v>0</v>
      </c>
      <c r="R392" s="133"/>
      <c r="S392" s="3"/>
      <c r="T392" s="3"/>
    </row>
    <row r="393" spans="2:25" s="34" customFormat="1" x14ac:dyDescent="0.25">
      <c r="B393" s="123" t="s">
        <v>517</v>
      </c>
      <c r="C393" s="70">
        <f>C394</f>
        <v>160000000</v>
      </c>
      <c r="D393" s="70">
        <v>160000000</v>
      </c>
      <c r="E393" s="69">
        <v>0</v>
      </c>
      <c r="F393" s="54">
        <v>0</v>
      </c>
      <c r="G393" s="54">
        <v>0</v>
      </c>
      <c r="H393" s="54">
        <v>0</v>
      </c>
      <c r="I393" s="54">
        <v>0</v>
      </c>
      <c r="J393" s="54">
        <v>0</v>
      </c>
      <c r="K393" s="54">
        <v>0</v>
      </c>
      <c r="L393" s="54">
        <v>0</v>
      </c>
      <c r="M393" s="54">
        <v>0</v>
      </c>
      <c r="N393" s="54">
        <v>0</v>
      </c>
      <c r="O393" s="54">
        <v>0</v>
      </c>
      <c r="P393" s="54">
        <v>0</v>
      </c>
      <c r="Q393" s="38">
        <f>SUM(E393:P393)</f>
        <v>0</v>
      </c>
      <c r="R393" s="2"/>
      <c r="S393" s="3"/>
      <c r="T393" s="3"/>
      <c r="U393"/>
      <c r="V393"/>
      <c r="W393"/>
      <c r="X393"/>
      <c r="Y393"/>
    </row>
    <row r="394" spans="2:25" x14ac:dyDescent="0.25">
      <c r="B394" s="124" t="s">
        <v>518</v>
      </c>
      <c r="C394" s="38">
        <v>160000000</v>
      </c>
      <c r="D394" s="38">
        <v>160000000</v>
      </c>
      <c r="E394" s="54">
        <v>0</v>
      </c>
      <c r="F394" s="54">
        <v>0</v>
      </c>
      <c r="G394" s="54">
        <v>0</v>
      </c>
      <c r="H394" s="54">
        <v>0</v>
      </c>
      <c r="I394" s="54">
        <v>0</v>
      </c>
      <c r="J394" s="54">
        <v>0</v>
      </c>
      <c r="K394" s="54">
        <v>0</v>
      </c>
      <c r="L394" s="54">
        <v>0</v>
      </c>
      <c r="M394" s="54">
        <v>0</v>
      </c>
      <c r="N394" s="54">
        <v>0</v>
      </c>
      <c r="O394" s="54">
        <v>0</v>
      </c>
      <c r="P394" s="54">
        <v>0</v>
      </c>
      <c r="Q394" s="38">
        <f>SUM(E394:P394)</f>
        <v>0</v>
      </c>
      <c r="R394" s="2"/>
      <c r="S394" s="3"/>
      <c r="T394" s="3"/>
    </row>
    <row r="395" spans="2:25" x14ac:dyDescent="0.25">
      <c r="B395" s="126" t="s">
        <v>72</v>
      </c>
      <c r="C395" s="68">
        <f>C389+C385</f>
        <v>700000000</v>
      </c>
      <c r="D395" s="68">
        <f>D389+D385</f>
        <v>700000000</v>
      </c>
      <c r="E395" s="72">
        <f t="shared" ref="E395:P395" si="16">E385+E387+E389</f>
        <v>0</v>
      </c>
      <c r="F395" s="72">
        <f t="shared" si="16"/>
        <v>0</v>
      </c>
      <c r="G395" s="72">
        <f t="shared" si="16"/>
        <v>0</v>
      </c>
      <c r="H395" s="72">
        <f t="shared" si="16"/>
        <v>0</v>
      </c>
      <c r="I395" s="72">
        <f t="shared" si="16"/>
        <v>0</v>
      </c>
      <c r="J395" s="72">
        <f t="shared" si="16"/>
        <v>0</v>
      </c>
      <c r="K395" s="72">
        <f t="shared" si="16"/>
        <v>0</v>
      </c>
      <c r="L395" s="72">
        <f t="shared" si="16"/>
        <v>0</v>
      </c>
      <c r="M395" s="72">
        <f t="shared" si="16"/>
        <v>0</v>
      </c>
      <c r="N395" s="72">
        <f t="shared" si="16"/>
        <v>0</v>
      </c>
      <c r="O395" s="72">
        <f t="shared" si="16"/>
        <v>0</v>
      </c>
      <c r="P395" s="72">
        <f t="shared" si="16"/>
        <v>0</v>
      </c>
      <c r="Q395" s="72">
        <f t="shared" si="15"/>
        <v>0</v>
      </c>
      <c r="R395" s="2"/>
      <c r="S395" s="3"/>
      <c r="T395" s="3"/>
      <c r="V395" s="34"/>
      <c r="W395" s="34"/>
      <c r="X395" s="34"/>
      <c r="Y395" s="34"/>
    </row>
    <row r="396" spans="2:25" x14ac:dyDescent="0.25">
      <c r="E396" s="42"/>
      <c r="F396" s="42"/>
      <c r="G396" s="42"/>
      <c r="H396" s="42"/>
      <c r="I396" s="42"/>
      <c r="J396" s="42"/>
      <c r="K396" s="42"/>
      <c r="L396" s="42"/>
      <c r="M396" s="42"/>
      <c r="N396" s="42"/>
      <c r="O396" s="42"/>
      <c r="P396" s="42"/>
      <c r="Q396" s="42"/>
      <c r="R396" s="133"/>
      <c r="S396" s="2"/>
      <c r="T396" s="3"/>
    </row>
    <row r="397" spans="2:25" s="34" customFormat="1" x14ac:dyDescent="0.25">
      <c r="B397" s="126" t="s">
        <v>107</v>
      </c>
      <c r="C397" s="68">
        <f>C382+C395</f>
        <v>81262372546</v>
      </c>
      <c r="D397" s="68">
        <f>D382+D395</f>
        <v>83060709048.399994</v>
      </c>
      <c r="E397" s="72">
        <f t="shared" ref="E397:P397" si="17">E382+E395</f>
        <v>1761507442.0699999</v>
      </c>
      <c r="F397" s="72">
        <f t="shared" si="17"/>
        <v>1832148565.9199998</v>
      </c>
      <c r="G397" s="72">
        <f t="shared" si="17"/>
        <v>1898531900.7600002</v>
      </c>
      <c r="H397" s="72">
        <f t="shared" si="17"/>
        <v>1860662640.2400002</v>
      </c>
      <c r="I397" s="72">
        <f t="shared" si="17"/>
        <v>1962161093.5700002</v>
      </c>
      <c r="J397" s="72">
        <f t="shared" si="17"/>
        <v>1918474561.3200002</v>
      </c>
      <c r="K397" s="72">
        <f t="shared" si="17"/>
        <v>1858548936.53</v>
      </c>
      <c r="L397" s="72">
        <f t="shared" si="17"/>
        <v>1842461344.8000002</v>
      </c>
      <c r="M397" s="72">
        <f t="shared" si="17"/>
        <v>1860193931.54</v>
      </c>
      <c r="N397" s="72">
        <f>N382+N395</f>
        <v>1976917743.6600001</v>
      </c>
      <c r="O397" s="72">
        <f t="shared" si="17"/>
        <v>916011543.29999995</v>
      </c>
      <c r="P397" s="72">
        <f t="shared" si="17"/>
        <v>3118645726.6399999</v>
      </c>
      <c r="Q397" s="72">
        <f>Q382+Q395</f>
        <v>22806265430.349998</v>
      </c>
      <c r="R397" s="2"/>
      <c r="S397" s="2"/>
      <c r="T397" s="3"/>
      <c r="U397"/>
    </row>
    <row r="398" spans="2:25" x14ac:dyDescent="0.25">
      <c r="B398" s="131" t="s">
        <v>459</v>
      </c>
      <c r="C398" s="163"/>
      <c r="D398" s="163"/>
      <c r="Q398" s="162"/>
      <c r="R398" s="133"/>
      <c r="S398" s="2"/>
      <c r="T398" s="3"/>
    </row>
    <row r="399" spans="2:25" x14ac:dyDescent="0.25">
      <c r="B399" s="131" t="s">
        <v>532</v>
      </c>
      <c r="R399" s="133"/>
      <c r="S399" s="2"/>
      <c r="T399" s="3"/>
    </row>
    <row r="400" spans="2:25" x14ac:dyDescent="0.25">
      <c r="B400" s="131" t="s">
        <v>85</v>
      </c>
      <c r="R400" s="2"/>
      <c r="S400" s="2"/>
      <c r="T400" s="3"/>
    </row>
    <row r="401" spans="2:25" x14ac:dyDescent="0.25">
      <c r="B401" s="5"/>
      <c r="C401" s="31"/>
      <c r="D401" s="31"/>
      <c r="R401" s="133"/>
      <c r="S401" s="2"/>
      <c r="T401" s="3"/>
      <c r="V401" s="34"/>
      <c r="W401" s="34"/>
      <c r="X401" s="34"/>
      <c r="Y401" s="34"/>
    </row>
    <row r="402" spans="2:25" x14ac:dyDescent="0.25">
      <c r="B402" s="130"/>
      <c r="R402" s="2"/>
      <c r="S402" s="2"/>
      <c r="T402" s="3"/>
    </row>
    <row r="403" spans="2:25" s="34" customFormat="1" x14ac:dyDescent="0.25">
      <c r="B403" s="129"/>
      <c r="C403"/>
      <c r="D403"/>
      <c r="E403"/>
      <c r="F403"/>
      <c r="G403"/>
      <c r="H403"/>
      <c r="I403"/>
      <c r="J403"/>
      <c r="K403"/>
      <c r="L403"/>
      <c r="M403"/>
      <c r="N403"/>
      <c r="O403"/>
      <c r="P403"/>
      <c r="Q403"/>
      <c r="R403" s="2"/>
      <c r="S403" s="2"/>
      <c r="T403" s="3"/>
      <c r="U403"/>
      <c r="V403"/>
      <c r="W403"/>
      <c r="X403"/>
      <c r="Y403"/>
    </row>
    <row r="404" spans="2:25" x14ac:dyDescent="0.25">
      <c r="R404" s="133"/>
      <c r="S404" s="2"/>
      <c r="T404" s="3"/>
    </row>
    <row r="405" spans="2:25" x14ac:dyDescent="0.25">
      <c r="R405" s="133"/>
      <c r="S405" s="2"/>
      <c r="T405" s="3"/>
    </row>
    <row r="406" spans="2:25" x14ac:dyDescent="0.25">
      <c r="R406" s="133"/>
      <c r="S406" s="2"/>
      <c r="T406" s="3"/>
    </row>
    <row r="407" spans="2:25" x14ac:dyDescent="0.25">
      <c r="R407" s="2"/>
      <c r="S407" s="2"/>
      <c r="T407" s="3"/>
    </row>
    <row r="408" spans="2:25" x14ac:dyDescent="0.25">
      <c r="R408" s="2"/>
      <c r="S408" s="2"/>
      <c r="T408" s="3"/>
    </row>
    <row r="409" spans="2:25" x14ac:dyDescent="0.25">
      <c r="R409" s="2"/>
      <c r="S409" s="2"/>
      <c r="T409" s="3"/>
    </row>
    <row r="410" spans="2:25" x14ac:dyDescent="0.25">
      <c r="R410" s="133"/>
      <c r="S410" s="2"/>
      <c r="T410" s="3"/>
    </row>
    <row r="411" spans="2:25" x14ac:dyDescent="0.25">
      <c r="R411" s="2"/>
      <c r="S411" s="2"/>
      <c r="T411" s="3"/>
    </row>
    <row r="412" spans="2:25" x14ac:dyDescent="0.25">
      <c r="R412" s="2"/>
      <c r="S412" s="2"/>
      <c r="T412" s="3"/>
    </row>
    <row r="413" spans="2:25" x14ac:dyDescent="0.25">
      <c r="R413" s="133"/>
      <c r="S413" s="2"/>
      <c r="T413" s="3"/>
      <c r="U413" s="3"/>
    </row>
    <row r="414" spans="2:25" x14ac:dyDescent="0.25">
      <c r="R414" s="2"/>
      <c r="S414" s="2"/>
      <c r="T414" s="3"/>
      <c r="U414" s="3"/>
    </row>
    <row r="415" spans="2:25" x14ac:dyDescent="0.25">
      <c r="R415" s="2"/>
      <c r="S415" s="2"/>
      <c r="T415" s="3"/>
      <c r="U415" s="3"/>
    </row>
    <row r="416" spans="2:25" x14ac:dyDescent="0.25">
      <c r="R416" s="133"/>
      <c r="S416" s="2"/>
      <c r="T416" s="3"/>
      <c r="U416" s="3"/>
    </row>
    <row r="417" spans="18:21" x14ac:dyDescent="0.25">
      <c r="R417" s="2"/>
      <c r="S417" s="2"/>
      <c r="T417" s="3"/>
      <c r="U417" s="3"/>
    </row>
    <row r="418" spans="18:21" x14ac:dyDescent="0.25">
      <c r="R418" s="2"/>
      <c r="S418" s="2"/>
      <c r="T418" s="3"/>
      <c r="U418" s="3"/>
    </row>
    <row r="419" spans="18:21" x14ac:dyDescent="0.25">
      <c r="R419" s="2"/>
      <c r="S419" s="2"/>
      <c r="T419" s="3"/>
      <c r="U419" s="3"/>
    </row>
    <row r="420" spans="18:21" x14ac:dyDescent="0.25">
      <c r="R420" s="2"/>
      <c r="S420" s="2"/>
      <c r="T420" s="3"/>
      <c r="U420" s="3"/>
    </row>
    <row r="421" spans="18:21" x14ac:dyDescent="0.25">
      <c r="R421" s="2"/>
      <c r="S421" s="2"/>
      <c r="T421" s="3"/>
      <c r="U421" s="3"/>
    </row>
    <row r="422" spans="18:21" x14ac:dyDescent="0.25">
      <c r="R422" s="2"/>
      <c r="S422" s="2"/>
      <c r="T422" s="3"/>
      <c r="U422" s="3"/>
    </row>
    <row r="423" spans="18:21" x14ac:dyDescent="0.25">
      <c r="R423" s="133"/>
      <c r="S423" s="2"/>
      <c r="T423" s="3"/>
      <c r="U423" s="3"/>
    </row>
    <row r="424" spans="18:21" x14ac:dyDescent="0.25">
      <c r="S424" s="2"/>
      <c r="T424" s="3"/>
      <c r="U424" s="3"/>
    </row>
    <row r="425" spans="18:21" x14ac:dyDescent="0.25">
      <c r="R425" s="2"/>
      <c r="S425" s="2"/>
      <c r="T425" s="3"/>
    </row>
    <row r="426" spans="18:21" x14ac:dyDescent="0.25">
      <c r="S426" s="2"/>
      <c r="T426" s="3"/>
    </row>
    <row r="427" spans="18:21" x14ac:dyDescent="0.25">
      <c r="R427" s="2"/>
      <c r="S427" s="2"/>
      <c r="T427" s="3"/>
    </row>
    <row r="428" spans="18:21" x14ac:dyDescent="0.25">
      <c r="R428" s="2"/>
      <c r="S428" s="2"/>
      <c r="T428" s="3"/>
    </row>
    <row r="429" spans="18:21" x14ac:dyDescent="0.25">
      <c r="S429" s="2"/>
    </row>
    <row r="430" spans="18:21" x14ac:dyDescent="0.25">
      <c r="R430" s="136"/>
      <c r="S430" s="2"/>
    </row>
    <row r="431" spans="18:21" x14ac:dyDescent="0.25">
      <c r="R431" s="2"/>
      <c r="S431" s="2"/>
    </row>
    <row r="432" spans="18:21" x14ac:dyDescent="0.25">
      <c r="R432" s="2"/>
      <c r="S432" s="2"/>
    </row>
    <row r="433" spans="18:19" x14ac:dyDescent="0.25">
      <c r="R433" s="2"/>
      <c r="S433" s="2"/>
    </row>
    <row r="434" spans="18:19" x14ac:dyDescent="0.25">
      <c r="R434" s="2"/>
      <c r="S434" s="2"/>
    </row>
    <row r="435" spans="18:19" x14ac:dyDescent="0.25">
      <c r="R435" s="133"/>
    </row>
    <row r="436" spans="18:19" x14ac:dyDescent="0.25">
      <c r="R436" s="2"/>
    </row>
    <row r="437" spans="18:19" x14ac:dyDescent="0.25">
      <c r="R437" s="2"/>
    </row>
    <row r="438" spans="18:19" x14ac:dyDescent="0.25">
      <c r="R438" s="2"/>
    </row>
    <row r="439" spans="18:19" x14ac:dyDescent="0.25">
      <c r="R439" s="2"/>
    </row>
    <row r="440" spans="18:19" x14ac:dyDescent="0.25">
      <c r="R440" s="2"/>
    </row>
    <row r="441" spans="18:19" x14ac:dyDescent="0.25">
      <c r="R441" s="133"/>
    </row>
    <row r="442" spans="18:19" x14ac:dyDescent="0.25">
      <c r="R442" s="2"/>
    </row>
    <row r="443" spans="18:19" x14ac:dyDescent="0.25">
      <c r="R443" s="2"/>
    </row>
    <row r="444" spans="18:19" x14ac:dyDescent="0.25">
      <c r="R444" s="133"/>
    </row>
    <row r="445" spans="18:19" x14ac:dyDescent="0.25">
      <c r="R445" s="2"/>
    </row>
    <row r="446" spans="18:19" x14ac:dyDescent="0.25">
      <c r="R446" s="2"/>
    </row>
    <row r="447" spans="18:19" x14ac:dyDescent="0.25">
      <c r="R447" s="2"/>
    </row>
    <row r="448" spans="18:19" x14ac:dyDescent="0.25">
      <c r="R448" s="2"/>
      <c r="S448" s="83"/>
    </row>
    <row r="449" spans="18:19" x14ac:dyDescent="0.25">
      <c r="R449" s="2"/>
      <c r="S449" s="83"/>
    </row>
    <row r="450" spans="18:19" x14ac:dyDescent="0.25">
      <c r="R450" s="2"/>
    </row>
    <row r="451" spans="18:19" x14ac:dyDescent="0.25">
      <c r="R451" s="2"/>
    </row>
    <row r="452" spans="18:19" x14ac:dyDescent="0.25">
      <c r="R452" s="2"/>
    </row>
    <row r="453" spans="18:19" x14ac:dyDescent="0.25">
      <c r="R453" s="133"/>
    </row>
    <row r="454" spans="18:19" x14ac:dyDescent="0.25">
      <c r="R454" s="2"/>
    </row>
    <row r="455" spans="18:19" x14ac:dyDescent="0.25">
      <c r="R455" s="34"/>
    </row>
    <row r="457" spans="18:19" x14ac:dyDescent="0.25">
      <c r="R457" s="133"/>
    </row>
    <row r="458" spans="18:19" x14ac:dyDescent="0.25">
      <c r="R458" s="2"/>
    </row>
    <row r="459" spans="18:19" x14ac:dyDescent="0.25">
      <c r="R459" s="34"/>
    </row>
    <row r="461" spans="18:19" x14ac:dyDescent="0.25">
      <c r="R461" s="133"/>
    </row>
    <row r="462" spans="18:19" x14ac:dyDescent="0.25">
      <c r="R462" s="34"/>
    </row>
    <row r="463" spans="18:19" x14ac:dyDescent="0.25">
      <c r="S463" s="83"/>
    </row>
    <row r="464" spans="18:19" x14ac:dyDescent="0.25">
      <c r="R464" s="2"/>
    </row>
    <row r="465" spans="18:18" x14ac:dyDescent="0.25">
      <c r="R465" s="133"/>
    </row>
    <row r="466" spans="18:18" x14ac:dyDescent="0.25">
      <c r="R466" s="2"/>
    </row>
    <row r="467" spans="18:18" x14ac:dyDescent="0.25">
      <c r="R467" s="133"/>
    </row>
    <row r="468" spans="18:18" x14ac:dyDescent="0.25">
      <c r="R468" s="133"/>
    </row>
    <row r="469" spans="18:18" x14ac:dyDescent="0.25">
      <c r="R469" s="2"/>
    </row>
    <row r="470" spans="18:18" x14ac:dyDescent="0.25">
      <c r="R470" s="133"/>
    </row>
    <row r="471" spans="18:18" x14ac:dyDescent="0.25">
      <c r="R471" s="2"/>
    </row>
    <row r="472" spans="18:18" x14ac:dyDescent="0.25">
      <c r="R472" s="2"/>
    </row>
    <row r="473" spans="18:18" x14ac:dyDescent="0.25">
      <c r="R473" s="2"/>
    </row>
    <row r="474" spans="18:18" x14ac:dyDescent="0.25">
      <c r="R474" s="133"/>
    </row>
    <row r="475" spans="18:18" x14ac:dyDescent="0.25">
      <c r="R475" s="2"/>
    </row>
    <row r="476" spans="18:18" x14ac:dyDescent="0.25">
      <c r="R476" s="133"/>
    </row>
    <row r="477" spans="18:18" x14ac:dyDescent="0.25">
      <c r="R477" s="2"/>
    </row>
    <row r="478" spans="18:18" x14ac:dyDescent="0.25">
      <c r="R478" s="133"/>
    </row>
    <row r="479" spans="18:18" x14ac:dyDescent="0.25">
      <c r="R479" s="2"/>
    </row>
    <row r="480" spans="18:18" x14ac:dyDescent="0.25">
      <c r="R480" s="2"/>
    </row>
    <row r="481" spans="18:18" x14ac:dyDescent="0.25">
      <c r="R481" s="133"/>
    </row>
    <row r="482" spans="18:18" x14ac:dyDescent="0.25">
      <c r="R482" s="2"/>
    </row>
    <row r="483" spans="18:18" x14ac:dyDescent="0.25">
      <c r="R483" s="133"/>
    </row>
    <row r="484" spans="18:18" x14ac:dyDescent="0.25">
      <c r="R484" s="2"/>
    </row>
    <row r="485" spans="18:18" x14ac:dyDescent="0.25">
      <c r="R485" s="133"/>
    </row>
    <row r="486" spans="18:18" x14ac:dyDescent="0.25">
      <c r="R486" s="2"/>
    </row>
    <row r="487" spans="18:18" x14ac:dyDescent="0.25">
      <c r="R487" s="133"/>
    </row>
    <row r="488" spans="18:18" x14ac:dyDescent="0.25">
      <c r="R488" s="34"/>
    </row>
    <row r="489" spans="18:18" x14ac:dyDescent="0.25">
      <c r="R489" s="2"/>
    </row>
    <row r="490" spans="18:18" x14ac:dyDescent="0.25">
      <c r="R490" s="34"/>
    </row>
    <row r="492" spans="18:18" x14ac:dyDescent="0.25">
      <c r="R492" s="2"/>
    </row>
    <row r="493" spans="18:18" x14ac:dyDescent="0.25">
      <c r="R493" s="133"/>
    </row>
    <row r="494" spans="18:18" x14ac:dyDescent="0.25">
      <c r="R494" s="2"/>
    </row>
    <row r="495" spans="18:18" x14ac:dyDescent="0.25">
      <c r="R495" s="2"/>
    </row>
    <row r="496" spans="18:18" x14ac:dyDescent="0.25">
      <c r="R496" s="2"/>
    </row>
    <row r="497" spans="18:18" x14ac:dyDescent="0.25">
      <c r="R497" s="2"/>
    </row>
    <row r="498" spans="18:18" x14ac:dyDescent="0.25">
      <c r="R498" s="2"/>
    </row>
    <row r="499" spans="18:18" x14ac:dyDescent="0.25">
      <c r="R499" s="133"/>
    </row>
    <row r="500" spans="18:18" x14ac:dyDescent="0.25">
      <c r="R500" s="133"/>
    </row>
    <row r="501" spans="18:18" x14ac:dyDescent="0.25">
      <c r="R501" s="2"/>
    </row>
    <row r="502" spans="18:18" x14ac:dyDescent="0.25">
      <c r="R502" s="2"/>
    </row>
    <row r="503" spans="18:18" x14ac:dyDescent="0.25">
      <c r="R503" s="133"/>
    </row>
    <row r="504" spans="18:18" x14ac:dyDescent="0.25">
      <c r="R504" s="2"/>
    </row>
    <row r="505" spans="18:18" x14ac:dyDescent="0.25">
      <c r="R505" s="2"/>
    </row>
    <row r="506" spans="18:18" x14ac:dyDescent="0.25">
      <c r="R506" s="2"/>
    </row>
    <row r="507" spans="18:18" x14ac:dyDescent="0.25">
      <c r="R507" s="2"/>
    </row>
    <row r="508" spans="18:18" x14ac:dyDescent="0.25">
      <c r="R508" s="133"/>
    </row>
    <row r="509" spans="18:18" x14ac:dyDescent="0.25">
      <c r="R509" s="2"/>
    </row>
    <row r="510" spans="18:18" x14ac:dyDescent="0.25">
      <c r="R510" s="133"/>
    </row>
    <row r="515" spans="18:18" x14ac:dyDescent="0.25">
      <c r="R515" s="34"/>
    </row>
    <row r="531" spans="18:18" x14ac:dyDescent="0.25">
      <c r="R531" s="83"/>
    </row>
    <row r="532" spans="18:18" x14ac:dyDescent="0.25">
      <c r="R532" s="83"/>
    </row>
    <row r="546" spans="18:18" x14ac:dyDescent="0.25">
      <c r="R546" s="117"/>
    </row>
    <row r="547" spans="18:18" x14ac:dyDescent="0.25">
      <c r="R547" s="116"/>
    </row>
    <row r="548" spans="18:18" x14ac:dyDescent="0.25">
      <c r="R548" s="119"/>
    </row>
    <row r="549" spans="18:18" x14ac:dyDescent="0.25">
      <c r="R549" s="116"/>
    </row>
    <row r="561" spans="18:18" x14ac:dyDescent="0.25">
      <c r="R561" s="31"/>
    </row>
    <row r="562" spans="18:18" x14ac:dyDescent="0.25">
      <c r="R562" s="31"/>
    </row>
  </sheetData>
  <mergeCells count="6">
    <mergeCell ref="B2:Q2"/>
    <mergeCell ref="B3:Q3"/>
    <mergeCell ref="B4:Q4"/>
    <mergeCell ref="B5:Q5"/>
    <mergeCell ref="B7:B8"/>
    <mergeCell ref="E7:Q7"/>
  </mergeCells>
  <conditionalFormatting sqref="R1:Y8 R9:R382 T9:Y382 R383:Y1048576">
    <cfRule type="containsText" dxfId="2" priority="1" operator="containsText" text="Missing">
      <formula>NOT(ISERROR(SEARCH("Missing",R1)))</formula>
    </cfRule>
  </conditionalFormatting>
  <pageMargins left="0.7" right="0.7" top="0.75" bottom="0.75" header="0.3" footer="0.3"/>
  <pageSetup orientation="portrait" r:id="rId1"/>
  <ignoredErrors>
    <ignoredError sqref="Q383:Q394 Q242 Q82:Q240 Q252:Q336 Q339:Q381 Q9:Q80 Q244:Q250" formulaRange="1"/>
    <ignoredError sqref="Q81 Q243" formula="1" formulaRange="1"/>
    <ignoredError sqref="C39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A9B2-0822-4120-8AF1-125FC91F9228}">
  <dimension ref="A2:AC416"/>
  <sheetViews>
    <sheetView showGridLines="0" zoomScale="80" zoomScaleNormal="80" workbookViewId="0">
      <selection activeCell="R400" sqref="R400"/>
    </sheetView>
  </sheetViews>
  <sheetFormatPr defaultColWidth="11.42578125" defaultRowHeight="15" x14ac:dyDescent="0.25"/>
  <cols>
    <col min="1" max="1" width="12.7109375" bestFit="1" customWidth="1"/>
    <col min="2" max="2" width="82.28515625" style="129" customWidth="1"/>
    <col min="3" max="4" width="18.85546875" customWidth="1"/>
    <col min="5" max="5" width="11.425781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3.28515625" customWidth="1"/>
    <col min="14" max="14" width="11.5703125" customWidth="1"/>
    <col min="15" max="15" width="14.85546875" customWidth="1"/>
    <col min="16" max="16" width="16.7109375"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88" t="s">
        <v>0</v>
      </c>
      <c r="C2" s="189"/>
      <c r="D2" s="189"/>
      <c r="E2" s="189"/>
      <c r="F2" s="189"/>
      <c r="G2" s="189"/>
      <c r="H2" s="189"/>
      <c r="I2" s="189"/>
      <c r="J2" s="189"/>
      <c r="K2" s="189"/>
      <c r="L2" s="189"/>
      <c r="M2" s="189"/>
      <c r="N2" s="189"/>
      <c r="O2" s="189"/>
      <c r="P2" s="189"/>
      <c r="Q2" s="189"/>
      <c r="R2"/>
      <c r="S2"/>
      <c r="X2"/>
      <c r="Y2"/>
      <c r="Z2"/>
      <c r="AA2"/>
      <c r="AB2"/>
      <c r="AC2"/>
    </row>
    <row r="3" spans="1:29" s="17" customFormat="1" ht="21" x14ac:dyDescent="0.25">
      <c r="B3" s="190" t="s">
        <v>1</v>
      </c>
      <c r="C3" s="191"/>
      <c r="D3" s="191"/>
      <c r="E3" s="191"/>
      <c r="F3" s="191"/>
      <c r="G3" s="191"/>
      <c r="H3" s="191"/>
      <c r="I3" s="191"/>
      <c r="J3" s="191"/>
      <c r="K3" s="191"/>
      <c r="L3" s="191"/>
      <c r="M3" s="191"/>
      <c r="N3" s="191"/>
      <c r="O3" s="191"/>
      <c r="P3" s="191"/>
      <c r="Q3" s="191"/>
      <c r="R3"/>
      <c r="S3"/>
      <c r="X3"/>
      <c r="Y3"/>
      <c r="Z3"/>
      <c r="AA3"/>
      <c r="AB3"/>
      <c r="AC3"/>
    </row>
    <row r="4" spans="1:29" s="17" customFormat="1" ht="15.75" x14ac:dyDescent="0.25">
      <c r="B4" s="192" t="s">
        <v>2</v>
      </c>
      <c r="C4" s="193"/>
      <c r="D4" s="193"/>
      <c r="E4" s="193"/>
      <c r="F4" s="193"/>
      <c r="G4" s="193"/>
      <c r="H4" s="193"/>
      <c r="I4" s="193"/>
      <c r="J4" s="193"/>
      <c r="K4" s="193"/>
      <c r="L4" s="193"/>
      <c r="M4" s="193"/>
      <c r="N4" s="193"/>
      <c r="O4" s="193"/>
      <c r="P4" s="193"/>
      <c r="Q4" s="193"/>
      <c r="R4"/>
      <c r="S4"/>
      <c r="X4"/>
      <c r="Y4"/>
      <c r="Z4"/>
      <c r="AA4"/>
      <c r="AB4"/>
      <c r="AC4"/>
    </row>
    <row r="5" spans="1:29" s="17" customFormat="1" ht="15.75" x14ac:dyDescent="0.25">
      <c r="B5" s="192" t="s">
        <v>3</v>
      </c>
      <c r="C5" s="193"/>
      <c r="D5" s="193"/>
      <c r="E5" s="193"/>
      <c r="F5" s="193"/>
      <c r="G5" s="193"/>
      <c r="H5" s="193"/>
      <c r="I5" s="193"/>
      <c r="J5" s="193"/>
      <c r="K5" s="193"/>
      <c r="L5" s="193"/>
      <c r="M5" s="193"/>
      <c r="N5" s="193"/>
      <c r="O5" s="193"/>
      <c r="P5" s="193"/>
      <c r="Q5" s="193"/>
      <c r="R5"/>
      <c r="S5"/>
      <c r="X5"/>
      <c r="Y5"/>
      <c r="Z5"/>
      <c r="AA5"/>
      <c r="AB5"/>
      <c r="AC5"/>
    </row>
    <row r="6" spans="1:29" s="17" customFormat="1" x14ac:dyDescent="0.25">
      <c r="B6" s="1" t="s">
        <v>533</v>
      </c>
      <c r="C6" s="25"/>
      <c r="D6" s="25"/>
      <c r="E6" s="19"/>
      <c r="F6" s="19"/>
      <c r="G6" s="19"/>
      <c r="H6" s="19"/>
      <c r="I6"/>
      <c r="J6"/>
      <c r="K6"/>
      <c r="L6"/>
      <c r="M6"/>
      <c r="N6"/>
      <c r="O6"/>
      <c r="P6"/>
      <c r="Q6" s="18" t="s">
        <v>5</v>
      </c>
      <c r="R6"/>
      <c r="S6"/>
      <c r="X6"/>
      <c r="Y6"/>
      <c r="Z6"/>
      <c r="AA6"/>
      <c r="AB6"/>
      <c r="AC6"/>
    </row>
    <row r="7" spans="1:29" s="17" customFormat="1" x14ac:dyDescent="0.25">
      <c r="B7" s="194" t="s">
        <v>6</v>
      </c>
      <c r="C7" s="93" t="s">
        <v>112</v>
      </c>
      <c r="D7" s="93" t="s">
        <v>521</v>
      </c>
      <c r="E7" s="196" t="s">
        <v>9</v>
      </c>
      <c r="F7" s="196"/>
      <c r="G7" s="196"/>
      <c r="H7" s="196"/>
      <c r="I7" s="196"/>
      <c r="J7" s="196"/>
      <c r="K7" s="196"/>
      <c r="L7" s="196"/>
      <c r="M7" s="196"/>
      <c r="N7" s="196"/>
      <c r="O7" s="196"/>
      <c r="P7" s="196"/>
      <c r="Q7" s="196"/>
      <c r="R7"/>
      <c r="S7"/>
      <c r="X7"/>
      <c r="Y7"/>
      <c r="Z7"/>
      <c r="AA7"/>
      <c r="AB7"/>
      <c r="AC7"/>
    </row>
    <row r="8" spans="1:29" s="17" customFormat="1" x14ac:dyDescent="0.25">
      <c r="B8" s="195"/>
      <c r="C8" s="81" t="s">
        <v>534</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6547668532</v>
      </c>
      <c r="D9" s="167">
        <v>6602177902.1499996</v>
      </c>
      <c r="E9" s="167">
        <v>119296927.23999999</v>
      </c>
      <c r="F9" s="167">
        <v>160518996.63</v>
      </c>
      <c r="G9" s="167">
        <v>143098277.89000002</v>
      </c>
      <c r="H9" s="167">
        <v>188240194.72999999</v>
      </c>
      <c r="I9" s="167">
        <v>188738678.70999998</v>
      </c>
      <c r="J9" s="167">
        <v>176169798.82999998</v>
      </c>
      <c r="K9" s="167">
        <v>162264020.32000002</v>
      </c>
      <c r="L9" s="167">
        <v>162440322.70999995</v>
      </c>
      <c r="M9" s="167">
        <v>157400889.16999999</v>
      </c>
      <c r="N9" s="167">
        <v>230030804.37000003</v>
      </c>
      <c r="O9" s="167">
        <v>244148733.56999996</v>
      </c>
      <c r="P9" s="167">
        <v>405853818.07000005</v>
      </c>
      <c r="Q9" s="167">
        <f t="shared" ref="Q9:Q73" si="0">SUM(E9:P9)</f>
        <v>2338201462.2400002</v>
      </c>
      <c r="T9" s="175"/>
    </row>
    <row r="10" spans="1:29" x14ac:dyDescent="0.25">
      <c r="B10" s="168" t="s">
        <v>24</v>
      </c>
      <c r="C10" s="169">
        <v>4148740793</v>
      </c>
      <c r="D10" s="169">
        <v>4166670714.3200002</v>
      </c>
      <c r="E10" s="169">
        <v>101077657.84999999</v>
      </c>
      <c r="F10" s="169">
        <v>135257564.66999999</v>
      </c>
      <c r="G10" s="169">
        <v>120181624.91</v>
      </c>
      <c r="H10" s="169">
        <v>121490463.05</v>
      </c>
      <c r="I10" s="169">
        <v>116183661.91</v>
      </c>
      <c r="J10" s="169">
        <v>132895353.03</v>
      </c>
      <c r="K10" s="169">
        <v>130391355.91000001</v>
      </c>
      <c r="L10" s="169">
        <v>134413107.10999998</v>
      </c>
      <c r="M10" s="169">
        <v>130092920.51000001</v>
      </c>
      <c r="N10" s="169">
        <v>140625276.53</v>
      </c>
      <c r="O10" s="169">
        <v>219256303.84999996</v>
      </c>
      <c r="P10" s="169">
        <v>192579680.71000001</v>
      </c>
      <c r="Q10" s="169">
        <f t="shared" si="0"/>
        <v>1674444970.04</v>
      </c>
      <c r="T10" s="3"/>
      <c r="V10" s="2"/>
      <c r="W10" s="2"/>
    </row>
    <row r="11" spans="1:29" s="34" customFormat="1" x14ac:dyDescent="0.25">
      <c r="A11"/>
      <c r="B11" s="170" t="s">
        <v>116</v>
      </c>
      <c r="C11" s="171">
        <v>2942613800</v>
      </c>
      <c r="D11" s="171">
        <v>2896727992.6100001</v>
      </c>
      <c r="E11" s="171">
        <v>63591015.850000001</v>
      </c>
      <c r="F11" s="171">
        <v>75457919.379999995</v>
      </c>
      <c r="G11" s="171">
        <v>69766679.950000003</v>
      </c>
      <c r="H11" s="171">
        <v>70031277.799999997</v>
      </c>
      <c r="I11" s="171">
        <v>68474862.689999998</v>
      </c>
      <c r="J11" s="171">
        <v>70132227.200000003</v>
      </c>
      <c r="K11" s="171">
        <v>75942137.409999996</v>
      </c>
      <c r="L11" s="171">
        <v>75052036.129999995</v>
      </c>
      <c r="M11" s="171">
        <v>75384515.790000007</v>
      </c>
      <c r="N11" s="171">
        <v>76208183</v>
      </c>
      <c r="O11" s="171">
        <v>77160169.670000002</v>
      </c>
      <c r="P11" s="171">
        <v>78391469.670000002</v>
      </c>
      <c r="Q11" s="171">
        <f t="shared" si="0"/>
        <v>875592494.53999984</v>
      </c>
      <c r="R11"/>
      <c r="S11"/>
      <c r="T11" s="3"/>
      <c r="U11"/>
      <c r="V11"/>
      <c r="X11"/>
      <c r="Y11"/>
      <c r="Z11"/>
      <c r="AA11"/>
      <c r="AB11"/>
      <c r="AC11"/>
    </row>
    <row r="12" spans="1:29" x14ac:dyDescent="0.25">
      <c r="B12" s="172" t="s">
        <v>117</v>
      </c>
      <c r="C12" s="171">
        <v>2908831314</v>
      </c>
      <c r="D12" s="171">
        <v>2862945506.6100001</v>
      </c>
      <c r="E12" s="171">
        <v>63591015.850000001</v>
      </c>
      <c r="F12" s="171">
        <v>75457919.379999995</v>
      </c>
      <c r="G12" s="171">
        <v>69766679.950000003</v>
      </c>
      <c r="H12" s="171">
        <v>70031277.799999997</v>
      </c>
      <c r="I12" s="171">
        <v>68474862.689999998</v>
      </c>
      <c r="J12" s="171">
        <v>70132227.200000003</v>
      </c>
      <c r="K12" s="171">
        <v>75942137.409999996</v>
      </c>
      <c r="L12" s="171">
        <v>75052036.129999995</v>
      </c>
      <c r="M12" s="171">
        <v>75384515.790000007</v>
      </c>
      <c r="N12" s="171">
        <v>76208183</v>
      </c>
      <c r="O12" s="171">
        <v>77160169.670000002</v>
      </c>
      <c r="P12" s="171">
        <v>78391469.670000002</v>
      </c>
      <c r="Q12" s="171">
        <f t="shared" si="0"/>
        <v>875592494.53999984</v>
      </c>
      <c r="T12" s="3"/>
    </row>
    <row r="13" spans="1:29" x14ac:dyDescent="0.25">
      <c r="B13" s="172" t="s">
        <v>118</v>
      </c>
      <c r="C13" s="171">
        <v>33782486</v>
      </c>
      <c r="D13" s="171">
        <v>33782486</v>
      </c>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688831746</v>
      </c>
      <c r="D14" s="171">
        <v>724486954.88999999</v>
      </c>
      <c r="E14" s="171">
        <v>37356277.439999998</v>
      </c>
      <c r="F14" s="171">
        <v>57998508.990000002</v>
      </c>
      <c r="G14" s="171">
        <v>46949942.649999999</v>
      </c>
      <c r="H14" s="171">
        <v>47216775.979999997</v>
      </c>
      <c r="I14" s="171">
        <v>46825109.32</v>
      </c>
      <c r="J14" s="171">
        <v>48997611.550000004</v>
      </c>
      <c r="K14" s="171">
        <v>53595236.960000001</v>
      </c>
      <c r="L14" s="171">
        <v>54946585.699999996</v>
      </c>
      <c r="M14" s="171">
        <v>54040276.43</v>
      </c>
      <c r="N14" s="171">
        <v>58157201.469999999</v>
      </c>
      <c r="O14" s="171">
        <v>58543701.469999999</v>
      </c>
      <c r="P14" s="171">
        <v>62989339.670000002</v>
      </c>
      <c r="Q14" s="171">
        <f t="shared" si="0"/>
        <v>627616567.63</v>
      </c>
      <c r="R14"/>
      <c r="S14"/>
      <c r="T14" s="3"/>
      <c r="U14"/>
      <c r="V14"/>
      <c r="X14"/>
      <c r="Y14"/>
      <c r="Z14"/>
      <c r="AA14"/>
      <c r="AB14"/>
      <c r="AC14"/>
    </row>
    <row r="15" spans="1:29" x14ac:dyDescent="0.25">
      <c r="B15" s="172" t="s">
        <v>121</v>
      </c>
      <c r="C15" s="171">
        <v>19913617</v>
      </c>
      <c r="D15" s="171">
        <v>20055617</v>
      </c>
      <c r="E15" s="171">
        <v>568834.79</v>
      </c>
      <c r="F15" s="171">
        <v>450000</v>
      </c>
      <c r="G15" s="171">
        <v>450000</v>
      </c>
      <c r="H15" s="171">
        <v>450000</v>
      </c>
      <c r="I15" s="171">
        <v>430000</v>
      </c>
      <c r="J15" s="171">
        <v>671347.49</v>
      </c>
      <c r="K15" s="171">
        <v>797794.31</v>
      </c>
      <c r="L15" s="171">
        <v>690143.05</v>
      </c>
      <c r="M15" s="171">
        <v>647688.05000000005</v>
      </c>
      <c r="N15" s="171">
        <v>620000</v>
      </c>
      <c r="O15" s="171">
        <v>660000</v>
      </c>
      <c r="P15" s="171">
        <v>1011638.2</v>
      </c>
      <c r="Q15" s="171">
        <f t="shared" si="0"/>
        <v>7447445.8900000006</v>
      </c>
      <c r="T15" s="3"/>
    </row>
    <row r="16" spans="1:29" x14ac:dyDescent="0.25">
      <c r="B16" s="172" t="s">
        <v>122</v>
      </c>
      <c r="C16" s="171">
        <v>4950000</v>
      </c>
      <c r="D16" s="171">
        <v>4750000</v>
      </c>
      <c r="E16" s="171">
        <v>270000</v>
      </c>
      <c r="F16" s="171">
        <v>100000</v>
      </c>
      <c r="G16" s="171">
        <v>100000</v>
      </c>
      <c r="H16" s="171">
        <v>100000</v>
      </c>
      <c r="I16" s="171">
        <v>100000</v>
      </c>
      <c r="J16" s="171">
        <v>100000</v>
      </c>
      <c r="K16" s="171">
        <v>100000</v>
      </c>
      <c r="L16" s="171">
        <v>300000</v>
      </c>
      <c r="M16" s="171">
        <v>300000</v>
      </c>
      <c r="N16" s="171">
        <v>200000</v>
      </c>
      <c r="O16" s="171">
        <v>290000</v>
      </c>
      <c r="P16" s="171">
        <v>290000</v>
      </c>
      <c r="Q16" s="171">
        <f t="shared" si="0"/>
        <v>2250000</v>
      </c>
      <c r="T16" s="3"/>
    </row>
    <row r="17" spans="1:29" x14ac:dyDescent="0.25">
      <c r="B17" s="172" t="s">
        <v>123</v>
      </c>
      <c r="C17" s="171">
        <v>5000000</v>
      </c>
      <c r="D17" s="171">
        <v>5000000</v>
      </c>
      <c r="E17" s="171">
        <v>0</v>
      </c>
      <c r="F17" s="171"/>
      <c r="G17" s="171"/>
      <c r="H17" s="171"/>
      <c r="I17" s="171"/>
      <c r="J17" s="171"/>
      <c r="K17" s="171"/>
      <c r="L17" s="171"/>
      <c r="M17" s="171"/>
      <c r="N17" s="171"/>
      <c r="O17" s="171"/>
      <c r="P17" s="171"/>
      <c r="Q17" s="171">
        <f t="shared" si="0"/>
        <v>0</v>
      </c>
      <c r="T17" s="3"/>
    </row>
    <row r="18" spans="1:29" x14ac:dyDescent="0.25">
      <c r="B18" s="172" t="s">
        <v>124</v>
      </c>
      <c r="C18" s="171">
        <v>591860494</v>
      </c>
      <c r="D18" s="171">
        <v>602528885.99000001</v>
      </c>
      <c r="E18" s="171">
        <v>34396117.649999999</v>
      </c>
      <c r="F18" s="171">
        <v>47126683.990000002</v>
      </c>
      <c r="G18" s="171">
        <v>41239117.649999999</v>
      </c>
      <c r="H18" s="171">
        <v>41912950.979999997</v>
      </c>
      <c r="I18" s="171">
        <v>41962284.32</v>
      </c>
      <c r="J18" s="171">
        <v>44833439.060000002</v>
      </c>
      <c r="K18" s="171">
        <v>48991617.649999999</v>
      </c>
      <c r="L18" s="171">
        <v>50593617.649999999</v>
      </c>
      <c r="M18" s="171">
        <v>49098543.140000001</v>
      </c>
      <c r="N18" s="171">
        <v>53456376.469999999</v>
      </c>
      <c r="O18" s="171">
        <v>53673876.469999999</v>
      </c>
      <c r="P18" s="171">
        <v>55763876.469999999</v>
      </c>
      <c r="Q18" s="171">
        <f t="shared" si="0"/>
        <v>563048501.5</v>
      </c>
      <c r="T18" s="3"/>
    </row>
    <row r="19" spans="1:29" x14ac:dyDescent="0.25">
      <c r="B19" s="172" t="s">
        <v>125</v>
      </c>
      <c r="C19" s="171">
        <v>43605735</v>
      </c>
      <c r="D19" s="171">
        <v>67369551.900000006</v>
      </c>
      <c r="E19" s="171">
        <v>458500</v>
      </c>
      <c r="F19" s="171">
        <v>8126000</v>
      </c>
      <c r="G19" s="171">
        <v>3318000</v>
      </c>
      <c r="H19" s="171">
        <v>2783000</v>
      </c>
      <c r="I19" s="171">
        <v>2362000</v>
      </c>
      <c r="J19" s="171">
        <v>1337000</v>
      </c>
      <c r="K19" s="171">
        <v>1697000</v>
      </c>
      <c r="L19" s="171">
        <v>1390000</v>
      </c>
      <c r="M19" s="171">
        <v>2327000</v>
      </c>
      <c r="N19" s="171">
        <v>1758000</v>
      </c>
      <c r="O19" s="171">
        <v>1583000</v>
      </c>
      <c r="P19" s="171">
        <v>3478000</v>
      </c>
      <c r="Q19" s="171">
        <f t="shared" si="0"/>
        <v>30617500</v>
      </c>
      <c r="T19" s="3"/>
    </row>
    <row r="20" spans="1:29" x14ac:dyDescent="0.25">
      <c r="B20" s="172" t="s">
        <v>127</v>
      </c>
      <c r="C20" s="171">
        <v>23501900</v>
      </c>
      <c r="D20" s="171">
        <v>24782900</v>
      </c>
      <c r="E20" s="171">
        <v>1662825</v>
      </c>
      <c r="F20" s="171">
        <v>2195825</v>
      </c>
      <c r="G20" s="171">
        <v>1842825</v>
      </c>
      <c r="H20" s="171">
        <v>1970825</v>
      </c>
      <c r="I20" s="171">
        <v>1970825</v>
      </c>
      <c r="J20" s="171">
        <v>2055825</v>
      </c>
      <c r="K20" s="171">
        <v>2008825</v>
      </c>
      <c r="L20" s="171">
        <v>1972825</v>
      </c>
      <c r="M20" s="171">
        <v>1667045.24</v>
      </c>
      <c r="N20" s="171">
        <v>2122825</v>
      </c>
      <c r="O20" s="171">
        <v>2336825</v>
      </c>
      <c r="P20" s="171">
        <v>2445825</v>
      </c>
      <c r="Q20" s="171">
        <f t="shared" si="0"/>
        <v>24253120.239999998</v>
      </c>
      <c r="T20" s="3"/>
    </row>
    <row r="21" spans="1:29" s="34" customFormat="1" x14ac:dyDescent="0.25">
      <c r="A21"/>
      <c r="B21" s="170" t="s">
        <v>128</v>
      </c>
      <c r="C21" s="171">
        <v>9298741</v>
      </c>
      <c r="D21" s="171">
        <v>11898741</v>
      </c>
      <c r="E21" s="171">
        <v>0</v>
      </c>
      <c r="F21" s="171">
        <v>0</v>
      </c>
      <c r="G21" s="171">
        <v>0</v>
      </c>
      <c r="H21" s="171">
        <v>0</v>
      </c>
      <c r="I21" s="171"/>
      <c r="J21" s="171">
        <v>440000</v>
      </c>
      <c r="K21" s="171">
        <v>734000</v>
      </c>
      <c r="L21" s="171">
        <v>422000</v>
      </c>
      <c r="M21" s="171">
        <v>502000</v>
      </c>
      <c r="N21" s="171">
        <v>110000</v>
      </c>
      <c r="O21" s="171">
        <v>517000</v>
      </c>
      <c r="P21" s="171">
        <v>829000</v>
      </c>
      <c r="Q21" s="171">
        <f t="shared" si="0"/>
        <v>3554000</v>
      </c>
      <c r="R21"/>
      <c r="S21"/>
      <c r="T21" s="3"/>
      <c r="U21"/>
      <c r="V21"/>
      <c r="X21"/>
      <c r="Y21"/>
      <c r="Z21"/>
      <c r="AA21"/>
      <c r="AB21"/>
      <c r="AC21"/>
    </row>
    <row r="22" spans="1:29" x14ac:dyDescent="0.25">
      <c r="B22" s="172" t="s">
        <v>129</v>
      </c>
      <c r="C22" s="171">
        <v>9298741</v>
      </c>
      <c r="D22" s="171">
        <v>11898741</v>
      </c>
      <c r="E22" s="171">
        <v>0</v>
      </c>
      <c r="F22" s="171">
        <v>0</v>
      </c>
      <c r="G22" s="171">
        <v>0</v>
      </c>
      <c r="H22" s="171">
        <v>0</v>
      </c>
      <c r="I22" s="171"/>
      <c r="J22" s="171">
        <v>440000</v>
      </c>
      <c r="K22" s="171">
        <v>734000</v>
      </c>
      <c r="L22" s="171">
        <v>422000</v>
      </c>
      <c r="M22" s="171">
        <v>502000</v>
      </c>
      <c r="N22" s="171">
        <v>110000</v>
      </c>
      <c r="O22" s="171">
        <v>517000</v>
      </c>
      <c r="P22" s="171">
        <v>829000</v>
      </c>
      <c r="Q22" s="171">
        <f t="shared" si="0"/>
        <v>3554000</v>
      </c>
      <c r="T22" s="3"/>
    </row>
    <row r="23" spans="1:29" s="34" customFormat="1" x14ac:dyDescent="0.25">
      <c r="A23"/>
      <c r="B23" s="170" t="s">
        <v>130</v>
      </c>
      <c r="C23" s="171">
        <v>270069427</v>
      </c>
      <c r="D23" s="171">
        <v>270701764.56</v>
      </c>
      <c r="E23" s="171">
        <v>0</v>
      </c>
      <c r="F23" s="171"/>
      <c r="G23" s="171"/>
      <c r="H23" s="171"/>
      <c r="I23" s="171">
        <v>0</v>
      </c>
      <c r="J23" s="171">
        <v>443750.01</v>
      </c>
      <c r="K23" s="171">
        <v>0</v>
      </c>
      <c r="L23" s="171">
        <v>145833.32999999999</v>
      </c>
      <c r="M23" s="171"/>
      <c r="N23" s="171">
        <v>0</v>
      </c>
      <c r="O23" s="171">
        <v>74436774.019999996</v>
      </c>
      <c r="P23" s="171">
        <v>49439038.880000003</v>
      </c>
      <c r="Q23" s="171">
        <f t="shared" si="0"/>
        <v>124465396.24000001</v>
      </c>
      <c r="R23"/>
      <c r="S23"/>
      <c r="T23" s="3"/>
      <c r="U23"/>
      <c r="V23"/>
      <c r="X23"/>
      <c r="Y23"/>
      <c r="Z23"/>
      <c r="AA23"/>
      <c r="AB23"/>
      <c r="AC23"/>
    </row>
    <row r="24" spans="1:29" x14ac:dyDescent="0.25">
      <c r="B24" s="172" t="s">
        <v>131</v>
      </c>
      <c r="C24" s="171">
        <v>270069427</v>
      </c>
      <c r="D24" s="171">
        <v>270701764.56</v>
      </c>
      <c r="E24" s="171">
        <v>0</v>
      </c>
      <c r="F24" s="171"/>
      <c r="G24" s="171"/>
      <c r="H24" s="171"/>
      <c r="I24" s="171">
        <v>0</v>
      </c>
      <c r="J24" s="171">
        <v>443750.01</v>
      </c>
      <c r="K24" s="171">
        <v>0</v>
      </c>
      <c r="L24" s="171">
        <v>145833.32999999999</v>
      </c>
      <c r="M24" s="171"/>
      <c r="N24" s="171">
        <v>0</v>
      </c>
      <c r="O24" s="171">
        <v>74436774.019999996</v>
      </c>
      <c r="P24" s="171">
        <v>49439038.880000003</v>
      </c>
      <c r="Q24" s="171">
        <f t="shared" si="0"/>
        <v>124465396.24000001</v>
      </c>
      <c r="T24" s="3"/>
    </row>
    <row r="25" spans="1:29" s="34" customFormat="1" x14ac:dyDescent="0.25">
      <c r="A25"/>
      <c r="B25" s="170" t="s">
        <v>132</v>
      </c>
      <c r="C25" s="171">
        <v>180927079</v>
      </c>
      <c r="D25" s="171">
        <v>205855261.25999999</v>
      </c>
      <c r="E25" s="171">
        <v>130364.56</v>
      </c>
      <c r="F25" s="171">
        <v>1801136.2999999998</v>
      </c>
      <c r="G25" s="171">
        <v>3465002.31</v>
      </c>
      <c r="H25" s="171">
        <v>4242409.2699999996</v>
      </c>
      <c r="I25" s="171">
        <v>883689.9</v>
      </c>
      <c r="J25" s="171">
        <v>12881764.27</v>
      </c>
      <c r="K25" s="171">
        <v>119981.54</v>
      </c>
      <c r="L25" s="171">
        <v>3846651.95</v>
      </c>
      <c r="M25" s="171">
        <v>166128.29</v>
      </c>
      <c r="N25" s="171">
        <v>6149892.0600000005</v>
      </c>
      <c r="O25" s="171">
        <v>8598658.6899999995</v>
      </c>
      <c r="P25" s="171">
        <v>930832.49</v>
      </c>
      <c r="Q25" s="171">
        <f t="shared" si="0"/>
        <v>43216511.629999995</v>
      </c>
      <c r="R25"/>
      <c r="S25"/>
      <c r="T25" s="3"/>
      <c r="U25"/>
      <c r="V25"/>
      <c r="X25"/>
      <c r="Y25"/>
      <c r="Z25"/>
      <c r="AA25"/>
      <c r="AB25"/>
      <c r="AC25"/>
    </row>
    <row r="26" spans="1:29" x14ac:dyDescent="0.25">
      <c r="B26" s="172" t="s">
        <v>133</v>
      </c>
      <c r="C26" s="171">
        <v>35200000</v>
      </c>
      <c r="D26" s="171">
        <v>34016264.619999997</v>
      </c>
      <c r="E26" s="171">
        <v>0</v>
      </c>
      <c r="F26" s="171">
        <v>0</v>
      </c>
      <c r="G26" s="171">
        <v>1890000</v>
      </c>
      <c r="H26" s="171">
        <v>2836500</v>
      </c>
      <c r="I26" s="171">
        <v>213000</v>
      </c>
      <c r="J26" s="171">
        <v>5702568.7999999998</v>
      </c>
      <c r="K26" s="171">
        <v>0</v>
      </c>
      <c r="L26" s="171">
        <v>1910000</v>
      </c>
      <c r="M26" s="171">
        <v>0</v>
      </c>
      <c r="N26" s="171">
        <v>0</v>
      </c>
      <c r="O26" s="171">
        <v>1079600</v>
      </c>
      <c r="P26" s="171">
        <v>72000</v>
      </c>
      <c r="Q26" s="171">
        <f t="shared" si="0"/>
        <v>13703668.800000001</v>
      </c>
      <c r="T26" s="3"/>
    </row>
    <row r="27" spans="1:29" x14ac:dyDescent="0.25">
      <c r="B27" s="172" t="s">
        <v>135</v>
      </c>
      <c r="C27" s="171">
        <v>126936869</v>
      </c>
      <c r="D27" s="171">
        <v>142707513.41999999</v>
      </c>
      <c r="E27" s="171">
        <v>0</v>
      </c>
      <c r="F27" s="171">
        <v>1349871.42</v>
      </c>
      <c r="G27" s="171">
        <v>790000</v>
      </c>
      <c r="H27" s="171">
        <v>216200</v>
      </c>
      <c r="I27" s="171">
        <v>0</v>
      </c>
      <c r="J27" s="171">
        <v>3395168.55</v>
      </c>
      <c r="K27" s="171">
        <v>0</v>
      </c>
      <c r="L27" s="171">
        <v>220000</v>
      </c>
      <c r="M27" s="171">
        <v>0</v>
      </c>
      <c r="N27" s="171">
        <v>4964245</v>
      </c>
      <c r="O27" s="171">
        <v>5542337</v>
      </c>
      <c r="P27" s="171">
        <v>70000</v>
      </c>
      <c r="Q27" s="171">
        <f t="shared" si="0"/>
        <v>16547821.969999999</v>
      </c>
      <c r="T27" s="3"/>
    </row>
    <row r="28" spans="1:29" x14ac:dyDescent="0.25">
      <c r="B28" s="172" t="s">
        <v>136</v>
      </c>
      <c r="C28" s="171">
        <v>18790210</v>
      </c>
      <c r="D28" s="171">
        <v>29131483.219999999</v>
      </c>
      <c r="E28" s="171">
        <v>130364.56</v>
      </c>
      <c r="F28" s="171">
        <v>451264.88</v>
      </c>
      <c r="G28" s="171">
        <v>785002.31</v>
      </c>
      <c r="H28" s="171">
        <v>1189709.27</v>
      </c>
      <c r="I28" s="171">
        <v>670689.9</v>
      </c>
      <c r="J28" s="171">
        <v>3784026.92</v>
      </c>
      <c r="K28" s="171">
        <v>119981.54</v>
      </c>
      <c r="L28" s="171">
        <v>1716651.95</v>
      </c>
      <c r="M28" s="171">
        <v>166128.29</v>
      </c>
      <c r="N28" s="171">
        <v>1185647.06</v>
      </c>
      <c r="O28" s="171">
        <v>1976721.69</v>
      </c>
      <c r="P28" s="171">
        <v>788832.49</v>
      </c>
      <c r="Q28" s="171">
        <f t="shared" si="0"/>
        <v>12965020.859999999</v>
      </c>
      <c r="T28" s="3"/>
    </row>
    <row r="29" spans="1:29" s="34" customFormat="1" x14ac:dyDescent="0.25">
      <c r="A29"/>
      <c r="B29" s="170" t="s">
        <v>137</v>
      </c>
      <c r="C29" s="171">
        <v>57000000</v>
      </c>
      <c r="D29" s="171">
        <v>57000000</v>
      </c>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57000000</v>
      </c>
      <c r="D30" s="171">
        <v>57000000</v>
      </c>
      <c r="E30" s="171">
        <v>0</v>
      </c>
      <c r="F30" s="171"/>
      <c r="G30" s="171"/>
      <c r="H30" s="171"/>
      <c r="I30" s="171"/>
      <c r="J30" s="171"/>
      <c r="K30" s="171"/>
      <c r="L30" s="171"/>
      <c r="M30" s="171"/>
      <c r="N30" s="171"/>
      <c r="O30" s="171"/>
      <c r="P30" s="171"/>
      <c r="Q30" s="171">
        <f t="shared" si="0"/>
        <v>0</v>
      </c>
      <c r="T30" s="3"/>
    </row>
    <row r="31" spans="1:29" x14ac:dyDescent="0.25">
      <c r="B31" s="168" t="s">
        <v>25</v>
      </c>
      <c r="C31" s="169">
        <v>1164240179</v>
      </c>
      <c r="D31" s="169">
        <v>1298043513.48</v>
      </c>
      <c r="E31" s="169">
        <v>2767266.01</v>
      </c>
      <c r="F31" s="169">
        <v>3552681.54</v>
      </c>
      <c r="G31" s="169">
        <v>3964291.76</v>
      </c>
      <c r="H31" s="169">
        <v>47472016.799999997</v>
      </c>
      <c r="I31" s="169">
        <v>53486462.990000002</v>
      </c>
      <c r="J31" s="169">
        <v>24462683.009999998</v>
      </c>
      <c r="K31" s="169">
        <v>10813204.48</v>
      </c>
      <c r="L31" s="169">
        <v>6838919.1399999997</v>
      </c>
      <c r="M31" s="169">
        <v>6209587.6799999997</v>
      </c>
      <c r="N31" s="169">
        <v>67415453.989999995</v>
      </c>
      <c r="O31" s="169">
        <v>3807794.75</v>
      </c>
      <c r="P31" s="169">
        <v>188077953.38999999</v>
      </c>
      <c r="Q31" s="169">
        <f t="shared" si="0"/>
        <v>418868315.53999996</v>
      </c>
      <c r="T31" s="3"/>
    </row>
    <row r="32" spans="1:29" s="34" customFormat="1" x14ac:dyDescent="0.25">
      <c r="A32"/>
      <c r="B32" s="170" t="s">
        <v>139</v>
      </c>
      <c r="C32" s="171">
        <v>32381388</v>
      </c>
      <c r="D32" s="171">
        <v>32381388</v>
      </c>
      <c r="E32" s="171">
        <v>145116</v>
      </c>
      <c r="F32" s="171">
        <v>164616</v>
      </c>
      <c r="G32" s="171">
        <v>205116</v>
      </c>
      <c r="H32" s="171"/>
      <c r="I32" s="171">
        <v>138228</v>
      </c>
      <c r="J32" s="171">
        <v>134328</v>
      </c>
      <c r="K32" s="171"/>
      <c r="L32" s="171">
        <v>131114</v>
      </c>
      <c r="M32" s="171">
        <v>127814</v>
      </c>
      <c r="N32" s="171"/>
      <c r="O32" s="171">
        <v>120004</v>
      </c>
      <c r="P32" s="171">
        <v>520082</v>
      </c>
      <c r="Q32" s="171">
        <f t="shared" si="0"/>
        <v>1686418</v>
      </c>
      <c r="R32"/>
      <c r="S32"/>
      <c r="T32" s="3"/>
      <c r="U32"/>
      <c r="V32"/>
      <c r="X32"/>
      <c r="Y32"/>
      <c r="Z32"/>
      <c r="AA32"/>
      <c r="AB32"/>
      <c r="AC32"/>
    </row>
    <row r="33" spans="1:29" x14ac:dyDescent="0.25">
      <c r="B33" s="172" t="s">
        <v>140</v>
      </c>
      <c r="C33" s="171">
        <v>32381388</v>
      </c>
      <c r="D33" s="171">
        <v>32381388</v>
      </c>
      <c r="E33" s="171">
        <v>145116</v>
      </c>
      <c r="F33" s="171">
        <v>164616</v>
      </c>
      <c r="G33" s="171">
        <v>205116</v>
      </c>
      <c r="H33" s="171"/>
      <c r="I33" s="171">
        <v>138228</v>
      </c>
      <c r="J33" s="171">
        <v>134328</v>
      </c>
      <c r="K33" s="171"/>
      <c r="L33" s="171">
        <v>131114</v>
      </c>
      <c r="M33" s="171">
        <v>127814</v>
      </c>
      <c r="N33" s="171"/>
      <c r="O33" s="171">
        <v>120004</v>
      </c>
      <c r="P33" s="171">
        <v>520082</v>
      </c>
      <c r="Q33" s="171">
        <f t="shared" si="0"/>
        <v>1686418</v>
      </c>
      <c r="T33" s="3"/>
    </row>
    <row r="34" spans="1:29" s="34" customFormat="1" x14ac:dyDescent="0.25">
      <c r="A34"/>
      <c r="B34" s="170" t="s">
        <v>141</v>
      </c>
      <c r="C34" s="171">
        <v>1131858791</v>
      </c>
      <c r="D34" s="171">
        <v>1265662125.48</v>
      </c>
      <c r="E34" s="171">
        <v>2622150.0099999998</v>
      </c>
      <c r="F34" s="171">
        <v>3388065.54</v>
      </c>
      <c r="G34" s="171">
        <v>3759175.76</v>
      </c>
      <c r="H34" s="171">
        <v>47472016.799999997</v>
      </c>
      <c r="I34" s="171">
        <v>53348234.990000002</v>
      </c>
      <c r="J34" s="171">
        <v>24328355.009999998</v>
      </c>
      <c r="K34" s="171">
        <v>10813204.48</v>
      </c>
      <c r="L34" s="171">
        <v>6707805.1399999997</v>
      </c>
      <c r="M34" s="171">
        <v>6081773.6799999997</v>
      </c>
      <c r="N34" s="171">
        <v>67415453.989999995</v>
      </c>
      <c r="O34" s="171">
        <v>3687790.75</v>
      </c>
      <c r="P34" s="171">
        <v>187557871.38999999</v>
      </c>
      <c r="Q34" s="171">
        <f t="shared" si="0"/>
        <v>417181897.53999996</v>
      </c>
      <c r="R34"/>
      <c r="S34"/>
      <c r="T34" s="3"/>
      <c r="U34"/>
      <c r="V34"/>
      <c r="X34"/>
      <c r="Y34"/>
      <c r="Z34"/>
      <c r="AA34"/>
      <c r="AB34"/>
      <c r="AC34"/>
    </row>
    <row r="35" spans="1:29" x14ac:dyDescent="0.25">
      <c r="B35" s="172" t="s">
        <v>142</v>
      </c>
      <c r="C35" s="171">
        <v>4688000</v>
      </c>
      <c r="D35" s="171">
        <v>4791250</v>
      </c>
      <c r="E35" s="171">
        <v>50400</v>
      </c>
      <c r="F35" s="171">
        <v>206360</v>
      </c>
      <c r="G35" s="171">
        <v>66600</v>
      </c>
      <c r="H35" s="171">
        <v>142235</v>
      </c>
      <c r="I35" s="171">
        <v>141190</v>
      </c>
      <c r="J35" s="171">
        <v>138590</v>
      </c>
      <c r="K35" s="171">
        <v>143535</v>
      </c>
      <c r="L35" s="171">
        <v>145735</v>
      </c>
      <c r="M35" s="171">
        <v>148135</v>
      </c>
      <c r="N35" s="171">
        <v>148235</v>
      </c>
      <c r="O35" s="171">
        <v>112590</v>
      </c>
      <c r="P35" s="171">
        <v>110145</v>
      </c>
      <c r="Q35" s="171">
        <f t="shared" si="0"/>
        <v>1553750</v>
      </c>
      <c r="T35" s="3"/>
    </row>
    <row r="36" spans="1:29" x14ac:dyDescent="0.25">
      <c r="B36" s="172" t="s">
        <v>143</v>
      </c>
      <c r="C36" s="171">
        <v>5567273</v>
      </c>
      <c r="D36" s="171">
        <v>6728589.6699999999</v>
      </c>
      <c r="E36" s="171">
        <v>311308.33999999997</v>
      </c>
      <c r="F36" s="171">
        <v>171405.54</v>
      </c>
      <c r="G36" s="171">
        <v>457325.76</v>
      </c>
      <c r="H36" s="171">
        <v>177670.94</v>
      </c>
      <c r="I36" s="171">
        <v>256365.02000000002</v>
      </c>
      <c r="J36" s="171">
        <v>318283.40999999997</v>
      </c>
      <c r="K36" s="171">
        <v>483962.98</v>
      </c>
      <c r="L36" s="171">
        <v>444040.97</v>
      </c>
      <c r="M36" s="171">
        <v>426663.69</v>
      </c>
      <c r="N36" s="171">
        <v>324656.28000000003</v>
      </c>
      <c r="O36" s="171">
        <v>247825.76</v>
      </c>
      <c r="P36" s="171">
        <v>1376531.05</v>
      </c>
      <c r="Q36" s="171">
        <f t="shared" si="0"/>
        <v>4996039.7399999993</v>
      </c>
      <c r="T36" s="3"/>
    </row>
    <row r="37" spans="1:29" x14ac:dyDescent="0.25">
      <c r="B37" s="172" t="s">
        <v>144</v>
      </c>
      <c r="C37" s="171">
        <v>77562583</v>
      </c>
      <c r="D37" s="171">
        <v>75489774</v>
      </c>
      <c r="E37" s="171">
        <v>412000</v>
      </c>
      <c r="F37" s="171">
        <v>532000</v>
      </c>
      <c r="G37" s="171">
        <v>483000</v>
      </c>
      <c r="H37" s="171">
        <v>478000</v>
      </c>
      <c r="I37" s="171">
        <v>688000</v>
      </c>
      <c r="J37" s="171">
        <v>548000</v>
      </c>
      <c r="K37" s="171">
        <v>548000</v>
      </c>
      <c r="L37" s="171">
        <v>550500</v>
      </c>
      <c r="M37" s="171">
        <v>478000</v>
      </c>
      <c r="N37" s="171">
        <v>468000</v>
      </c>
      <c r="O37" s="171">
        <v>1013000</v>
      </c>
      <c r="P37" s="171">
        <v>1228000</v>
      </c>
      <c r="Q37" s="171">
        <f t="shared" si="0"/>
        <v>7426500</v>
      </c>
      <c r="T37" s="3"/>
    </row>
    <row r="38" spans="1:29" x14ac:dyDescent="0.25">
      <c r="B38" s="172" t="s">
        <v>145</v>
      </c>
      <c r="C38" s="171">
        <v>72709235</v>
      </c>
      <c r="D38" s="171">
        <v>90741735</v>
      </c>
      <c r="E38" s="171">
        <v>1848441.67</v>
      </c>
      <c r="F38" s="171">
        <v>2478300</v>
      </c>
      <c r="G38" s="171">
        <v>2752250</v>
      </c>
      <c r="H38" s="171">
        <v>2336275</v>
      </c>
      <c r="I38" s="171">
        <v>2324275</v>
      </c>
      <c r="J38" s="171">
        <v>2991275</v>
      </c>
      <c r="K38" s="171">
        <v>3977775</v>
      </c>
      <c r="L38" s="171">
        <v>4688641.67</v>
      </c>
      <c r="M38" s="171">
        <v>5028974.99</v>
      </c>
      <c r="N38" s="171">
        <v>3578974.99</v>
      </c>
      <c r="O38" s="171">
        <v>1787666.66</v>
      </c>
      <c r="P38" s="171">
        <v>5705616.6600000001</v>
      </c>
      <c r="Q38" s="171">
        <f t="shared" si="0"/>
        <v>39498466.640000001</v>
      </c>
      <c r="T38" s="3"/>
    </row>
    <row r="39" spans="1:29" x14ac:dyDescent="0.25">
      <c r="B39" s="172" t="s">
        <v>146</v>
      </c>
      <c r="C39" s="171">
        <v>206377854</v>
      </c>
      <c r="D39" s="171">
        <v>199854293.72999999</v>
      </c>
      <c r="E39" s="171">
        <v>0</v>
      </c>
      <c r="F39" s="171"/>
      <c r="G39" s="171"/>
      <c r="H39" s="171">
        <v>44337835.859999999</v>
      </c>
      <c r="I39" s="171">
        <v>49938404.969999999</v>
      </c>
      <c r="J39" s="171">
        <v>8814206.5999999996</v>
      </c>
      <c r="K39" s="171">
        <v>4319931.5</v>
      </c>
      <c r="L39" s="171">
        <v>25000</v>
      </c>
      <c r="M39" s="171">
        <v>0</v>
      </c>
      <c r="N39" s="171">
        <v>0</v>
      </c>
      <c r="O39" s="171">
        <v>0</v>
      </c>
      <c r="P39" s="171">
        <v>34500</v>
      </c>
      <c r="Q39" s="171">
        <f t="shared" si="0"/>
        <v>107469878.92999999</v>
      </c>
      <c r="T39" s="3"/>
    </row>
    <row r="40" spans="1:29" x14ac:dyDescent="0.25">
      <c r="B40" s="172" t="s">
        <v>147</v>
      </c>
      <c r="C40" s="171">
        <v>137208808</v>
      </c>
      <c r="D40" s="171">
        <v>137238808</v>
      </c>
      <c r="E40" s="171">
        <v>0</v>
      </c>
      <c r="F40" s="171"/>
      <c r="G40" s="171"/>
      <c r="H40" s="171"/>
      <c r="I40" s="171"/>
      <c r="J40" s="171"/>
      <c r="K40" s="171"/>
      <c r="L40" s="171"/>
      <c r="M40" s="171"/>
      <c r="N40" s="171"/>
      <c r="O40" s="171"/>
      <c r="P40" s="171">
        <v>0</v>
      </c>
      <c r="Q40" s="171">
        <f t="shared" si="0"/>
        <v>0</v>
      </c>
      <c r="T40" s="3"/>
    </row>
    <row r="41" spans="1:29" x14ac:dyDescent="0.25">
      <c r="B41" s="172" t="s">
        <v>148</v>
      </c>
      <c r="C41" s="171">
        <v>461418400</v>
      </c>
      <c r="D41" s="171">
        <v>461572378.00999999</v>
      </c>
      <c r="E41" s="171">
        <v>0</v>
      </c>
      <c r="F41" s="171"/>
      <c r="G41" s="171"/>
      <c r="H41" s="171"/>
      <c r="I41" s="171"/>
      <c r="J41" s="171">
        <v>11518000</v>
      </c>
      <c r="K41" s="171">
        <v>1340000</v>
      </c>
      <c r="L41" s="171">
        <v>853887.5</v>
      </c>
      <c r="M41" s="171">
        <v>0</v>
      </c>
      <c r="N41" s="171">
        <v>0</v>
      </c>
      <c r="O41" s="171"/>
      <c r="P41" s="171">
        <v>0</v>
      </c>
      <c r="Q41" s="171">
        <f t="shared" si="0"/>
        <v>13711887.5</v>
      </c>
      <c r="T41" s="3"/>
    </row>
    <row r="42" spans="1:29" x14ac:dyDescent="0.25">
      <c r="B42" s="172" t="s">
        <v>149</v>
      </c>
      <c r="C42" s="171">
        <v>166326638</v>
      </c>
      <c r="D42" s="171">
        <v>155163821.06999999</v>
      </c>
      <c r="E42" s="171">
        <v>0</v>
      </c>
      <c r="F42" s="171">
        <v>0</v>
      </c>
      <c r="G42" s="171"/>
      <c r="H42" s="171"/>
      <c r="I42" s="171"/>
      <c r="J42" s="171"/>
      <c r="K42" s="171">
        <v>0</v>
      </c>
      <c r="L42" s="171"/>
      <c r="M42" s="171"/>
      <c r="N42" s="171">
        <v>62895587.719999999</v>
      </c>
      <c r="O42" s="171">
        <v>526708.32999999996</v>
      </c>
      <c r="P42" s="171">
        <v>53485145.119999997</v>
      </c>
      <c r="Q42" s="171">
        <f t="shared" si="0"/>
        <v>116907441.16999999</v>
      </c>
      <c r="T42" s="3"/>
    </row>
    <row r="43" spans="1:29" x14ac:dyDescent="0.25">
      <c r="B43" s="172" t="s">
        <v>150</v>
      </c>
      <c r="C43" s="171">
        <v>0</v>
      </c>
      <c r="D43" s="171">
        <v>134081476</v>
      </c>
      <c r="E43" s="171"/>
      <c r="F43" s="171"/>
      <c r="G43" s="171"/>
      <c r="H43" s="171"/>
      <c r="I43" s="171"/>
      <c r="J43" s="171"/>
      <c r="K43" s="171"/>
      <c r="L43" s="171"/>
      <c r="M43" s="171"/>
      <c r="N43" s="171"/>
      <c r="O43" s="171"/>
      <c r="P43" s="171">
        <v>125617933.56</v>
      </c>
      <c r="Q43" s="171">
        <f t="shared" si="0"/>
        <v>125617933.56</v>
      </c>
      <c r="T43" s="3"/>
    </row>
    <row r="44" spans="1:29" x14ac:dyDescent="0.25">
      <c r="B44" s="168" t="s">
        <v>26</v>
      </c>
      <c r="C44" s="169">
        <v>28484000</v>
      </c>
      <c r="D44" s="169">
        <v>28334000</v>
      </c>
      <c r="E44" s="169">
        <v>58735.7</v>
      </c>
      <c r="F44" s="169">
        <v>1408759.12</v>
      </c>
      <c r="G44" s="169">
        <v>1167309.17</v>
      </c>
      <c r="H44" s="169">
        <v>1198397.8700000001</v>
      </c>
      <c r="I44" s="169">
        <v>1072996.3600000001</v>
      </c>
      <c r="J44" s="169">
        <v>893071.2</v>
      </c>
      <c r="K44" s="169">
        <v>1569216.75</v>
      </c>
      <c r="L44" s="169">
        <v>1517901.97</v>
      </c>
      <c r="M44" s="169">
        <v>1458979.6800000002</v>
      </c>
      <c r="N44" s="169">
        <v>1677400.9400000002</v>
      </c>
      <c r="O44" s="169">
        <v>160835.84</v>
      </c>
      <c r="P44" s="169">
        <v>2050690.61</v>
      </c>
      <c r="Q44" s="169">
        <f t="shared" si="0"/>
        <v>14234295.209999999</v>
      </c>
      <c r="T44" s="3"/>
    </row>
    <row r="45" spans="1:29" s="34" customFormat="1" x14ac:dyDescent="0.25">
      <c r="A45"/>
      <c r="B45" s="170" t="s">
        <v>151</v>
      </c>
      <c r="C45" s="171">
        <v>22154000</v>
      </c>
      <c r="D45" s="171">
        <v>22154000</v>
      </c>
      <c r="E45" s="171">
        <v>8000</v>
      </c>
      <c r="F45" s="171">
        <v>1343031.84</v>
      </c>
      <c r="G45" s="171">
        <v>1008384.55</v>
      </c>
      <c r="H45" s="171">
        <v>1190379.77</v>
      </c>
      <c r="I45" s="171">
        <v>916949.04</v>
      </c>
      <c r="J45" s="171">
        <v>806905.25</v>
      </c>
      <c r="K45" s="171">
        <v>1508160.82</v>
      </c>
      <c r="L45" s="171">
        <v>1482423.56</v>
      </c>
      <c r="M45" s="171">
        <v>1326204.6100000001</v>
      </c>
      <c r="N45" s="171">
        <v>1609333.59</v>
      </c>
      <c r="O45" s="171">
        <v>8000</v>
      </c>
      <c r="P45" s="171">
        <v>1965328.81</v>
      </c>
      <c r="Q45" s="171">
        <f t="shared" si="0"/>
        <v>13173101.84</v>
      </c>
      <c r="R45"/>
      <c r="S45"/>
      <c r="T45" s="3"/>
      <c r="U45"/>
      <c r="V45"/>
      <c r="X45"/>
      <c r="Y45"/>
      <c r="Z45"/>
      <c r="AA45"/>
      <c r="AB45"/>
      <c r="AC45"/>
    </row>
    <row r="46" spans="1:29" x14ac:dyDescent="0.25">
      <c r="B46" s="172" t="s">
        <v>152</v>
      </c>
      <c r="C46" s="171">
        <v>20154000</v>
      </c>
      <c r="D46" s="171">
        <v>20154000</v>
      </c>
      <c r="E46" s="171">
        <v>8000</v>
      </c>
      <c r="F46" s="171">
        <v>1343031.84</v>
      </c>
      <c r="G46" s="171">
        <v>1008384.55</v>
      </c>
      <c r="H46" s="171">
        <v>1190379.77</v>
      </c>
      <c r="I46" s="171">
        <v>916949.04</v>
      </c>
      <c r="J46" s="171">
        <v>806905.25</v>
      </c>
      <c r="K46" s="171">
        <v>1508160.82</v>
      </c>
      <c r="L46" s="171">
        <v>1482423.56</v>
      </c>
      <c r="M46" s="171">
        <v>1326204.6100000001</v>
      </c>
      <c r="N46" s="171">
        <v>1609333.59</v>
      </c>
      <c r="O46" s="171">
        <v>8000</v>
      </c>
      <c r="P46" s="171">
        <v>1965328.81</v>
      </c>
      <c r="Q46" s="171">
        <f t="shared" si="0"/>
        <v>13173101.84</v>
      </c>
      <c r="T46" s="3"/>
    </row>
    <row r="47" spans="1:29" x14ac:dyDescent="0.25">
      <c r="B47" s="172" t="s">
        <v>153</v>
      </c>
      <c r="C47" s="171">
        <v>2000000</v>
      </c>
      <c r="D47" s="171">
        <v>2000000</v>
      </c>
      <c r="E47" s="171">
        <v>0</v>
      </c>
      <c r="F47" s="171"/>
      <c r="G47" s="171"/>
      <c r="H47" s="171"/>
      <c r="I47" s="171"/>
      <c r="J47" s="171"/>
      <c r="K47" s="171"/>
      <c r="L47" s="171"/>
      <c r="M47" s="171"/>
      <c r="N47" s="171"/>
      <c r="O47" s="171"/>
      <c r="P47" s="171"/>
      <c r="Q47" s="171">
        <f t="shared" si="0"/>
        <v>0</v>
      </c>
      <c r="T47" s="3"/>
    </row>
    <row r="48" spans="1:29" s="34" customFormat="1" x14ac:dyDescent="0.25">
      <c r="A48"/>
      <c r="B48" s="170" t="s">
        <v>154</v>
      </c>
      <c r="C48" s="171">
        <v>6330000</v>
      </c>
      <c r="D48" s="171">
        <v>6180000</v>
      </c>
      <c r="E48" s="171">
        <v>50735.7</v>
      </c>
      <c r="F48" s="171">
        <v>65727.28</v>
      </c>
      <c r="G48" s="171">
        <v>158924.62</v>
      </c>
      <c r="H48" s="171">
        <v>8018.1</v>
      </c>
      <c r="I48" s="171">
        <v>156047.32</v>
      </c>
      <c r="J48" s="171">
        <v>86165.95</v>
      </c>
      <c r="K48" s="171">
        <v>61055.93</v>
      </c>
      <c r="L48" s="171">
        <v>35478.410000000003</v>
      </c>
      <c r="M48" s="171">
        <v>132775.07</v>
      </c>
      <c r="N48" s="171">
        <v>68067.350000000006</v>
      </c>
      <c r="O48" s="171">
        <v>152835.84</v>
      </c>
      <c r="P48" s="171">
        <v>85361.8</v>
      </c>
      <c r="Q48" s="171">
        <f t="shared" si="0"/>
        <v>1061193.3700000001</v>
      </c>
      <c r="R48"/>
      <c r="S48"/>
      <c r="T48" s="3"/>
      <c r="U48"/>
      <c r="V48"/>
      <c r="X48"/>
      <c r="Y48"/>
      <c r="Z48"/>
      <c r="AA48"/>
      <c r="AB48"/>
      <c r="AC48"/>
    </row>
    <row r="49" spans="1:29" x14ac:dyDescent="0.25">
      <c r="B49" s="172" t="s">
        <v>155</v>
      </c>
      <c r="C49" s="171">
        <v>4910000</v>
      </c>
      <c r="D49" s="171">
        <v>4760000</v>
      </c>
      <c r="E49" s="171">
        <v>50735.7</v>
      </c>
      <c r="F49" s="171">
        <v>65727.28</v>
      </c>
      <c r="G49" s="171">
        <v>158924.62</v>
      </c>
      <c r="H49" s="171">
        <v>8018.1</v>
      </c>
      <c r="I49" s="171">
        <v>156047.32</v>
      </c>
      <c r="J49" s="171">
        <v>86165.95</v>
      </c>
      <c r="K49" s="171">
        <v>61055.93</v>
      </c>
      <c r="L49" s="171">
        <v>35478.410000000003</v>
      </c>
      <c r="M49" s="171">
        <v>132775.07</v>
      </c>
      <c r="N49" s="171">
        <v>68067.350000000006</v>
      </c>
      <c r="O49" s="171">
        <v>152835.84</v>
      </c>
      <c r="P49" s="171">
        <v>85361.8</v>
      </c>
      <c r="Q49" s="171">
        <f t="shared" si="0"/>
        <v>1061193.3700000001</v>
      </c>
      <c r="T49" s="3"/>
    </row>
    <row r="50" spans="1:29" x14ac:dyDescent="0.25">
      <c r="B50" s="172" t="s">
        <v>156</v>
      </c>
      <c r="C50" s="171">
        <v>1420000</v>
      </c>
      <c r="D50" s="171">
        <v>1420000</v>
      </c>
      <c r="E50" s="171">
        <v>0</v>
      </c>
      <c r="F50" s="171"/>
      <c r="G50" s="171"/>
      <c r="H50" s="171"/>
      <c r="I50" s="171"/>
      <c r="J50" s="171"/>
      <c r="K50" s="171"/>
      <c r="L50" s="171"/>
      <c r="M50" s="171"/>
      <c r="N50" s="171"/>
      <c r="O50" s="171"/>
      <c r="P50" s="171"/>
      <c r="Q50" s="171">
        <f t="shared" si="0"/>
        <v>0</v>
      </c>
      <c r="T50" s="3"/>
    </row>
    <row r="51" spans="1:29" x14ac:dyDescent="0.25">
      <c r="B51" s="168" t="s">
        <v>27</v>
      </c>
      <c r="C51" s="181">
        <v>680544661</v>
      </c>
      <c r="D51" s="171">
        <v>578741268</v>
      </c>
      <c r="E51" s="181">
        <v>292000</v>
      </c>
      <c r="F51" s="181">
        <v>332000</v>
      </c>
      <c r="G51" s="181">
        <v>289000</v>
      </c>
      <c r="H51" s="181">
        <v>352500</v>
      </c>
      <c r="I51" s="181">
        <v>604000</v>
      </c>
      <c r="J51" s="181">
        <v>28000</v>
      </c>
      <c r="K51" s="181"/>
      <c r="L51" s="181"/>
      <c r="M51" s="181"/>
      <c r="N51" s="181">
        <v>42000</v>
      </c>
      <c r="O51" s="181">
        <v>455000</v>
      </c>
      <c r="P51" s="181">
        <v>2027000</v>
      </c>
      <c r="Q51" s="181">
        <f t="shared" si="0"/>
        <v>4421500</v>
      </c>
      <c r="T51" s="3"/>
    </row>
    <row r="52" spans="1:29" x14ac:dyDescent="0.25">
      <c r="B52" s="170" t="s">
        <v>157</v>
      </c>
      <c r="C52" s="171">
        <v>35000000</v>
      </c>
      <c r="D52" s="171">
        <v>35000000</v>
      </c>
      <c r="E52" s="171">
        <v>0</v>
      </c>
      <c r="F52" s="171"/>
      <c r="G52" s="171"/>
      <c r="H52" s="171"/>
      <c r="I52" s="171"/>
      <c r="J52" s="171"/>
      <c r="K52" s="171"/>
      <c r="L52" s="171"/>
      <c r="M52" s="171"/>
      <c r="N52" s="171"/>
      <c r="O52" s="171"/>
      <c r="P52" s="171"/>
      <c r="Q52" s="171">
        <f t="shared" si="0"/>
        <v>0</v>
      </c>
      <c r="T52" s="3"/>
    </row>
    <row r="53" spans="1:29" x14ac:dyDescent="0.25">
      <c r="B53" s="172" t="s">
        <v>158</v>
      </c>
      <c r="C53" s="171">
        <v>35000000</v>
      </c>
      <c r="D53" s="171">
        <v>35000000</v>
      </c>
      <c r="E53" s="171">
        <v>0</v>
      </c>
      <c r="F53" s="171"/>
      <c r="G53" s="171"/>
      <c r="H53" s="171"/>
      <c r="I53" s="171"/>
      <c r="J53" s="171"/>
      <c r="K53" s="171"/>
      <c r="L53" s="171"/>
      <c r="M53" s="171"/>
      <c r="N53" s="171"/>
      <c r="O53" s="171"/>
      <c r="P53" s="171"/>
      <c r="Q53" s="171">
        <f t="shared" si="0"/>
        <v>0</v>
      </c>
      <c r="T53" s="3"/>
    </row>
    <row r="54" spans="1:29" x14ac:dyDescent="0.25">
      <c r="B54" s="170" t="s">
        <v>159</v>
      </c>
      <c r="C54" s="171">
        <v>645544661</v>
      </c>
      <c r="D54" s="171">
        <v>543741268</v>
      </c>
      <c r="E54" s="171">
        <v>292000</v>
      </c>
      <c r="F54" s="171">
        <v>332000</v>
      </c>
      <c r="G54" s="171">
        <v>289000</v>
      </c>
      <c r="H54" s="171">
        <v>352500</v>
      </c>
      <c r="I54" s="171">
        <v>604000</v>
      </c>
      <c r="J54" s="171">
        <v>28000</v>
      </c>
      <c r="K54" s="171"/>
      <c r="L54" s="171"/>
      <c r="M54" s="171"/>
      <c r="N54" s="171">
        <v>42000</v>
      </c>
      <c r="O54" s="171">
        <v>455000</v>
      </c>
      <c r="P54" s="171">
        <v>2027000</v>
      </c>
      <c r="Q54" s="171">
        <f t="shared" si="0"/>
        <v>4421500</v>
      </c>
      <c r="T54" s="3"/>
    </row>
    <row r="55" spans="1:29" s="34" customFormat="1" x14ac:dyDescent="0.25">
      <c r="A55"/>
      <c r="B55" s="172" t="s">
        <v>160</v>
      </c>
      <c r="C55" s="171">
        <v>44379372</v>
      </c>
      <c r="D55" s="171">
        <v>44379372</v>
      </c>
      <c r="E55" s="171">
        <v>0</v>
      </c>
      <c r="F55" s="171"/>
      <c r="G55" s="171"/>
      <c r="H55" s="171"/>
      <c r="I55" s="171"/>
      <c r="J55" s="171"/>
      <c r="K55" s="171"/>
      <c r="L55" s="171"/>
      <c r="M55" s="171"/>
      <c r="N55" s="171"/>
      <c r="O55" s="171"/>
      <c r="P55" s="171"/>
      <c r="Q55" s="171">
        <f t="shared" si="0"/>
        <v>0</v>
      </c>
      <c r="R55"/>
      <c r="S55"/>
      <c r="T55" s="3"/>
      <c r="U55"/>
      <c r="V55"/>
      <c r="X55"/>
      <c r="Y55"/>
      <c r="Z55"/>
      <c r="AA55"/>
      <c r="AB55"/>
      <c r="AC55"/>
    </row>
    <row r="56" spans="1:29" x14ac:dyDescent="0.25">
      <c r="B56" s="172" t="s">
        <v>161</v>
      </c>
      <c r="C56" s="171">
        <v>500000</v>
      </c>
      <c r="D56" s="171">
        <v>515000</v>
      </c>
      <c r="E56" s="171">
        <v>0</v>
      </c>
      <c r="F56" s="171">
        <v>15000</v>
      </c>
      <c r="G56" s="171"/>
      <c r="H56" s="171"/>
      <c r="I56" s="171"/>
      <c r="J56" s="171"/>
      <c r="K56" s="171"/>
      <c r="L56" s="171"/>
      <c r="M56" s="171"/>
      <c r="N56" s="171"/>
      <c r="O56" s="171"/>
      <c r="P56" s="171"/>
      <c r="Q56" s="171">
        <f t="shared" si="0"/>
        <v>15000</v>
      </c>
      <c r="T56" s="3"/>
    </row>
    <row r="57" spans="1:29" s="34" customFormat="1" x14ac:dyDescent="0.25">
      <c r="A57"/>
      <c r="B57" s="172" t="s">
        <v>162</v>
      </c>
      <c r="C57" s="182">
        <v>102780000</v>
      </c>
      <c r="D57" s="169">
        <v>102780000</v>
      </c>
      <c r="E57" s="182">
        <v>0</v>
      </c>
      <c r="F57" s="182"/>
      <c r="G57" s="182"/>
      <c r="H57" s="182"/>
      <c r="I57" s="182"/>
      <c r="J57" s="182"/>
      <c r="K57" s="182"/>
      <c r="L57" s="182"/>
      <c r="M57" s="182"/>
      <c r="N57" s="182"/>
      <c r="O57" s="182"/>
      <c r="P57" s="182"/>
      <c r="Q57" s="182">
        <f t="shared" si="0"/>
        <v>0</v>
      </c>
      <c r="R57"/>
      <c r="S57"/>
      <c r="T57" s="3"/>
      <c r="U57"/>
      <c r="V57"/>
      <c r="X57"/>
      <c r="Y57"/>
      <c r="Z57"/>
      <c r="AA57"/>
      <c r="AB57"/>
      <c r="AC57"/>
    </row>
    <row r="58" spans="1:29" x14ac:dyDescent="0.25">
      <c r="B58" s="172" t="s">
        <v>163</v>
      </c>
      <c r="C58" s="171">
        <v>497885289</v>
      </c>
      <c r="D58" s="171">
        <v>396066896</v>
      </c>
      <c r="E58" s="171">
        <v>292000</v>
      </c>
      <c r="F58" s="171">
        <v>317000</v>
      </c>
      <c r="G58" s="171">
        <v>289000</v>
      </c>
      <c r="H58" s="171">
        <v>352500</v>
      </c>
      <c r="I58" s="171">
        <v>604000</v>
      </c>
      <c r="J58" s="171">
        <v>28000</v>
      </c>
      <c r="K58" s="171"/>
      <c r="L58" s="171"/>
      <c r="M58" s="171"/>
      <c r="N58" s="171">
        <v>42000</v>
      </c>
      <c r="O58" s="171">
        <v>455000</v>
      </c>
      <c r="P58" s="171">
        <v>2027000</v>
      </c>
      <c r="Q58" s="171">
        <f t="shared" si="0"/>
        <v>4406500</v>
      </c>
      <c r="T58" s="3"/>
    </row>
    <row r="59" spans="1:29" x14ac:dyDescent="0.25">
      <c r="B59" s="168" t="s">
        <v>28</v>
      </c>
      <c r="C59" s="181">
        <v>525658899</v>
      </c>
      <c r="D59" s="171">
        <v>530388406.34999996</v>
      </c>
      <c r="E59" s="181">
        <v>15101267.68</v>
      </c>
      <c r="F59" s="181">
        <v>19967991.299999997</v>
      </c>
      <c r="G59" s="181">
        <v>17496052.050000001</v>
      </c>
      <c r="H59" s="181">
        <v>17726817.010000002</v>
      </c>
      <c r="I59" s="181">
        <v>17391557.449999999</v>
      </c>
      <c r="J59" s="181">
        <v>17890691.59</v>
      </c>
      <c r="K59" s="181">
        <v>19490243.18</v>
      </c>
      <c r="L59" s="181">
        <v>19670394.489999998</v>
      </c>
      <c r="M59" s="181">
        <v>19639401.300000001</v>
      </c>
      <c r="N59" s="181">
        <v>20270672.909999996</v>
      </c>
      <c r="O59" s="181">
        <v>20468799.129999999</v>
      </c>
      <c r="P59" s="181">
        <v>21118493.359999999</v>
      </c>
      <c r="Q59" s="181">
        <f t="shared" si="0"/>
        <v>226232381.45000005</v>
      </c>
      <c r="T59" s="3"/>
    </row>
    <row r="60" spans="1:29" x14ac:dyDescent="0.25">
      <c r="B60" s="170" t="s">
        <v>164</v>
      </c>
      <c r="C60" s="171">
        <v>242063906</v>
      </c>
      <c r="D60" s="171">
        <v>244120158.31</v>
      </c>
      <c r="E60" s="171">
        <v>7048619.96</v>
      </c>
      <c r="F60" s="171">
        <v>9309090.6500000004</v>
      </c>
      <c r="G60" s="171">
        <v>8161550.6699999999</v>
      </c>
      <c r="H60" s="171">
        <v>8257426.8200000003</v>
      </c>
      <c r="I60" s="171">
        <v>8099683.9299999997</v>
      </c>
      <c r="J60" s="171">
        <v>8331049.9699999997</v>
      </c>
      <c r="K60" s="171">
        <v>9078294.5299999993</v>
      </c>
      <c r="L60" s="171">
        <v>9169566.5999999996</v>
      </c>
      <c r="M60" s="171">
        <v>9155147.8399999999</v>
      </c>
      <c r="N60" s="171">
        <v>9448398.8000000007</v>
      </c>
      <c r="O60" s="171">
        <v>9546169.9000000004</v>
      </c>
      <c r="P60" s="171">
        <v>9851146.0999999996</v>
      </c>
      <c r="Q60" s="171">
        <f t="shared" si="0"/>
        <v>105456145.77</v>
      </c>
      <c r="T60" s="3"/>
    </row>
    <row r="61" spans="1:29" x14ac:dyDescent="0.25">
      <c r="B61" s="172" t="s">
        <v>165</v>
      </c>
      <c r="C61" s="171">
        <v>242063906</v>
      </c>
      <c r="D61" s="171">
        <v>244120158.31</v>
      </c>
      <c r="E61" s="171">
        <v>7048619.96</v>
      </c>
      <c r="F61" s="171">
        <v>9309090.6500000004</v>
      </c>
      <c r="G61" s="171">
        <v>8161550.6699999999</v>
      </c>
      <c r="H61" s="171">
        <v>8257426.8200000003</v>
      </c>
      <c r="I61" s="171">
        <v>8099683.9299999997</v>
      </c>
      <c r="J61" s="171">
        <v>8331049.9699999997</v>
      </c>
      <c r="K61" s="171">
        <v>9078294.5299999993</v>
      </c>
      <c r="L61" s="171">
        <v>9169566.5999999996</v>
      </c>
      <c r="M61" s="171">
        <v>9155147.8399999999</v>
      </c>
      <c r="N61" s="171">
        <v>9448398.8000000007</v>
      </c>
      <c r="O61" s="171">
        <v>9546169.9000000004</v>
      </c>
      <c r="P61" s="171">
        <v>9851146.0999999996</v>
      </c>
      <c r="Q61" s="171">
        <f t="shared" si="0"/>
        <v>105456145.77</v>
      </c>
      <c r="T61" s="3"/>
    </row>
    <row r="62" spans="1:29" x14ac:dyDescent="0.25">
      <c r="B62" s="170" t="s">
        <v>166</v>
      </c>
      <c r="C62" s="171">
        <v>249443781</v>
      </c>
      <c r="D62" s="171">
        <v>251775743.46000001</v>
      </c>
      <c r="E62" s="171">
        <v>7132238.2000000002</v>
      </c>
      <c r="F62" s="171">
        <v>9417832.5399999991</v>
      </c>
      <c r="G62" s="171">
        <v>8257706.3499999996</v>
      </c>
      <c r="H62" s="171">
        <v>8333258.4400000004</v>
      </c>
      <c r="I62" s="171">
        <v>8175293.0499999998</v>
      </c>
      <c r="J62" s="171">
        <v>8415026.3399999999</v>
      </c>
      <c r="K62" s="171">
        <v>9173461.2400000002</v>
      </c>
      <c r="L62" s="171">
        <v>9254691.1600000001</v>
      </c>
      <c r="M62" s="171">
        <v>9239293.6999999993</v>
      </c>
      <c r="N62" s="171">
        <v>9537218.2799999993</v>
      </c>
      <c r="O62" s="171">
        <v>9635127.2799999993</v>
      </c>
      <c r="P62" s="171">
        <v>9941474.5299999993</v>
      </c>
      <c r="Q62" s="171">
        <f t="shared" si="0"/>
        <v>106512621.11000001</v>
      </c>
      <c r="T62" s="3"/>
    </row>
    <row r="63" spans="1:29" s="34" customFormat="1" x14ac:dyDescent="0.25">
      <c r="A63"/>
      <c r="B63" s="172" t="s">
        <v>167</v>
      </c>
      <c r="C63" s="171">
        <v>249443781</v>
      </c>
      <c r="D63" s="171">
        <v>251775743.46000001</v>
      </c>
      <c r="E63" s="171">
        <v>7132238.2000000002</v>
      </c>
      <c r="F63" s="171">
        <v>9417832.5399999991</v>
      </c>
      <c r="G63" s="171">
        <v>8257706.3499999996</v>
      </c>
      <c r="H63" s="171">
        <v>8333258.4400000004</v>
      </c>
      <c r="I63" s="171">
        <v>8175293.0499999998</v>
      </c>
      <c r="J63" s="171">
        <v>8415026.3399999999</v>
      </c>
      <c r="K63" s="171">
        <v>9173461.2400000002</v>
      </c>
      <c r="L63" s="171">
        <v>9254691.1600000001</v>
      </c>
      <c r="M63" s="171">
        <v>9239293.6999999993</v>
      </c>
      <c r="N63" s="171">
        <v>9537218.2799999993</v>
      </c>
      <c r="O63" s="171">
        <v>9635127.2799999993</v>
      </c>
      <c r="P63" s="171">
        <v>9941474.5299999993</v>
      </c>
      <c r="Q63" s="171">
        <f t="shared" si="0"/>
        <v>106512621.11000001</v>
      </c>
      <c r="R63"/>
      <c r="S63"/>
      <c r="T63" s="3"/>
      <c r="U63"/>
      <c r="V63"/>
      <c r="X63"/>
      <c r="Y63"/>
      <c r="Z63"/>
      <c r="AA63"/>
      <c r="AB63"/>
      <c r="AC63"/>
    </row>
    <row r="64" spans="1:29" x14ac:dyDescent="0.25">
      <c r="B64" s="170" t="s">
        <v>168</v>
      </c>
      <c r="C64" s="182">
        <v>34151212</v>
      </c>
      <c r="D64" s="169">
        <v>34492504.579999998</v>
      </c>
      <c r="E64" s="182">
        <v>920409.52</v>
      </c>
      <c r="F64" s="182">
        <v>1241068.1100000001</v>
      </c>
      <c r="G64" s="182">
        <v>1076795.03</v>
      </c>
      <c r="H64" s="182">
        <v>1136131.75</v>
      </c>
      <c r="I64" s="182">
        <v>1116580.47</v>
      </c>
      <c r="J64" s="182">
        <v>1144615.28</v>
      </c>
      <c r="K64" s="182">
        <v>1238487.4099999999</v>
      </c>
      <c r="L64" s="182">
        <v>1246136.73</v>
      </c>
      <c r="M64" s="182">
        <v>1244959.76</v>
      </c>
      <c r="N64" s="182">
        <v>1285055.83</v>
      </c>
      <c r="O64" s="182">
        <v>1287501.95</v>
      </c>
      <c r="P64" s="182">
        <v>1325872.73</v>
      </c>
      <c r="Q64" s="182">
        <f t="shared" si="0"/>
        <v>14263614.57</v>
      </c>
      <c r="T64" s="3"/>
    </row>
    <row r="65" spans="1:29" s="34" customFormat="1" x14ac:dyDescent="0.25">
      <c r="A65"/>
      <c r="B65" s="172" t="s">
        <v>169</v>
      </c>
      <c r="C65" s="182">
        <v>34151212</v>
      </c>
      <c r="D65" s="169">
        <v>34492504.579999998</v>
      </c>
      <c r="E65" s="182">
        <v>920409.52</v>
      </c>
      <c r="F65" s="182">
        <v>1241068.1100000001</v>
      </c>
      <c r="G65" s="182">
        <v>1076795.03</v>
      </c>
      <c r="H65" s="182">
        <v>1136131.75</v>
      </c>
      <c r="I65" s="182">
        <v>1116580.47</v>
      </c>
      <c r="J65" s="182">
        <v>1144615.28</v>
      </c>
      <c r="K65" s="182">
        <v>1238487.4099999999</v>
      </c>
      <c r="L65" s="182">
        <v>1246136.73</v>
      </c>
      <c r="M65" s="182">
        <v>1244959.76</v>
      </c>
      <c r="N65" s="182">
        <v>1285055.83</v>
      </c>
      <c r="O65" s="182">
        <v>1287501.95</v>
      </c>
      <c r="P65" s="182">
        <v>1325872.73</v>
      </c>
      <c r="Q65" s="182">
        <f t="shared" si="0"/>
        <v>14263614.57</v>
      </c>
      <c r="R65"/>
      <c r="S65"/>
      <c r="T65" s="3"/>
      <c r="U65"/>
      <c r="V65"/>
      <c r="X65"/>
      <c r="Y65"/>
      <c r="Z65"/>
      <c r="AA65"/>
      <c r="AB65"/>
      <c r="AC65"/>
    </row>
    <row r="66" spans="1:29" x14ac:dyDescent="0.25">
      <c r="B66" s="166" t="s">
        <v>29</v>
      </c>
      <c r="C66" s="167">
        <v>58181543703</v>
      </c>
      <c r="D66" s="167">
        <v>62201799459.830009</v>
      </c>
      <c r="E66" s="167">
        <v>32919249.570000004</v>
      </c>
      <c r="F66" s="167">
        <v>49382291.539999999</v>
      </c>
      <c r="G66" s="167">
        <v>84830621.670000017</v>
      </c>
      <c r="H66" s="167">
        <v>78782003.170000017</v>
      </c>
      <c r="I66" s="167">
        <v>73573957.630000025</v>
      </c>
      <c r="J66" s="167">
        <v>81668540.029999971</v>
      </c>
      <c r="K66" s="167">
        <v>101939712.69</v>
      </c>
      <c r="L66" s="167">
        <v>89541311.040000036</v>
      </c>
      <c r="M66" s="167">
        <v>85427123.670000002</v>
      </c>
      <c r="N66" s="167">
        <v>79411886.870000005</v>
      </c>
      <c r="O66" s="167">
        <v>91013220.730000004</v>
      </c>
      <c r="P66" s="167">
        <v>250521308.36000004</v>
      </c>
      <c r="Q66" s="167">
        <f t="shared" si="0"/>
        <v>1099011226.97</v>
      </c>
      <c r="T66" s="3"/>
    </row>
    <row r="67" spans="1:29" s="34" customFormat="1" x14ac:dyDescent="0.25">
      <c r="A67"/>
      <c r="B67" s="168" t="s">
        <v>30</v>
      </c>
      <c r="C67" s="181">
        <v>413268914</v>
      </c>
      <c r="D67" s="171">
        <v>448447735.96999997</v>
      </c>
      <c r="E67" s="181">
        <v>15323528.939999999</v>
      </c>
      <c r="F67" s="181">
        <v>12426334.550000001</v>
      </c>
      <c r="G67" s="181">
        <v>15855081.520000001</v>
      </c>
      <c r="H67" s="181">
        <v>11838317.67</v>
      </c>
      <c r="I67" s="181">
        <v>16239783.079999998</v>
      </c>
      <c r="J67" s="181">
        <v>12720051.629999999</v>
      </c>
      <c r="K67" s="181">
        <v>16671605.93</v>
      </c>
      <c r="L67" s="181">
        <v>14442509.929999998</v>
      </c>
      <c r="M67" s="181">
        <v>14955173.209999999</v>
      </c>
      <c r="N67" s="181">
        <v>14062230.76</v>
      </c>
      <c r="O67" s="181">
        <v>14920297.520000001</v>
      </c>
      <c r="P67" s="181">
        <v>22239021.609999999</v>
      </c>
      <c r="Q67" s="181">
        <f t="shared" si="0"/>
        <v>181693936.34999996</v>
      </c>
      <c r="R67"/>
      <c r="S67"/>
      <c r="T67" s="3"/>
      <c r="U67"/>
      <c r="V67"/>
      <c r="X67"/>
      <c r="Y67"/>
      <c r="Z67"/>
      <c r="AA67"/>
      <c r="AB67"/>
      <c r="AC67"/>
    </row>
    <row r="68" spans="1:29" x14ac:dyDescent="0.25">
      <c r="B68" s="170" t="s">
        <v>172</v>
      </c>
      <c r="C68" s="171">
        <v>9536000</v>
      </c>
      <c r="D68" s="171">
        <v>10348000</v>
      </c>
      <c r="E68" s="171">
        <v>0</v>
      </c>
      <c r="F68" s="171">
        <v>268365.23</v>
      </c>
      <c r="G68" s="171">
        <v>442541.87</v>
      </c>
      <c r="H68" s="171">
        <v>0</v>
      </c>
      <c r="I68" s="171">
        <v>161891.57999999999</v>
      </c>
      <c r="J68" s="171"/>
      <c r="K68" s="171">
        <v>346343.06</v>
      </c>
      <c r="L68" s="171">
        <v>174249.63</v>
      </c>
      <c r="M68" s="171">
        <v>174664.2</v>
      </c>
      <c r="N68" s="171">
        <v>261583.91</v>
      </c>
      <c r="O68" s="171">
        <v>169338.54</v>
      </c>
      <c r="P68" s="171">
        <v>229781.33</v>
      </c>
      <c r="Q68" s="171">
        <f t="shared" si="0"/>
        <v>2228759.35</v>
      </c>
      <c r="T68" s="3"/>
    </row>
    <row r="69" spans="1:29" s="34" customFormat="1" x14ac:dyDescent="0.25">
      <c r="A69"/>
      <c r="B69" s="172" t="s">
        <v>173</v>
      </c>
      <c r="C69" s="171">
        <v>9536000</v>
      </c>
      <c r="D69" s="171">
        <v>10348000</v>
      </c>
      <c r="E69" s="171">
        <v>0</v>
      </c>
      <c r="F69" s="171">
        <v>268365.23</v>
      </c>
      <c r="G69" s="171">
        <v>442541.87</v>
      </c>
      <c r="H69" s="171">
        <v>0</v>
      </c>
      <c r="I69" s="171">
        <v>161891.57999999999</v>
      </c>
      <c r="J69" s="171"/>
      <c r="K69" s="171">
        <v>346343.06</v>
      </c>
      <c r="L69" s="171">
        <v>174249.63</v>
      </c>
      <c r="M69" s="171">
        <v>174664.2</v>
      </c>
      <c r="N69" s="171">
        <v>261583.91</v>
      </c>
      <c r="O69" s="171">
        <v>169338.54</v>
      </c>
      <c r="P69" s="171">
        <v>229781.33</v>
      </c>
      <c r="Q69" s="171">
        <f t="shared" si="0"/>
        <v>2228759.35</v>
      </c>
      <c r="R69"/>
      <c r="S69"/>
      <c r="T69" s="3"/>
      <c r="U69"/>
      <c r="V69"/>
      <c r="X69"/>
      <c r="Y69"/>
      <c r="Z69"/>
      <c r="AA69"/>
      <c r="AB69"/>
      <c r="AC69"/>
    </row>
    <row r="70" spans="1:29" x14ac:dyDescent="0.25">
      <c r="B70" s="170" t="s">
        <v>174</v>
      </c>
      <c r="C70" s="171">
        <v>143574632</v>
      </c>
      <c r="D70" s="171">
        <v>147729350.49000001</v>
      </c>
      <c r="E70" s="171">
        <v>1811107.36</v>
      </c>
      <c r="F70" s="171">
        <v>1390327.38</v>
      </c>
      <c r="G70" s="171">
        <v>2477394.29</v>
      </c>
      <c r="H70" s="171">
        <v>1872851.17</v>
      </c>
      <c r="I70" s="171">
        <v>2449182.12</v>
      </c>
      <c r="J70" s="171">
        <v>1084774.6499999999</v>
      </c>
      <c r="K70" s="171">
        <v>2503420.34</v>
      </c>
      <c r="L70" s="171">
        <v>3340084.76</v>
      </c>
      <c r="M70" s="171">
        <v>1912583.29</v>
      </c>
      <c r="N70" s="171">
        <v>1826449.63</v>
      </c>
      <c r="O70" s="171">
        <v>2170030.86</v>
      </c>
      <c r="P70" s="171">
        <v>3428140.73</v>
      </c>
      <c r="Q70" s="171">
        <f t="shared" si="0"/>
        <v>26266346.579999998</v>
      </c>
      <c r="T70" s="3"/>
    </row>
    <row r="71" spans="1:29" s="34" customFormat="1" x14ac:dyDescent="0.25">
      <c r="A71"/>
      <c r="B71" s="172" t="s">
        <v>175</v>
      </c>
      <c r="C71" s="171">
        <v>143574632</v>
      </c>
      <c r="D71" s="171">
        <v>147729350.49000001</v>
      </c>
      <c r="E71" s="171">
        <v>1811107.36</v>
      </c>
      <c r="F71" s="171">
        <v>1390327.38</v>
      </c>
      <c r="G71" s="171">
        <v>2477394.29</v>
      </c>
      <c r="H71" s="171">
        <v>1872851.17</v>
      </c>
      <c r="I71" s="171">
        <v>2449182.12</v>
      </c>
      <c r="J71" s="171">
        <v>1084774.6499999999</v>
      </c>
      <c r="K71" s="171">
        <v>2503420.34</v>
      </c>
      <c r="L71" s="171">
        <v>3340084.76</v>
      </c>
      <c r="M71" s="171">
        <v>1912583.29</v>
      </c>
      <c r="N71" s="171">
        <v>1826449.63</v>
      </c>
      <c r="O71" s="171">
        <v>2170030.86</v>
      </c>
      <c r="P71" s="171">
        <v>3428140.73</v>
      </c>
      <c r="Q71" s="171">
        <f t="shared" si="0"/>
        <v>26266346.579999998</v>
      </c>
      <c r="R71"/>
      <c r="S71"/>
      <c r="T71" s="3"/>
      <c r="U71"/>
      <c r="V71"/>
      <c r="X71"/>
      <c r="Y71"/>
      <c r="Z71"/>
      <c r="AA71"/>
      <c r="AB71"/>
      <c r="AC71"/>
    </row>
    <row r="72" spans="1:29" x14ac:dyDescent="0.25">
      <c r="B72" s="170" t="s">
        <v>176</v>
      </c>
      <c r="C72" s="171">
        <v>328000</v>
      </c>
      <c r="D72" s="171">
        <v>318000</v>
      </c>
      <c r="E72" s="171">
        <v>0</v>
      </c>
      <c r="F72" s="171"/>
      <c r="G72" s="171"/>
      <c r="H72" s="171">
        <v>0</v>
      </c>
      <c r="I72" s="171"/>
      <c r="J72" s="171"/>
      <c r="K72" s="171"/>
      <c r="L72" s="171"/>
      <c r="M72" s="171"/>
      <c r="N72" s="171"/>
      <c r="O72" s="171">
        <v>0</v>
      </c>
      <c r="P72" s="171"/>
      <c r="Q72" s="171">
        <f t="shared" si="0"/>
        <v>0</v>
      </c>
      <c r="T72" s="3"/>
    </row>
    <row r="73" spans="1:29" s="34" customFormat="1" x14ac:dyDescent="0.25">
      <c r="A73"/>
      <c r="B73" s="172" t="s">
        <v>177</v>
      </c>
      <c r="C73" s="171">
        <v>328000</v>
      </c>
      <c r="D73" s="171">
        <v>318000</v>
      </c>
      <c r="E73" s="171">
        <v>0</v>
      </c>
      <c r="F73" s="171"/>
      <c r="G73" s="171"/>
      <c r="H73" s="171">
        <v>0</v>
      </c>
      <c r="I73" s="171"/>
      <c r="J73" s="171"/>
      <c r="K73" s="171"/>
      <c r="L73" s="171"/>
      <c r="M73" s="171"/>
      <c r="N73" s="171"/>
      <c r="O73" s="171">
        <v>0</v>
      </c>
      <c r="P73" s="171"/>
      <c r="Q73" s="171">
        <f t="shared" si="0"/>
        <v>0</v>
      </c>
      <c r="R73"/>
      <c r="S73"/>
      <c r="T73" s="3"/>
      <c r="U73"/>
      <c r="V73"/>
      <c r="X73"/>
      <c r="Y73"/>
      <c r="Z73"/>
      <c r="AA73"/>
      <c r="AB73"/>
      <c r="AC73"/>
    </row>
    <row r="74" spans="1:29" x14ac:dyDescent="0.25">
      <c r="B74" s="170" t="s">
        <v>178</v>
      </c>
      <c r="C74" s="171">
        <v>140722110</v>
      </c>
      <c r="D74" s="171">
        <v>158046987.13</v>
      </c>
      <c r="E74" s="171">
        <v>10093616.060000001</v>
      </c>
      <c r="F74" s="171">
        <v>7886569.3799999999</v>
      </c>
      <c r="G74" s="171">
        <v>9177708.9400000013</v>
      </c>
      <c r="H74" s="171">
        <v>7019259.2800000003</v>
      </c>
      <c r="I74" s="171">
        <v>9513761.379999999</v>
      </c>
      <c r="J74" s="171">
        <v>8851721.9399999995</v>
      </c>
      <c r="K74" s="171">
        <v>8993886.3499999996</v>
      </c>
      <c r="L74" s="171">
        <v>6844431.5999999996</v>
      </c>
      <c r="M74" s="171">
        <v>9303289.9499999993</v>
      </c>
      <c r="N74" s="171">
        <v>7765930.6100000003</v>
      </c>
      <c r="O74" s="171">
        <v>9409305.1600000001</v>
      </c>
      <c r="P74" s="171">
        <v>13275858.33</v>
      </c>
      <c r="Q74" s="171">
        <f t="shared" ref="Q74:Q140" si="1">SUM(E74:P74)</f>
        <v>108135338.98</v>
      </c>
      <c r="T74" s="3"/>
    </row>
    <row r="75" spans="1:29" s="34" customFormat="1" x14ac:dyDescent="0.25">
      <c r="A75"/>
      <c r="B75" s="172" t="s">
        <v>179</v>
      </c>
      <c r="C75" s="171">
        <v>140722110</v>
      </c>
      <c r="D75" s="171">
        <v>158046987.13</v>
      </c>
      <c r="E75" s="171">
        <v>10093616.060000001</v>
      </c>
      <c r="F75" s="171">
        <v>7886569.3799999999</v>
      </c>
      <c r="G75" s="171">
        <v>9177708.9400000013</v>
      </c>
      <c r="H75" s="171">
        <v>7019259.2800000003</v>
      </c>
      <c r="I75" s="171">
        <v>9513761.379999999</v>
      </c>
      <c r="J75" s="171">
        <v>8851721.9399999995</v>
      </c>
      <c r="K75" s="171">
        <v>8993886.3499999996</v>
      </c>
      <c r="L75" s="171">
        <v>6844431.5999999996</v>
      </c>
      <c r="M75" s="171">
        <v>9303289.9499999993</v>
      </c>
      <c r="N75" s="171">
        <v>7765930.6100000003</v>
      </c>
      <c r="O75" s="171">
        <v>9409305.1600000001</v>
      </c>
      <c r="P75" s="171">
        <v>13275858.33</v>
      </c>
      <c r="Q75" s="171">
        <f t="shared" si="1"/>
        <v>108135338.98</v>
      </c>
      <c r="R75"/>
      <c r="S75"/>
      <c r="T75" s="3"/>
      <c r="U75"/>
      <c r="V75"/>
      <c r="X75"/>
      <c r="Y75"/>
      <c r="Z75"/>
      <c r="AA75"/>
      <c r="AB75"/>
      <c r="AC75"/>
    </row>
    <row r="76" spans="1:29" x14ac:dyDescent="0.25">
      <c r="B76" s="170" t="s">
        <v>180</v>
      </c>
      <c r="C76" s="171">
        <v>102661637</v>
      </c>
      <c r="D76" s="171">
        <v>115283942.78999999</v>
      </c>
      <c r="E76" s="171">
        <v>3303388.52</v>
      </c>
      <c r="F76" s="171">
        <v>2781674.56</v>
      </c>
      <c r="G76" s="171">
        <v>3663019.02</v>
      </c>
      <c r="H76" s="171">
        <v>2857962.22</v>
      </c>
      <c r="I76" s="171">
        <v>4033289</v>
      </c>
      <c r="J76" s="171">
        <v>2716054.04</v>
      </c>
      <c r="K76" s="171">
        <v>4751891.18</v>
      </c>
      <c r="L76" s="171">
        <v>4013189.94</v>
      </c>
      <c r="M76" s="171">
        <v>3227974.77</v>
      </c>
      <c r="N76" s="171">
        <v>4100221.61</v>
      </c>
      <c r="O76" s="171">
        <v>3081500.9600000004</v>
      </c>
      <c r="P76" s="171">
        <v>5041862.22</v>
      </c>
      <c r="Q76" s="171">
        <f t="shared" si="1"/>
        <v>43572028.039999999</v>
      </c>
      <c r="T76" s="3"/>
    </row>
    <row r="77" spans="1:29" s="34" customFormat="1" x14ac:dyDescent="0.25">
      <c r="A77"/>
      <c r="B77" s="172" t="s">
        <v>181</v>
      </c>
      <c r="C77" s="171">
        <v>102661637</v>
      </c>
      <c r="D77" s="171">
        <v>115283942.78999999</v>
      </c>
      <c r="E77" s="171">
        <v>3303388.52</v>
      </c>
      <c r="F77" s="171">
        <v>2781674.56</v>
      </c>
      <c r="G77" s="171">
        <v>3663019.02</v>
      </c>
      <c r="H77" s="171">
        <v>2857962.22</v>
      </c>
      <c r="I77" s="171">
        <v>4033289</v>
      </c>
      <c r="J77" s="171">
        <v>2716054.04</v>
      </c>
      <c r="K77" s="171">
        <v>4751891.18</v>
      </c>
      <c r="L77" s="171">
        <v>4013189.94</v>
      </c>
      <c r="M77" s="171">
        <v>3227974.77</v>
      </c>
      <c r="N77" s="171">
        <v>4100221.61</v>
      </c>
      <c r="O77" s="171">
        <v>3081500.9600000004</v>
      </c>
      <c r="P77" s="171">
        <v>5041862.22</v>
      </c>
      <c r="Q77" s="171">
        <f t="shared" si="1"/>
        <v>43572028.039999999</v>
      </c>
      <c r="R77"/>
      <c r="S77"/>
      <c r="T77" s="3"/>
      <c r="U77"/>
      <c r="V77"/>
      <c r="X77"/>
      <c r="Y77"/>
      <c r="Z77"/>
      <c r="AA77"/>
      <c r="AB77"/>
      <c r="AC77"/>
    </row>
    <row r="78" spans="1:29" x14ac:dyDescent="0.25">
      <c r="B78" s="170" t="s">
        <v>182</v>
      </c>
      <c r="C78" s="171">
        <v>13883807</v>
      </c>
      <c r="D78" s="171">
        <v>14288527.560000001</v>
      </c>
      <c r="E78" s="171">
        <v>74398</v>
      </c>
      <c r="F78" s="171">
        <v>54098</v>
      </c>
      <c r="G78" s="171">
        <v>52144.4</v>
      </c>
      <c r="H78" s="171">
        <v>49632</v>
      </c>
      <c r="I78" s="171">
        <v>31437</v>
      </c>
      <c r="J78" s="171">
        <v>33493</v>
      </c>
      <c r="K78" s="171">
        <v>27537</v>
      </c>
      <c r="L78" s="171">
        <v>27299</v>
      </c>
      <c r="M78" s="171">
        <v>309063</v>
      </c>
      <c r="N78" s="171">
        <v>59397</v>
      </c>
      <c r="O78" s="171">
        <v>46517</v>
      </c>
      <c r="P78" s="171">
        <v>210638</v>
      </c>
      <c r="Q78" s="171">
        <f t="shared" si="1"/>
        <v>975653.4</v>
      </c>
      <c r="T78" s="3"/>
    </row>
    <row r="79" spans="1:29" s="34" customFormat="1" x14ac:dyDescent="0.25">
      <c r="A79"/>
      <c r="B79" s="172" t="s">
        <v>183</v>
      </c>
      <c r="C79" s="171">
        <v>13883807</v>
      </c>
      <c r="D79" s="171">
        <v>14288527.560000001</v>
      </c>
      <c r="E79" s="171">
        <v>74398</v>
      </c>
      <c r="F79" s="171">
        <v>54098</v>
      </c>
      <c r="G79" s="171">
        <v>52144.4</v>
      </c>
      <c r="H79" s="171">
        <v>49632</v>
      </c>
      <c r="I79" s="171">
        <v>31437</v>
      </c>
      <c r="J79" s="171">
        <v>33493</v>
      </c>
      <c r="K79" s="171">
        <v>27537</v>
      </c>
      <c r="L79" s="171">
        <v>27299</v>
      </c>
      <c r="M79" s="171">
        <v>309063</v>
      </c>
      <c r="N79" s="171">
        <v>59397</v>
      </c>
      <c r="O79" s="171">
        <v>46517</v>
      </c>
      <c r="P79" s="171">
        <v>210638</v>
      </c>
      <c r="Q79" s="171">
        <f t="shared" si="1"/>
        <v>975653.4</v>
      </c>
      <c r="R79"/>
      <c r="S79"/>
      <c r="T79" s="3"/>
      <c r="U79"/>
      <c r="V79"/>
      <c r="X79"/>
      <c r="Y79"/>
      <c r="Z79"/>
      <c r="AA79"/>
      <c r="AB79"/>
      <c r="AC79"/>
    </row>
    <row r="80" spans="1:29" x14ac:dyDescent="0.25">
      <c r="B80" s="170" t="s">
        <v>184</v>
      </c>
      <c r="C80" s="182">
        <v>2562728</v>
      </c>
      <c r="D80" s="169">
        <v>2432928</v>
      </c>
      <c r="E80" s="182">
        <v>41019</v>
      </c>
      <c r="F80" s="182">
        <v>45300</v>
      </c>
      <c r="G80" s="182">
        <v>42273</v>
      </c>
      <c r="H80" s="182">
        <v>38613</v>
      </c>
      <c r="I80" s="182">
        <v>50222</v>
      </c>
      <c r="J80" s="182">
        <v>34008</v>
      </c>
      <c r="K80" s="182">
        <v>48528</v>
      </c>
      <c r="L80" s="182">
        <v>43255</v>
      </c>
      <c r="M80" s="182">
        <v>27598</v>
      </c>
      <c r="N80" s="182">
        <v>48648</v>
      </c>
      <c r="O80" s="182">
        <v>43605</v>
      </c>
      <c r="P80" s="182">
        <v>52741</v>
      </c>
      <c r="Q80" s="182">
        <f t="shared" si="1"/>
        <v>515810</v>
      </c>
      <c r="T80" s="3"/>
    </row>
    <row r="81" spans="1:29" s="34" customFormat="1" x14ac:dyDescent="0.25">
      <c r="A81"/>
      <c r="B81" s="172" t="s">
        <v>185</v>
      </c>
      <c r="C81" s="171">
        <v>2562728</v>
      </c>
      <c r="D81" s="171">
        <v>2432928</v>
      </c>
      <c r="E81" s="171">
        <v>41019</v>
      </c>
      <c r="F81" s="171">
        <v>45300</v>
      </c>
      <c r="G81" s="171">
        <v>42273</v>
      </c>
      <c r="H81" s="171">
        <v>38613</v>
      </c>
      <c r="I81" s="171">
        <v>50222</v>
      </c>
      <c r="J81" s="171">
        <v>34008</v>
      </c>
      <c r="K81" s="171">
        <v>48528</v>
      </c>
      <c r="L81" s="171">
        <v>43255</v>
      </c>
      <c r="M81" s="171">
        <v>27598</v>
      </c>
      <c r="N81" s="171">
        <v>48648</v>
      </c>
      <c r="O81" s="171">
        <v>43605</v>
      </c>
      <c r="P81" s="171">
        <v>52741</v>
      </c>
      <c r="Q81" s="171">
        <f t="shared" si="1"/>
        <v>515810</v>
      </c>
      <c r="R81"/>
      <c r="S81"/>
      <c r="T81" s="3"/>
      <c r="U81"/>
      <c r="V81"/>
      <c r="X81"/>
      <c r="Y81"/>
      <c r="Z81"/>
      <c r="AA81"/>
      <c r="AB81"/>
      <c r="AC81"/>
    </row>
    <row r="82" spans="1:29" x14ac:dyDescent="0.25">
      <c r="B82" s="168" t="s">
        <v>31</v>
      </c>
      <c r="C82" s="181">
        <v>449720238</v>
      </c>
      <c r="D82" s="171">
        <v>677690675.6500001</v>
      </c>
      <c r="E82" s="181">
        <v>3360</v>
      </c>
      <c r="F82" s="181">
        <v>1033902.03</v>
      </c>
      <c r="G82" s="181">
        <v>9330224.1799999978</v>
      </c>
      <c r="H82" s="181">
        <v>21538426.459999997</v>
      </c>
      <c r="I82" s="181">
        <v>9280314.4400000013</v>
      </c>
      <c r="J82" s="181">
        <v>15855024.26</v>
      </c>
      <c r="K82" s="181">
        <v>38057813.669999994</v>
      </c>
      <c r="L82" s="181">
        <v>22437300</v>
      </c>
      <c r="M82" s="181">
        <v>10077550.809999999</v>
      </c>
      <c r="N82" s="181">
        <v>7442483.8099999996</v>
      </c>
      <c r="O82" s="181">
        <v>22896965.050000001</v>
      </c>
      <c r="P82" s="181">
        <v>76463749.75</v>
      </c>
      <c r="Q82" s="181">
        <f t="shared" si="1"/>
        <v>234417114.46000001</v>
      </c>
      <c r="T82" s="3"/>
    </row>
    <row r="83" spans="1:29" s="34" customFormat="1" x14ac:dyDescent="0.25">
      <c r="A83"/>
      <c r="B83" s="170" t="s">
        <v>186</v>
      </c>
      <c r="C83" s="171">
        <v>353712460</v>
      </c>
      <c r="D83" s="171">
        <v>576614206.34000003</v>
      </c>
      <c r="E83" s="171">
        <v>3360</v>
      </c>
      <c r="F83" s="171">
        <v>684740.08000000007</v>
      </c>
      <c r="G83" s="171">
        <v>9323616.1799999978</v>
      </c>
      <c r="H83" s="171">
        <v>21192752.079999998</v>
      </c>
      <c r="I83" s="171">
        <v>9090776.9400000013</v>
      </c>
      <c r="J83" s="171">
        <v>15677328.24</v>
      </c>
      <c r="K83" s="171">
        <v>37428798.419999994</v>
      </c>
      <c r="L83" s="171">
        <v>21781218.23</v>
      </c>
      <c r="M83" s="171">
        <v>9620544.4499999993</v>
      </c>
      <c r="N83" s="171">
        <v>7011054.7599999998</v>
      </c>
      <c r="O83" s="171">
        <v>22494686.990000002</v>
      </c>
      <c r="P83" s="171">
        <v>75939836.980000004</v>
      </c>
      <c r="Q83" s="171">
        <f t="shared" si="1"/>
        <v>230248713.35000002</v>
      </c>
      <c r="R83"/>
      <c r="S83"/>
      <c r="T83" s="3"/>
      <c r="U83"/>
      <c r="V83"/>
      <c r="X83"/>
      <c r="Y83"/>
      <c r="Z83"/>
      <c r="AA83"/>
      <c r="AB83"/>
      <c r="AC83"/>
    </row>
    <row r="84" spans="1:29" x14ac:dyDescent="0.25">
      <c r="B84" s="172" t="s">
        <v>187</v>
      </c>
      <c r="C84" s="171">
        <v>336472069</v>
      </c>
      <c r="D84" s="171">
        <v>547925465.42000008</v>
      </c>
      <c r="E84" s="171">
        <v>3360</v>
      </c>
      <c r="F84" s="171">
        <v>684740.08000000007</v>
      </c>
      <c r="G84" s="171">
        <v>8786735.0599999987</v>
      </c>
      <c r="H84" s="171">
        <v>21192752.079999998</v>
      </c>
      <c r="I84" s="171">
        <v>8952660.3000000007</v>
      </c>
      <c r="J84" s="171">
        <v>13173368.24</v>
      </c>
      <c r="K84" s="171">
        <v>36731399.829999998</v>
      </c>
      <c r="L84" s="171">
        <v>20330283.23</v>
      </c>
      <c r="M84" s="171">
        <v>7447544.6100000003</v>
      </c>
      <c r="N84" s="171">
        <v>6826554.7599999998</v>
      </c>
      <c r="O84" s="171">
        <v>17579538.949999999</v>
      </c>
      <c r="P84" s="171">
        <v>70981927.590000004</v>
      </c>
      <c r="Q84" s="171">
        <f t="shared" si="1"/>
        <v>212690864.73000002</v>
      </c>
      <c r="T84" s="3"/>
    </row>
    <row r="85" spans="1:29" s="34" customFormat="1" x14ac:dyDescent="0.25">
      <c r="A85"/>
      <c r="B85" s="172" t="s">
        <v>464</v>
      </c>
      <c r="C85" s="171">
        <v>13430391</v>
      </c>
      <c r="D85" s="171">
        <v>24818391</v>
      </c>
      <c r="E85" s="171">
        <v>0</v>
      </c>
      <c r="F85" s="171">
        <v>0</v>
      </c>
      <c r="G85" s="171">
        <v>0</v>
      </c>
      <c r="H85" s="171">
        <v>0</v>
      </c>
      <c r="I85" s="171">
        <v>0</v>
      </c>
      <c r="J85" s="171">
        <v>2503960</v>
      </c>
      <c r="K85" s="171">
        <v>222629.01</v>
      </c>
      <c r="L85" s="171">
        <v>1450935</v>
      </c>
      <c r="M85" s="171">
        <v>1957900</v>
      </c>
      <c r="N85" s="171">
        <v>184500</v>
      </c>
      <c r="O85" s="171">
        <v>4274498.01</v>
      </c>
      <c r="P85" s="171">
        <v>4301168</v>
      </c>
      <c r="Q85" s="171">
        <f t="shared" si="1"/>
        <v>14895590.02</v>
      </c>
      <c r="R85"/>
      <c r="S85"/>
      <c r="T85" s="3"/>
      <c r="U85"/>
      <c r="V85"/>
      <c r="X85"/>
      <c r="Y85"/>
      <c r="Z85"/>
      <c r="AA85"/>
      <c r="AB85"/>
      <c r="AC85"/>
    </row>
    <row r="86" spans="1:29" s="34" customFormat="1" x14ac:dyDescent="0.25">
      <c r="A86"/>
      <c r="B86" s="172" t="s">
        <v>465</v>
      </c>
      <c r="C86" s="171">
        <v>3810000</v>
      </c>
      <c r="D86" s="171">
        <v>3870349.92</v>
      </c>
      <c r="E86" s="171">
        <v>0</v>
      </c>
      <c r="F86" s="171">
        <v>0</v>
      </c>
      <c r="G86" s="171">
        <v>536881.12</v>
      </c>
      <c r="H86" s="171">
        <v>0</v>
      </c>
      <c r="I86" s="171">
        <v>138116.64000000001</v>
      </c>
      <c r="J86" s="171">
        <v>0</v>
      </c>
      <c r="K86" s="171">
        <v>474769.58</v>
      </c>
      <c r="L86" s="171">
        <v>0</v>
      </c>
      <c r="M86" s="171">
        <v>215099.84</v>
      </c>
      <c r="N86" s="171">
        <v>0</v>
      </c>
      <c r="O86" s="171">
        <v>640650.03</v>
      </c>
      <c r="P86" s="171">
        <v>656741.39</v>
      </c>
      <c r="Q86" s="171">
        <f t="shared" si="1"/>
        <v>2662258.6</v>
      </c>
      <c r="R86"/>
      <c r="S86"/>
      <c r="T86" s="3"/>
      <c r="U86"/>
      <c r="V86"/>
      <c r="X86"/>
      <c r="Y86"/>
      <c r="Z86"/>
      <c r="AA86"/>
      <c r="AB86"/>
      <c r="AC86"/>
    </row>
    <row r="87" spans="1:29" x14ac:dyDescent="0.25">
      <c r="B87" s="170" t="s">
        <v>188</v>
      </c>
      <c r="C87" s="182">
        <v>96007778</v>
      </c>
      <c r="D87" s="169">
        <v>101076469.31</v>
      </c>
      <c r="E87" s="182">
        <v>0</v>
      </c>
      <c r="F87" s="182">
        <v>349161.95</v>
      </c>
      <c r="G87" s="182">
        <v>6608</v>
      </c>
      <c r="H87" s="182">
        <v>345674.38</v>
      </c>
      <c r="I87" s="182">
        <v>189537.5</v>
      </c>
      <c r="J87" s="182">
        <v>177696.02</v>
      </c>
      <c r="K87" s="182">
        <v>629015.25</v>
      </c>
      <c r="L87" s="182">
        <v>656081.77</v>
      </c>
      <c r="M87" s="182">
        <v>457006.36</v>
      </c>
      <c r="N87" s="182">
        <v>431429.05</v>
      </c>
      <c r="O87" s="182">
        <v>402278.06</v>
      </c>
      <c r="P87" s="182">
        <v>523912.77</v>
      </c>
      <c r="Q87" s="182">
        <f t="shared" si="1"/>
        <v>4168401.11</v>
      </c>
      <c r="T87" s="3"/>
    </row>
    <row r="88" spans="1:29" x14ac:dyDescent="0.25">
      <c r="B88" s="172" t="s">
        <v>189</v>
      </c>
      <c r="C88" s="171">
        <v>96007778</v>
      </c>
      <c r="D88" s="171">
        <v>101076469.31</v>
      </c>
      <c r="E88" s="171">
        <v>0</v>
      </c>
      <c r="F88" s="171">
        <v>349161.95</v>
      </c>
      <c r="G88" s="171">
        <v>6608</v>
      </c>
      <c r="H88" s="171">
        <v>345674.38</v>
      </c>
      <c r="I88" s="171">
        <v>189537.5</v>
      </c>
      <c r="J88" s="171">
        <v>177696.02</v>
      </c>
      <c r="K88" s="171">
        <v>629015.25</v>
      </c>
      <c r="L88" s="171">
        <v>656081.77</v>
      </c>
      <c r="M88" s="171">
        <v>457006.36</v>
      </c>
      <c r="N88" s="171">
        <v>431429.05</v>
      </c>
      <c r="O88" s="171">
        <v>402278.06</v>
      </c>
      <c r="P88" s="171">
        <v>523912.77</v>
      </c>
      <c r="Q88" s="171">
        <f t="shared" si="1"/>
        <v>4168401.11</v>
      </c>
      <c r="T88" s="3"/>
    </row>
    <row r="89" spans="1:29" x14ac:dyDescent="0.25">
      <c r="B89" s="168" t="s">
        <v>32</v>
      </c>
      <c r="C89" s="181">
        <v>74524916</v>
      </c>
      <c r="D89" s="171">
        <v>80099462.609999999</v>
      </c>
      <c r="E89" s="181">
        <v>31675</v>
      </c>
      <c r="F89" s="181">
        <v>525430.65</v>
      </c>
      <c r="G89" s="181">
        <v>684325.6</v>
      </c>
      <c r="H89" s="181">
        <v>58008.75</v>
      </c>
      <c r="I89" s="181">
        <v>1026968.8</v>
      </c>
      <c r="J89" s="181">
        <v>190302</v>
      </c>
      <c r="K89" s="181">
        <v>134557.5</v>
      </c>
      <c r="L89" s="181">
        <v>70347.5</v>
      </c>
      <c r="M89" s="181">
        <v>792240</v>
      </c>
      <c r="N89" s="181">
        <v>25300</v>
      </c>
      <c r="O89" s="181">
        <v>105653.75</v>
      </c>
      <c r="P89" s="181">
        <v>466856.02</v>
      </c>
      <c r="Q89" s="181">
        <f t="shared" si="1"/>
        <v>4111665.57</v>
      </c>
      <c r="T89" s="3"/>
    </row>
    <row r="90" spans="1:29" s="34" customFormat="1" x14ac:dyDescent="0.25">
      <c r="A90"/>
      <c r="B90" s="170" t="s">
        <v>190</v>
      </c>
      <c r="C90" s="171">
        <v>65076788</v>
      </c>
      <c r="D90" s="171">
        <v>66101334.609999999</v>
      </c>
      <c r="E90" s="171">
        <v>31675</v>
      </c>
      <c r="F90" s="171">
        <v>289587</v>
      </c>
      <c r="G90" s="171">
        <v>503595</v>
      </c>
      <c r="H90" s="171">
        <v>37050</v>
      </c>
      <c r="I90" s="171">
        <v>99287.5</v>
      </c>
      <c r="J90" s="171">
        <v>144030</v>
      </c>
      <c r="K90" s="171">
        <v>76717.5</v>
      </c>
      <c r="L90" s="171">
        <v>70347.5</v>
      </c>
      <c r="M90" s="171">
        <v>151825</v>
      </c>
      <c r="N90" s="171">
        <v>25300</v>
      </c>
      <c r="O90" s="171">
        <v>105653.75</v>
      </c>
      <c r="P90" s="171">
        <v>466856.02</v>
      </c>
      <c r="Q90" s="171">
        <f t="shared" si="1"/>
        <v>2001924.27</v>
      </c>
      <c r="R90"/>
      <c r="S90"/>
      <c r="T90" s="3"/>
      <c r="U90"/>
      <c r="V90"/>
      <c r="X90"/>
      <c r="Y90"/>
      <c r="Z90"/>
      <c r="AA90"/>
      <c r="AB90"/>
      <c r="AC90"/>
    </row>
    <row r="91" spans="1:29" x14ac:dyDescent="0.25">
      <c r="B91" s="172" t="s">
        <v>191</v>
      </c>
      <c r="C91" s="171">
        <v>65076788</v>
      </c>
      <c r="D91" s="171">
        <v>66101334.609999999</v>
      </c>
      <c r="E91" s="171">
        <v>31675</v>
      </c>
      <c r="F91" s="171">
        <v>289587</v>
      </c>
      <c r="G91" s="171">
        <v>503595</v>
      </c>
      <c r="H91" s="171">
        <v>37050</v>
      </c>
      <c r="I91" s="171">
        <v>99287.5</v>
      </c>
      <c r="J91" s="171">
        <v>144030</v>
      </c>
      <c r="K91" s="171">
        <v>76717.5</v>
      </c>
      <c r="L91" s="171">
        <v>70347.5</v>
      </c>
      <c r="M91" s="171">
        <v>151825</v>
      </c>
      <c r="N91" s="171">
        <v>25300</v>
      </c>
      <c r="O91" s="171">
        <v>105653.75</v>
      </c>
      <c r="P91" s="171">
        <v>466856.02</v>
      </c>
      <c r="Q91" s="171">
        <f t="shared" si="1"/>
        <v>2001924.27</v>
      </c>
      <c r="T91" s="3"/>
    </row>
    <row r="92" spans="1:29" x14ac:dyDescent="0.25">
      <c r="B92" s="170" t="s">
        <v>192</v>
      </c>
      <c r="C92" s="171">
        <v>9388128</v>
      </c>
      <c r="D92" s="171">
        <v>13938128</v>
      </c>
      <c r="E92" s="171">
        <v>0</v>
      </c>
      <c r="F92" s="171">
        <v>235843.65</v>
      </c>
      <c r="G92" s="171">
        <v>180730.6</v>
      </c>
      <c r="H92" s="171">
        <v>20958.75</v>
      </c>
      <c r="I92" s="171">
        <v>927681.3</v>
      </c>
      <c r="J92" s="171">
        <v>46272</v>
      </c>
      <c r="K92" s="171">
        <v>57840</v>
      </c>
      <c r="L92" s="171">
        <v>0</v>
      </c>
      <c r="M92" s="171">
        <v>640415</v>
      </c>
      <c r="N92" s="171"/>
      <c r="O92" s="171">
        <v>0</v>
      </c>
      <c r="P92" s="171">
        <v>0</v>
      </c>
      <c r="Q92" s="171">
        <f t="shared" si="1"/>
        <v>2109741.2999999998</v>
      </c>
      <c r="T92" s="3"/>
    </row>
    <row r="93" spans="1:29" s="34" customFormat="1" x14ac:dyDescent="0.25">
      <c r="A93"/>
      <c r="B93" s="172" t="s">
        <v>193</v>
      </c>
      <c r="C93" s="171">
        <v>9388128</v>
      </c>
      <c r="D93" s="171">
        <v>13938128</v>
      </c>
      <c r="E93" s="171">
        <v>0</v>
      </c>
      <c r="F93" s="171">
        <v>235843.65</v>
      </c>
      <c r="G93" s="171">
        <v>180730.6</v>
      </c>
      <c r="H93" s="171">
        <v>20958.75</v>
      </c>
      <c r="I93" s="171">
        <v>927681.3</v>
      </c>
      <c r="J93" s="171">
        <v>46272</v>
      </c>
      <c r="K93" s="171">
        <v>57840</v>
      </c>
      <c r="L93" s="171">
        <v>0</v>
      </c>
      <c r="M93" s="171">
        <v>640415</v>
      </c>
      <c r="N93" s="171"/>
      <c r="O93" s="171">
        <v>0</v>
      </c>
      <c r="P93" s="171">
        <v>0</v>
      </c>
      <c r="Q93" s="171">
        <f t="shared" si="1"/>
        <v>2109741.2999999998</v>
      </c>
      <c r="R93"/>
      <c r="S93"/>
      <c r="T93" s="3"/>
      <c r="U93"/>
      <c r="V93"/>
      <c r="X93"/>
      <c r="Y93"/>
      <c r="Z93"/>
      <c r="AA93"/>
      <c r="AB93"/>
      <c r="AC93"/>
    </row>
    <row r="94" spans="1:29" x14ac:dyDescent="0.25">
      <c r="B94" s="170" t="s">
        <v>194</v>
      </c>
      <c r="C94" s="182">
        <v>60000</v>
      </c>
      <c r="D94" s="169">
        <v>60000</v>
      </c>
      <c r="E94" s="182">
        <v>0</v>
      </c>
      <c r="F94" s="182"/>
      <c r="G94" s="182"/>
      <c r="H94" s="182"/>
      <c r="I94" s="182"/>
      <c r="J94" s="182"/>
      <c r="K94" s="182"/>
      <c r="L94" s="182"/>
      <c r="M94" s="182"/>
      <c r="N94" s="182"/>
      <c r="O94" s="182"/>
      <c r="P94" s="182"/>
      <c r="Q94" s="182">
        <f t="shared" si="1"/>
        <v>0</v>
      </c>
      <c r="T94" s="3"/>
    </row>
    <row r="95" spans="1:29" s="34" customFormat="1" x14ac:dyDescent="0.25">
      <c r="A95"/>
      <c r="B95" s="172" t="s">
        <v>195</v>
      </c>
      <c r="C95" s="171">
        <v>60000</v>
      </c>
      <c r="D95" s="171">
        <v>60000</v>
      </c>
      <c r="E95" s="171">
        <v>0</v>
      </c>
      <c r="F95" s="171"/>
      <c r="G95" s="171"/>
      <c r="H95" s="171"/>
      <c r="I95" s="171"/>
      <c r="J95" s="171"/>
      <c r="K95" s="171"/>
      <c r="L95" s="171"/>
      <c r="M95" s="171"/>
      <c r="N95" s="171"/>
      <c r="O95" s="171"/>
      <c r="P95" s="171"/>
      <c r="Q95" s="171">
        <f t="shared" si="1"/>
        <v>0</v>
      </c>
      <c r="R95"/>
      <c r="S95"/>
      <c r="T95" s="3"/>
      <c r="U95"/>
      <c r="V95"/>
      <c r="X95"/>
      <c r="Y95"/>
      <c r="Z95"/>
      <c r="AA95"/>
      <c r="AB95"/>
      <c r="AC95"/>
    </row>
    <row r="96" spans="1:29" x14ac:dyDescent="0.25">
      <c r="B96" s="168" t="s">
        <v>33</v>
      </c>
      <c r="C96" s="181">
        <v>86915726</v>
      </c>
      <c r="D96" s="171">
        <v>98553463.150000006</v>
      </c>
      <c r="E96" s="181">
        <v>1121407.47</v>
      </c>
      <c r="F96" s="181">
        <v>1220608</v>
      </c>
      <c r="G96" s="181">
        <v>1275988.25</v>
      </c>
      <c r="H96" s="181">
        <v>422365.37</v>
      </c>
      <c r="I96" s="181">
        <v>5347565.7799999993</v>
      </c>
      <c r="J96" s="181">
        <v>6671771.6600000001</v>
      </c>
      <c r="K96" s="181">
        <v>3808494.19</v>
      </c>
      <c r="L96" s="181">
        <v>1493878</v>
      </c>
      <c r="M96" s="181">
        <v>2180714.91</v>
      </c>
      <c r="N96" s="181">
        <v>1894963.74</v>
      </c>
      <c r="O96" s="181">
        <v>2342607.69</v>
      </c>
      <c r="P96" s="181">
        <v>4231064.05</v>
      </c>
      <c r="Q96" s="181">
        <f t="shared" si="1"/>
        <v>32011429.109999999</v>
      </c>
      <c r="T96" s="3"/>
    </row>
    <row r="97" spans="1:29" s="34" customFormat="1" x14ac:dyDescent="0.25">
      <c r="A97"/>
      <c r="B97" s="170" t="s">
        <v>196</v>
      </c>
      <c r="C97" s="171">
        <v>43945000</v>
      </c>
      <c r="D97" s="171">
        <v>55696677.149999999</v>
      </c>
      <c r="E97" s="171">
        <v>1026576</v>
      </c>
      <c r="F97" s="171">
        <v>1089030.25</v>
      </c>
      <c r="G97" s="171">
        <v>1144410.5</v>
      </c>
      <c r="H97" s="171">
        <v>278187.62</v>
      </c>
      <c r="I97" s="171">
        <v>5194443.01</v>
      </c>
      <c r="J97" s="171">
        <v>6518477.9199999999</v>
      </c>
      <c r="K97" s="171">
        <v>3681043.22</v>
      </c>
      <c r="L97" s="171">
        <v>1342240.25</v>
      </c>
      <c r="M97" s="171">
        <v>2078985.41</v>
      </c>
      <c r="N97" s="171">
        <v>1748615.99</v>
      </c>
      <c r="O97" s="171">
        <v>1949493.18</v>
      </c>
      <c r="P97" s="171">
        <v>3998243.37</v>
      </c>
      <c r="Q97" s="171">
        <f t="shared" si="1"/>
        <v>30049746.719999999</v>
      </c>
      <c r="R97"/>
      <c r="S97"/>
      <c r="T97" s="3"/>
      <c r="U97"/>
      <c r="V97"/>
      <c r="X97"/>
      <c r="Y97"/>
      <c r="Z97"/>
      <c r="AA97"/>
      <c r="AB97"/>
      <c r="AC97"/>
    </row>
    <row r="98" spans="1:29" x14ac:dyDescent="0.25">
      <c r="B98" s="172" t="s">
        <v>197</v>
      </c>
      <c r="C98" s="171">
        <v>43945000</v>
      </c>
      <c r="D98" s="171">
        <v>55696677.149999999</v>
      </c>
      <c r="E98" s="171">
        <v>1026576</v>
      </c>
      <c r="F98" s="171">
        <v>1089030.25</v>
      </c>
      <c r="G98" s="171">
        <v>1144410.5</v>
      </c>
      <c r="H98" s="171">
        <v>278187.62</v>
      </c>
      <c r="I98" s="171">
        <v>5194443.01</v>
      </c>
      <c r="J98" s="171">
        <v>6518477.9199999999</v>
      </c>
      <c r="K98" s="171">
        <v>3681043.22</v>
      </c>
      <c r="L98" s="171">
        <v>1342240.25</v>
      </c>
      <c r="M98" s="171">
        <v>2078985.41</v>
      </c>
      <c r="N98" s="171">
        <v>1748615.99</v>
      </c>
      <c r="O98" s="171">
        <v>1949493.18</v>
      </c>
      <c r="P98" s="171">
        <v>3998243.37</v>
      </c>
      <c r="Q98" s="171">
        <f t="shared" si="1"/>
        <v>30049746.719999999</v>
      </c>
      <c r="T98" s="3"/>
    </row>
    <row r="99" spans="1:29" x14ac:dyDescent="0.25">
      <c r="B99" s="170" t="s">
        <v>198</v>
      </c>
      <c r="C99" s="171">
        <v>1774400</v>
      </c>
      <c r="D99" s="171">
        <v>1418460</v>
      </c>
      <c r="E99" s="171">
        <v>0</v>
      </c>
      <c r="F99" s="171">
        <v>0</v>
      </c>
      <c r="G99" s="171"/>
      <c r="H99" s="171">
        <v>0</v>
      </c>
      <c r="I99" s="171">
        <v>0</v>
      </c>
      <c r="J99" s="171">
        <v>956</v>
      </c>
      <c r="K99" s="171">
        <v>69117.649999999994</v>
      </c>
      <c r="L99" s="171">
        <v>18290</v>
      </c>
      <c r="M99" s="171">
        <v>0</v>
      </c>
      <c r="N99" s="171">
        <v>0</v>
      </c>
      <c r="O99" s="171">
        <v>531</v>
      </c>
      <c r="P99" s="171">
        <v>0</v>
      </c>
      <c r="Q99" s="171">
        <f t="shared" si="1"/>
        <v>88894.65</v>
      </c>
      <c r="T99" s="3"/>
    </row>
    <row r="100" spans="1:29" s="34" customFormat="1" x14ac:dyDescent="0.25">
      <c r="A100"/>
      <c r="B100" s="172" t="s">
        <v>199</v>
      </c>
      <c r="C100" s="171">
        <v>1774400</v>
      </c>
      <c r="D100" s="171">
        <v>1418460</v>
      </c>
      <c r="E100" s="171">
        <v>0</v>
      </c>
      <c r="F100" s="171">
        <v>0</v>
      </c>
      <c r="G100" s="171"/>
      <c r="H100" s="171">
        <v>0</v>
      </c>
      <c r="I100" s="171">
        <v>0</v>
      </c>
      <c r="J100" s="171">
        <v>956</v>
      </c>
      <c r="K100" s="171">
        <v>69117.649999999994</v>
      </c>
      <c r="L100" s="171">
        <v>18290</v>
      </c>
      <c r="M100" s="171">
        <v>0</v>
      </c>
      <c r="N100" s="171">
        <v>0</v>
      </c>
      <c r="O100" s="171">
        <v>531</v>
      </c>
      <c r="P100" s="171">
        <v>0</v>
      </c>
      <c r="Q100" s="171">
        <f t="shared" si="1"/>
        <v>88894.65</v>
      </c>
      <c r="R100"/>
      <c r="S100"/>
      <c r="T100" s="3"/>
      <c r="U100"/>
      <c r="V100"/>
      <c r="X100"/>
      <c r="Y100"/>
      <c r="Z100"/>
      <c r="AA100"/>
      <c r="AB100"/>
      <c r="AC100"/>
    </row>
    <row r="101" spans="1:29" x14ac:dyDescent="0.25">
      <c r="B101" s="170" t="s">
        <v>200</v>
      </c>
      <c r="C101" s="171">
        <v>39569526</v>
      </c>
      <c r="D101" s="171">
        <v>40017026</v>
      </c>
      <c r="E101" s="171">
        <v>94831.47</v>
      </c>
      <c r="F101" s="171">
        <v>131577.75</v>
      </c>
      <c r="G101" s="171">
        <v>131577.75</v>
      </c>
      <c r="H101" s="171">
        <v>131577.75</v>
      </c>
      <c r="I101" s="171">
        <v>153122.76999999999</v>
      </c>
      <c r="J101" s="171">
        <v>131577.74</v>
      </c>
      <c r="K101" s="171">
        <v>58333.32</v>
      </c>
      <c r="L101" s="171">
        <v>133347.75</v>
      </c>
      <c r="M101" s="171">
        <v>100529.5</v>
      </c>
      <c r="N101" s="171">
        <v>133347.75</v>
      </c>
      <c r="O101" s="171">
        <v>384683.51</v>
      </c>
      <c r="P101" s="171">
        <v>204098.68</v>
      </c>
      <c r="Q101" s="171">
        <f t="shared" si="1"/>
        <v>1788605.7399999998</v>
      </c>
      <c r="T101" s="3"/>
    </row>
    <row r="102" spans="1:29" s="34" customFormat="1" x14ac:dyDescent="0.25">
      <c r="A102"/>
      <c r="B102" s="172" t="s">
        <v>201</v>
      </c>
      <c r="C102" s="171">
        <v>39569526</v>
      </c>
      <c r="D102" s="171">
        <v>40017026</v>
      </c>
      <c r="E102" s="171">
        <v>94831.47</v>
      </c>
      <c r="F102" s="171">
        <v>131577.75</v>
      </c>
      <c r="G102" s="171">
        <v>131577.75</v>
      </c>
      <c r="H102" s="171">
        <v>131577.75</v>
      </c>
      <c r="I102" s="171">
        <v>153122.76999999999</v>
      </c>
      <c r="J102" s="171">
        <v>131577.74</v>
      </c>
      <c r="K102" s="171">
        <v>58333.32</v>
      </c>
      <c r="L102" s="171">
        <v>133347.75</v>
      </c>
      <c r="M102" s="171">
        <v>100529.5</v>
      </c>
      <c r="N102" s="171">
        <v>133347.75</v>
      </c>
      <c r="O102" s="171">
        <v>384683.51</v>
      </c>
      <c r="P102" s="171">
        <v>204098.68</v>
      </c>
      <c r="Q102" s="171">
        <f t="shared" si="1"/>
        <v>1788605.7399999998</v>
      </c>
      <c r="R102"/>
      <c r="S102"/>
      <c r="T102" s="3"/>
      <c r="U102"/>
      <c r="V102"/>
      <c r="X102"/>
      <c r="Y102"/>
      <c r="Z102"/>
      <c r="AA102"/>
      <c r="AB102"/>
      <c r="AC102"/>
    </row>
    <row r="103" spans="1:29" x14ac:dyDescent="0.25">
      <c r="B103" s="170" t="s">
        <v>202</v>
      </c>
      <c r="C103" s="182">
        <v>1626800</v>
      </c>
      <c r="D103" s="169">
        <v>1421300</v>
      </c>
      <c r="E103" s="182">
        <v>0</v>
      </c>
      <c r="F103" s="182">
        <v>0</v>
      </c>
      <c r="G103" s="182"/>
      <c r="H103" s="182">
        <v>12600</v>
      </c>
      <c r="I103" s="182"/>
      <c r="J103" s="182">
        <v>20760</v>
      </c>
      <c r="K103" s="182">
        <v>0</v>
      </c>
      <c r="L103" s="182"/>
      <c r="M103" s="182">
        <v>1200</v>
      </c>
      <c r="N103" s="182">
        <v>13000</v>
      </c>
      <c r="O103" s="182">
        <v>7900</v>
      </c>
      <c r="P103" s="182">
        <v>28722</v>
      </c>
      <c r="Q103" s="182">
        <f t="shared" si="1"/>
        <v>84182</v>
      </c>
      <c r="T103" s="3"/>
    </row>
    <row r="104" spans="1:29" s="34" customFormat="1" x14ac:dyDescent="0.25">
      <c r="A104"/>
      <c r="B104" s="172" t="s">
        <v>203</v>
      </c>
      <c r="C104" s="171">
        <v>1626800</v>
      </c>
      <c r="D104" s="171">
        <v>1421300</v>
      </c>
      <c r="E104" s="171">
        <v>0</v>
      </c>
      <c r="F104" s="171">
        <v>0</v>
      </c>
      <c r="G104" s="171"/>
      <c r="H104" s="171">
        <v>12600</v>
      </c>
      <c r="I104" s="171"/>
      <c r="J104" s="171">
        <v>20760</v>
      </c>
      <c r="K104" s="171">
        <v>0</v>
      </c>
      <c r="L104" s="171"/>
      <c r="M104" s="171">
        <v>1200</v>
      </c>
      <c r="N104" s="171">
        <v>13000</v>
      </c>
      <c r="O104" s="171">
        <v>7900</v>
      </c>
      <c r="P104" s="171">
        <v>28722</v>
      </c>
      <c r="Q104" s="171">
        <f t="shared" si="1"/>
        <v>84182</v>
      </c>
      <c r="R104"/>
      <c r="S104"/>
      <c r="T104" s="3"/>
      <c r="U104"/>
      <c r="V104"/>
      <c r="X104"/>
      <c r="Y104"/>
      <c r="Z104"/>
      <c r="AA104"/>
      <c r="AB104"/>
      <c r="AC104"/>
    </row>
    <row r="105" spans="1:29" x14ac:dyDescent="0.25">
      <c r="B105" s="168" t="s">
        <v>34</v>
      </c>
      <c r="C105" s="181">
        <v>378342959</v>
      </c>
      <c r="D105" s="171">
        <v>547839105.79999995</v>
      </c>
      <c r="E105" s="181">
        <v>8314076.2100000009</v>
      </c>
      <c r="F105" s="181">
        <v>8765720.5999999978</v>
      </c>
      <c r="G105" s="181">
        <v>33056109.699999996</v>
      </c>
      <c r="H105" s="181">
        <v>20437185.259999998</v>
      </c>
      <c r="I105" s="181">
        <v>19232853.619999997</v>
      </c>
      <c r="J105" s="181">
        <v>14900140</v>
      </c>
      <c r="K105" s="181">
        <v>11609207.520000001</v>
      </c>
      <c r="L105" s="181">
        <v>25918326.949999999</v>
      </c>
      <c r="M105" s="181">
        <v>22749786.539999999</v>
      </c>
      <c r="N105" s="181">
        <v>22092858.41</v>
      </c>
      <c r="O105" s="181">
        <v>21956553.77</v>
      </c>
      <c r="P105" s="181">
        <v>66414337.099999994</v>
      </c>
      <c r="Q105" s="181">
        <f t="shared" si="1"/>
        <v>275447155.67999995</v>
      </c>
      <c r="T105" s="3"/>
    </row>
    <row r="106" spans="1:29" s="34" customFormat="1" x14ac:dyDescent="0.25">
      <c r="A106"/>
      <c r="B106" s="170" t="s">
        <v>204</v>
      </c>
      <c r="C106" s="171">
        <v>220324737</v>
      </c>
      <c r="D106" s="171">
        <v>290111336.84000003</v>
      </c>
      <c r="E106" s="171">
        <v>7334965.7800000003</v>
      </c>
      <c r="F106" s="171">
        <v>7810875.5199999996</v>
      </c>
      <c r="G106" s="171">
        <v>8873598.6199999992</v>
      </c>
      <c r="H106" s="171">
        <v>9150741.4800000004</v>
      </c>
      <c r="I106" s="171">
        <v>8979139.3000000007</v>
      </c>
      <c r="J106" s="171">
        <v>8494191.25</v>
      </c>
      <c r="K106" s="171">
        <v>8798349.8800000008</v>
      </c>
      <c r="L106" s="171">
        <v>11199735.969999999</v>
      </c>
      <c r="M106" s="171">
        <v>10420352.050000001</v>
      </c>
      <c r="N106" s="171">
        <v>13013946.869999999</v>
      </c>
      <c r="O106" s="171">
        <v>13010545.110000001</v>
      </c>
      <c r="P106" s="171">
        <v>17715503.790000003</v>
      </c>
      <c r="Q106" s="171">
        <f t="shared" si="1"/>
        <v>124801945.62000002</v>
      </c>
      <c r="R106"/>
      <c r="S106"/>
      <c r="T106" s="3"/>
      <c r="U106"/>
      <c r="V106"/>
      <c r="X106"/>
      <c r="Y106"/>
      <c r="Z106"/>
      <c r="AA106"/>
      <c r="AB106"/>
      <c r="AC106"/>
    </row>
    <row r="107" spans="1:29" x14ac:dyDescent="0.25">
      <c r="B107" s="172" t="s">
        <v>205</v>
      </c>
      <c r="C107" s="171">
        <v>219204737</v>
      </c>
      <c r="D107" s="171">
        <v>288191336.84000003</v>
      </c>
      <c r="E107" s="171">
        <v>7334965.7800000003</v>
      </c>
      <c r="F107" s="171">
        <v>7810875.5199999996</v>
      </c>
      <c r="G107" s="171">
        <v>8873598.6199999992</v>
      </c>
      <c r="H107" s="171">
        <v>9150741.4800000004</v>
      </c>
      <c r="I107" s="171">
        <v>8693267.6000000015</v>
      </c>
      <c r="J107" s="171">
        <v>8494191.25</v>
      </c>
      <c r="K107" s="171">
        <v>8798349.8800000008</v>
      </c>
      <c r="L107" s="171">
        <v>11147033.02</v>
      </c>
      <c r="M107" s="171">
        <v>10420352.050000001</v>
      </c>
      <c r="N107" s="171">
        <v>13013946.869999999</v>
      </c>
      <c r="O107" s="171">
        <v>12857552.310000001</v>
      </c>
      <c r="P107" s="171">
        <v>17715503.790000003</v>
      </c>
      <c r="Q107" s="171">
        <f t="shared" si="1"/>
        <v>124310378.17000002</v>
      </c>
      <c r="T107" s="3"/>
    </row>
    <row r="108" spans="1:29" x14ac:dyDescent="0.25">
      <c r="B108" s="172" t="s">
        <v>466</v>
      </c>
      <c r="C108" s="171">
        <v>1120000</v>
      </c>
      <c r="D108" s="171">
        <v>1920000</v>
      </c>
      <c r="E108" s="171">
        <v>0</v>
      </c>
      <c r="F108" s="171">
        <v>0</v>
      </c>
      <c r="G108" s="171">
        <v>0</v>
      </c>
      <c r="H108" s="171">
        <v>0</v>
      </c>
      <c r="I108" s="171">
        <v>285871.7</v>
      </c>
      <c r="J108" s="171">
        <v>0</v>
      </c>
      <c r="K108" s="171">
        <v>0</v>
      </c>
      <c r="L108" s="171">
        <v>52702.95</v>
      </c>
      <c r="M108" s="171">
        <v>0</v>
      </c>
      <c r="N108" s="171">
        <v>0</v>
      </c>
      <c r="O108" s="171">
        <v>152992.79999999999</v>
      </c>
      <c r="P108" s="171">
        <v>0</v>
      </c>
      <c r="Q108" s="171">
        <f t="shared" si="1"/>
        <v>491567.45</v>
      </c>
      <c r="T108" s="3"/>
    </row>
    <row r="109" spans="1:29" x14ac:dyDescent="0.25">
      <c r="B109" s="170" t="s">
        <v>206</v>
      </c>
      <c r="C109" s="171">
        <v>0</v>
      </c>
      <c r="D109" s="171">
        <v>1600000</v>
      </c>
      <c r="E109" s="171"/>
      <c r="F109" s="171"/>
      <c r="G109" s="171">
        <v>0</v>
      </c>
      <c r="H109" s="171"/>
      <c r="I109" s="171"/>
      <c r="J109" s="171"/>
      <c r="K109" s="171"/>
      <c r="L109" s="171">
        <v>0</v>
      </c>
      <c r="M109" s="171">
        <v>249999.99</v>
      </c>
      <c r="N109" s="171">
        <v>249999.99</v>
      </c>
      <c r="O109" s="171">
        <v>249999.99</v>
      </c>
      <c r="P109" s="171">
        <v>0</v>
      </c>
      <c r="Q109" s="171">
        <f t="shared" si="1"/>
        <v>749999.97</v>
      </c>
      <c r="T109" s="3"/>
    </row>
    <row r="110" spans="1:29" x14ac:dyDescent="0.25">
      <c r="B110" s="172" t="s">
        <v>207</v>
      </c>
      <c r="C110" s="171">
        <v>0</v>
      </c>
      <c r="D110" s="171">
        <v>100000</v>
      </c>
      <c r="E110" s="171"/>
      <c r="F110" s="171"/>
      <c r="G110" s="171">
        <v>0</v>
      </c>
      <c r="H110" s="171"/>
      <c r="I110" s="171"/>
      <c r="J110" s="171"/>
      <c r="K110" s="171"/>
      <c r="L110" s="171"/>
      <c r="M110" s="171"/>
      <c r="N110" s="171"/>
      <c r="O110" s="171"/>
      <c r="P110" s="171"/>
      <c r="Q110" s="171">
        <f t="shared" si="1"/>
        <v>0</v>
      </c>
      <c r="T110" s="3"/>
    </row>
    <row r="111" spans="1:29" x14ac:dyDescent="0.25">
      <c r="B111" s="172" t="s">
        <v>467</v>
      </c>
      <c r="C111" s="171">
        <v>0</v>
      </c>
      <c r="D111" s="171">
        <v>1500000</v>
      </c>
      <c r="E111" s="171"/>
      <c r="F111" s="171"/>
      <c r="G111" s="171"/>
      <c r="H111" s="171"/>
      <c r="I111" s="171"/>
      <c r="J111" s="171"/>
      <c r="K111" s="171"/>
      <c r="L111" s="171">
        <v>0</v>
      </c>
      <c r="M111" s="171">
        <v>249999.99</v>
      </c>
      <c r="N111" s="171">
        <v>249999.99</v>
      </c>
      <c r="O111" s="171">
        <v>249999.99</v>
      </c>
      <c r="P111" s="171">
        <v>0</v>
      </c>
      <c r="Q111" s="171">
        <f t="shared" si="1"/>
        <v>749999.97</v>
      </c>
      <c r="T111" s="3"/>
    </row>
    <row r="112" spans="1:29" s="34" customFormat="1" x14ac:dyDescent="0.25">
      <c r="A112"/>
      <c r="B112" s="170" t="s">
        <v>208</v>
      </c>
      <c r="C112" s="171">
        <v>15600000</v>
      </c>
      <c r="D112" s="171">
        <v>23725419.800000001</v>
      </c>
      <c r="E112" s="171">
        <v>83410.53</v>
      </c>
      <c r="F112" s="171">
        <v>422507.13</v>
      </c>
      <c r="G112" s="171">
        <v>1420684.6</v>
      </c>
      <c r="H112" s="171">
        <v>422507.13</v>
      </c>
      <c r="I112" s="171">
        <v>813213.26</v>
      </c>
      <c r="J112" s="171">
        <v>312007.93</v>
      </c>
      <c r="K112" s="171">
        <v>555455.82999999996</v>
      </c>
      <c r="L112" s="171">
        <v>479455.82999999996</v>
      </c>
      <c r="M112" s="171">
        <v>830234.29999999993</v>
      </c>
      <c r="N112" s="171">
        <v>414247.13</v>
      </c>
      <c r="O112" s="171">
        <v>815604.53</v>
      </c>
      <c r="P112" s="171">
        <v>5614147.5100000007</v>
      </c>
      <c r="Q112" s="171">
        <f t="shared" si="1"/>
        <v>12183475.710000001</v>
      </c>
      <c r="R112"/>
      <c r="S112"/>
      <c r="T112" s="3"/>
      <c r="U112"/>
      <c r="V112"/>
      <c r="X112"/>
      <c r="Y112"/>
      <c r="Z112"/>
      <c r="AA112"/>
      <c r="AB112"/>
      <c r="AC112"/>
    </row>
    <row r="113" spans="1:29" x14ac:dyDescent="0.25">
      <c r="B113" s="172" t="s">
        <v>209</v>
      </c>
      <c r="C113" s="171">
        <v>6440000</v>
      </c>
      <c r="D113" s="171">
        <v>13500432</v>
      </c>
      <c r="E113" s="171">
        <v>0</v>
      </c>
      <c r="F113" s="171">
        <v>0</v>
      </c>
      <c r="G113" s="171">
        <v>1049787</v>
      </c>
      <c r="H113" s="171">
        <v>0</v>
      </c>
      <c r="I113" s="171">
        <v>0</v>
      </c>
      <c r="J113" s="171">
        <v>0</v>
      </c>
      <c r="K113" s="171">
        <v>0</v>
      </c>
      <c r="L113" s="171">
        <v>0</v>
      </c>
      <c r="M113" s="171">
        <v>349929</v>
      </c>
      <c r="N113" s="171">
        <v>0</v>
      </c>
      <c r="O113" s="171">
        <v>0</v>
      </c>
      <c r="P113" s="171">
        <v>4722470.6100000003</v>
      </c>
      <c r="Q113" s="171">
        <f t="shared" si="1"/>
        <v>6122186.6100000003</v>
      </c>
      <c r="T113" s="3"/>
    </row>
    <row r="114" spans="1:29" x14ac:dyDescent="0.25">
      <c r="B114" s="172" t="s">
        <v>210</v>
      </c>
      <c r="C114" s="171">
        <v>5680000</v>
      </c>
      <c r="D114" s="171">
        <v>6164255.7999999998</v>
      </c>
      <c r="E114" s="171">
        <v>38000</v>
      </c>
      <c r="F114" s="171">
        <v>377096.6</v>
      </c>
      <c r="G114" s="171">
        <v>339096.6</v>
      </c>
      <c r="H114" s="171">
        <v>377096.6</v>
      </c>
      <c r="I114" s="171">
        <v>754193.2</v>
      </c>
      <c r="J114" s="171">
        <v>76700</v>
      </c>
      <c r="K114" s="171">
        <v>415096.6</v>
      </c>
      <c r="L114" s="171">
        <v>339096.6</v>
      </c>
      <c r="M114" s="171">
        <v>377096.6</v>
      </c>
      <c r="N114" s="171">
        <v>377096.6</v>
      </c>
      <c r="O114" s="171">
        <v>572036.6</v>
      </c>
      <c r="P114" s="171">
        <v>716193.2</v>
      </c>
      <c r="Q114" s="171">
        <f t="shared" si="1"/>
        <v>4758799.2</v>
      </c>
      <c r="T114" s="3"/>
    </row>
    <row r="115" spans="1:29" s="34" customFormat="1" x14ac:dyDescent="0.25">
      <c r="A115"/>
      <c r="B115" s="172" t="s">
        <v>211</v>
      </c>
      <c r="C115" s="171">
        <v>3480000</v>
      </c>
      <c r="D115" s="171">
        <v>4060732</v>
      </c>
      <c r="E115" s="171">
        <v>45410.53</v>
      </c>
      <c r="F115" s="171">
        <v>45410.53</v>
      </c>
      <c r="G115" s="171">
        <v>31801</v>
      </c>
      <c r="H115" s="171">
        <v>45410.53</v>
      </c>
      <c r="I115" s="171">
        <v>59020.06</v>
      </c>
      <c r="J115" s="171">
        <v>235307.93</v>
      </c>
      <c r="K115" s="171">
        <v>140359.23000000001</v>
      </c>
      <c r="L115" s="171">
        <v>140359.23000000001</v>
      </c>
      <c r="M115" s="171">
        <v>103208.7</v>
      </c>
      <c r="N115" s="171">
        <v>37150.53</v>
      </c>
      <c r="O115" s="171">
        <v>243567.93</v>
      </c>
      <c r="P115" s="171">
        <v>175483.7</v>
      </c>
      <c r="Q115" s="171">
        <f t="shared" si="1"/>
        <v>1302489.8999999999</v>
      </c>
      <c r="R115"/>
      <c r="S115"/>
      <c r="T115" s="3"/>
      <c r="U115"/>
      <c r="V115"/>
      <c r="X115"/>
      <c r="Y115"/>
      <c r="Z115"/>
      <c r="AA115"/>
      <c r="AB115"/>
      <c r="AC115"/>
    </row>
    <row r="116" spans="1:29" x14ac:dyDescent="0.25">
      <c r="B116" s="170" t="s">
        <v>212</v>
      </c>
      <c r="C116" s="171">
        <v>10609880</v>
      </c>
      <c r="D116" s="171">
        <v>9511353.25</v>
      </c>
      <c r="E116" s="171">
        <v>0</v>
      </c>
      <c r="F116" s="171">
        <v>259472.25</v>
      </c>
      <c r="G116" s="171">
        <v>1275000.01</v>
      </c>
      <c r="H116" s="171">
        <v>520000</v>
      </c>
      <c r="I116" s="171">
        <v>520000</v>
      </c>
      <c r="J116" s="171">
        <v>520000</v>
      </c>
      <c r="K116" s="171">
        <v>520000</v>
      </c>
      <c r="L116" s="171">
        <v>520000</v>
      </c>
      <c r="M116" s="171">
        <v>520000</v>
      </c>
      <c r="N116" s="171">
        <v>520000</v>
      </c>
      <c r="O116" s="171">
        <v>520000</v>
      </c>
      <c r="P116" s="171">
        <v>520000</v>
      </c>
      <c r="Q116" s="171">
        <f t="shared" si="1"/>
        <v>6214472.2599999998</v>
      </c>
      <c r="T116" s="3"/>
    </row>
    <row r="117" spans="1:29" s="34" customFormat="1" x14ac:dyDescent="0.25">
      <c r="A117"/>
      <c r="B117" s="172" t="s">
        <v>213</v>
      </c>
      <c r="C117" s="171">
        <v>10609880</v>
      </c>
      <c r="D117" s="171">
        <v>9511353.25</v>
      </c>
      <c r="E117" s="171">
        <v>0</v>
      </c>
      <c r="F117" s="171">
        <v>259472.25</v>
      </c>
      <c r="G117" s="171">
        <v>1275000.01</v>
      </c>
      <c r="H117" s="171">
        <v>520000</v>
      </c>
      <c r="I117" s="171">
        <v>520000</v>
      </c>
      <c r="J117" s="171">
        <v>520000</v>
      </c>
      <c r="K117" s="171">
        <v>520000</v>
      </c>
      <c r="L117" s="171">
        <v>520000</v>
      </c>
      <c r="M117" s="171">
        <v>520000</v>
      </c>
      <c r="N117" s="171">
        <v>520000</v>
      </c>
      <c r="O117" s="171">
        <v>520000</v>
      </c>
      <c r="P117" s="171">
        <v>520000</v>
      </c>
      <c r="Q117" s="171">
        <f t="shared" si="1"/>
        <v>6214472.2599999998</v>
      </c>
      <c r="R117"/>
      <c r="S117"/>
      <c r="T117" s="3"/>
      <c r="U117"/>
      <c r="V117"/>
      <c r="X117"/>
      <c r="Y117"/>
      <c r="Z117"/>
      <c r="AA117"/>
      <c r="AB117"/>
      <c r="AC117"/>
    </row>
    <row r="118" spans="1:29" x14ac:dyDescent="0.25">
      <c r="B118" s="170" t="s">
        <v>214</v>
      </c>
      <c r="C118" s="171">
        <v>7144800</v>
      </c>
      <c r="D118" s="171">
        <v>7639865.5099999998</v>
      </c>
      <c r="E118" s="171">
        <v>0</v>
      </c>
      <c r="F118" s="171">
        <v>212518</v>
      </c>
      <c r="G118" s="171">
        <v>353351</v>
      </c>
      <c r="H118" s="171">
        <v>72000</v>
      </c>
      <c r="I118" s="171">
        <v>0</v>
      </c>
      <c r="J118" s="171">
        <v>330931.99</v>
      </c>
      <c r="K118" s="171">
        <v>0</v>
      </c>
      <c r="L118" s="171">
        <v>212451.92</v>
      </c>
      <c r="M118" s="171">
        <v>648292.01</v>
      </c>
      <c r="N118" s="171">
        <v>308781.90000000002</v>
      </c>
      <c r="O118" s="171">
        <v>521508</v>
      </c>
      <c r="P118" s="171">
        <v>124186</v>
      </c>
      <c r="Q118" s="171">
        <f t="shared" si="1"/>
        <v>2784020.82</v>
      </c>
      <c r="T118" s="3"/>
    </row>
    <row r="119" spans="1:29" x14ac:dyDescent="0.25">
      <c r="B119" s="172" t="s">
        <v>215</v>
      </c>
      <c r="C119" s="171">
        <v>7144800</v>
      </c>
      <c r="D119" s="171">
        <v>7639865.5099999998</v>
      </c>
      <c r="E119" s="171">
        <v>0</v>
      </c>
      <c r="F119" s="171">
        <v>212518</v>
      </c>
      <c r="G119" s="171">
        <v>353351</v>
      </c>
      <c r="H119" s="171">
        <v>72000</v>
      </c>
      <c r="I119" s="171">
        <v>0</v>
      </c>
      <c r="J119" s="171">
        <v>330931.99</v>
      </c>
      <c r="K119" s="171">
        <v>0</v>
      </c>
      <c r="L119" s="171">
        <v>212451.92</v>
      </c>
      <c r="M119" s="171">
        <v>648292.01</v>
      </c>
      <c r="N119" s="171">
        <v>308781.90000000002</v>
      </c>
      <c r="O119" s="171">
        <v>521508</v>
      </c>
      <c r="P119" s="171">
        <v>124186</v>
      </c>
      <c r="Q119" s="171">
        <f t="shared" si="1"/>
        <v>2784020.82</v>
      </c>
      <c r="T119" s="3"/>
    </row>
    <row r="120" spans="1:29" x14ac:dyDescent="0.25">
      <c r="B120" s="170" t="s">
        <v>216</v>
      </c>
      <c r="C120" s="182">
        <v>124663542</v>
      </c>
      <c r="D120" s="169">
        <v>215251130.39999998</v>
      </c>
      <c r="E120" s="182">
        <v>895699.9</v>
      </c>
      <c r="F120" s="182">
        <v>60347.7</v>
      </c>
      <c r="G120" s="182">
        <v>21133475.469999999</v>
      </c>
      <c r="H120" s="182">
        <v>10271936.65</v>
      </c>
      <c r="I120" s="182">
        <v>8920501.0599999987</v>
      </c>
      <c r="J120" s="182">
        <v>5243008.83</v>
      </c>
      <c r="K120" s="182">
        <v>1735401.81</v>
      </c>
      <c r="L120" s="182">
        <v>13506683.23</v>
      </c>
      <c r="M120" s="182">
        <v>10080908.189999999</v>
      </c>
      <c r="N120" s="182">
        <v>7585882.5200000005</v>
      </c>
      <c r="O120" s="182">
        <v>6838896.1399999997</v>
      </c>
      <c r="P120" s="182">
        <v>42440499.799999997</v>
      </c>
      <c r="Q120" s="182">
        <f t="shared" si="1"/>
        <v>128713241.3</v>
      </c>
      <c r="T120" s="3"/>
    </row>
    <row r="121" spans="1:29" s="34" customFormat="1" x14ac:dyDescent="0.25">
      <c r="A121"/>
      <c r="B121" s="172" t="s">
        <v>217</v>
      </c>
      <c r="C121" s="171">
        <v>124663542</v>
      </c>
      <c r="D121" s="171">
        <v>215251130.39999998</v>
      </c>
      <c r="E121" s="171">
        <v>895699.9</v>
      </c>
      <c r="F121" s="171">
        <v>60347.7</v>
      </c>
      <c r="G121" s="171">
        <v>21133475.469999999</v>
      </c>
      <c r="H121" s="171">
        <v>10271936.65</v>
      </c>
      <c r="I121" s="171">
        <v>8920501.0599999987</v>
      </c>
      <c r="J121" s="171">
        <v>5243008.83</v>
      </c>
      <c r="K121" s="171">
        <v>1735401.81</v>
      </c>
      <c r="L121" s="171">
        <v>13506683.23</v>
      </c>
      <c r="M121" s="171">
        <v>10080908.189999999</v>
      </c>
      <c r="N121" s="171">
        <v>7585882.5200000005</v>
      </c>
      <c r="O121" s="171">
        <v>6838896.1399999997</v>
      </c>
      <c r="P121" s="171">
        <v>42440499.799999997</v>
      </c>
      <c r="Q121" s="171">
        <f t="shared" si="1"/>
        <v>128713241.3</v>
      </c>
      <c r="R121"/>
      <c r="S121"/>
      <c r="T121" s="3"/>
      <c r="U121"/>
      <c r="V121"/>
      <c r="X121"/>
      <c r="Y121"/>
      <c r="Z121"/>
      <c r="AA121"/>
      <c r="AB121"/>
      <c r="AC121"/>
    </row>
    <row r="122" spans="1:29" x14ac:dyDescent="0.25">
      <c r="B122" s="168" t="s">
        <v>35</v>
      </c>
      <c r="C122" s="181">
        <v>103977713</v>
      </c>
      <c r="D122" s="171">
        <v>116008496.86</v>
      </c>
      <c r="E122" s="181">
        <v>887371.76</v>
      </c>
      <c r="F122" s="181">
        <v>1875949.87</v>
      </c>
      <c r="G122" s="181">
        <v>5576351.0899999999</v>
      </c>
      <c r="H122" s="181">
        <v>3327149.19</v>
      </c>
      <c r="I122" s="181">
        <v>4078468.71</v>
      </c>
      <c r="J122" s="181">
        <v>2888279.17</v>
      </c>
      <c r="K122" s="181">
        <v>7009959.46</v>
      </c>
      <c r="L122" s="181">
        <v>2227668.46</v>
      </c>
      <c r="M122" s="181">
        <v>2733979.24</v>
      </c>
      <c r="N122" s="181">
        <v>3345352.85</v>
      </c>
      <c r="O122" s="181">
        <v>2783894.71</v>
      </c>
      <c r="P122" s="181">
        <v>9794928.6899999995</v>
      </c>
      <c r="Q122" s="181">
        <f t="shared" si="1"/>
        <v>46529353.200000003</v>
      </c>
      <c r="T122" s="3"/>
    </row>
    <row r="123" spans="1:29" s="34" customFormat="1" x14ac:dyDescent="0.25">
      <c r="A123"/>
      <c r="B123" s="170" t="s">
        <v>218</v>
      </c>
      <c r="C123" s="171">
        <v>17846242</v>
      </c>
      <c r="D123" s="171">
        <v>16619410.52</v>
      </c>
      <c r="E123" s="171">
        <v>0</v>
      </c>
      <c r="F123" s="171">
        <v>0</v>
      </c>
      <c r="G123" s="171">
        <v>1802582.44</v>
      </c>
      <c r="H123" s="171">
        <v>0</v>
      </c>
      <c r="I123" s="171">
        <v>0</v>
      </c>
      <c r="J123" s="171">
        <v>-562382.92000000004</v>
      </c>
      <c r="K123" s="171"/>
      <c r="L123" s="171"/>
      <c r="M123" s="171">
        <v>0</v>
      </c>
      <c r="N123" s="171">
        <v>0</v>
      </c>
      <c r="O123" s="171">
        <v>0</v>
      </c>
      <c r="P123" s="171"/>
      <c r="Q123" s="171">
        <f t="shared" si="1"/>
        <v>1240199.52</v>
      </c>
      <c r="R123"/>
      <c r="S123"/>
      <c r="T123" s="3"/>
      <c r="U123"/>
      <c r="V123"/>
      <c r="X123"/>
      <c r="Y123"/>
      <c r="Z123"/>
      <c r="AA123"/>
      <c r="AB123"/>
      <c r="AC123"/>
    </row>
    <row r="124" spans="1:29" x14ac:dyDescent="0.25">
      <c r="B124" s="172" t="s">
        <v>219</v>
      </c>
      <c r="C124" s="171">
        <v>17846242</v>
      </c>
      <c r="D124" s="171">
        <v>16619410.52</v>
      </c>
      <c r="E124" s="171">
        <v>0</v>
      </c>
      <c r="F124" s="171">
        <v>0</v>
      </c>
      <c r="G124" s="171">
        <v>1802582.44</v>
      </c>
      <c r="H124" s="171">
        <v>0</v>
      </c>
      <c r="I124" s="171">
        <v>0</v>
      </c>
      <c r="J124" s="171">
        <v>-562382.92000000004</v>
      </c>
      <c r="K124" s="171"/>
      <c r="L124" s="171"/>
      <c r="M124" s="171">
        <v>0</v>
      </c>
      <c r="N124" s="171">
        <v>0</v>
      </c>
      <c r="O124" s="171">
        <v>0</v>
      </c>
      <c r="P124" s="171"/>
      <c r="Q124" s="171">
        <f t="shared" si="1"/>
        <v>1240199.52</v>
      </c>
      <c r="T124" s="3"/>
    </row>
    <row r="125" spans="1:29" s="34" customFormat="1" x14ac:dyDescent="0.25">
      <c r="A125"/>
      <c r="B125" s="170" t="s">
        <v>220</v>
      </c>
      <c r="C125" s="171">
        <v>23916384</v>
      </c>
      <c r="D125" s="171">
        <v>30923109.460000001</v>
      </c>
      <c r="E125" s="171">
        <v>0</v>
      </c>
      <c r="F125" s="171">
        <v>0</v>
      </c>
      <c r="G125" s="171">
        <v>524261.54</v>
      </c>
      <c r="H125" s="171">
        <v>816380</v>
      </c>
      <c r="I125" s="171">
        <v>269318.51</v>
      </c>
      <c r="J125" s="171">
        <v>2045025.36</v>
      </c>
      <c r="K125" s="171">
        <v>3661444.66</v>
      </c>
      <c r="L125" s="171">
        <v>270182.61</v>
      </c>
      <c r="M125" s="171">
        <v>23613.75</v>
      </c>
      <c r="N125" s="171">
        <v>559132.57999999996</v>
      </c>
      <c r="O125" s="171">
        <v>0</v>
      </c>
      <c r="P125" s="171">
        <v>5860106.2699999996</v>
      </c>
      <c r="Q125" s="171">
        <f t="shared" si="1"/>
        <v>14029465.280000001</v>
      </c>
      <c r="R125"/>
      <c r="S125"/>
      <c r="T125" s="3"/>
      <c r="U125"/>
      <c r="V125"/>
      <c r="X125"/>
      <c r="Y125"/>
      <c r="Z125"/>
      <c r="AA125"/>
      <c r="AB125"/>
      <c r="AC125"/>
    </row>
    <row r="126" spans="1:29" x14ac:dyDescent="0.25">
      <c r="B126" s="172" t="s">
        <v>221</v>
      </c>
      <c r="C126" s="171">
        <v>23916384</v>
      </c>
      <c r="D126" s="171">
        <v>30923109.460000001</v>
      </c>
      <c r="E126" s="171">
        <v>0</v>
      </c>
      <c r="F126" s="171">
        <v>0</v>
      </c>
      <c r="G126" s="171">
        <v>524261.54</v>
      </c>
      <c r="H126" s="171">
        <v>816380</v>
      </c>
      <c r="I126" s="171">
        <v>269318.51</v>
      </c>
      <c r="J126" s="171">
        <v>2045025.36</v>
      </c>
      <c r="K126" s="171">
        <v>3661444.66</v>
      </c>
      <c r="L126" s="171">
        <v>270182.61</v>
      </c>
      <c r="M126" s="171">
        <v>23613.75</v>
      </c>
      <c r="N126" s="171">
        <v>559132.57999999996</v>
      </c>
      <c r="O126" s="171">
        <v>0</v>
      </c>
      <c r="P126" s="171">
        <v>5860106.2699999996</v>
      </c>
      <c r="Q126" s="171">
        <f t="shared" si="1"/>
        <v>14029465.280000001</v>
      </c>
      <c r="T126" s="3"/>
    </row>
    <row r="127" spans="1:29" x14ac:dyDescent="0.25">
      <c r="B127" s="170" t="s">
        <v>222</v>
      </c>
      <c r="C127" s="171">
        <v>62160907</v>
      </c>
      <c r="D127" s="171">
        <v>68411796.879999995</v>
      </c>
      <c r="E127" s="171">
        <v>887371.76</v>
      </c>
      <c r="F127" s="171">
        <v>1875949.87</v>
      </c>
      <c r="G127" s="171">
        <v>3249507.11</v>
      </c>
      <c r="H127" s="171">
        <v>2510769.19</v>
      </c>
      <c r="I127" s="171">
        <v>3809150.2</v>
      </c>
      <c r="J127" s="171">
        <v>1405636.73</v>
      </c>
      <c r="K127" s="171">
        <v>3348514.8</v>
      </c>
      <c r="L127" s="171">
        <v>1957485.85</v>
      </c>
      <c r="M127" s="171">
        <v>2710365.49</v>
      </c>
      <c r="N127" s="171">
        <v>2786220.27</v>
      </c>
      <c r="O127" s="171">
        <v>2783894.71</v>
      </c>
      <c r="P127" s="171">
        <v>3934822.42</v>
      </c>
      <c r="Q127" s="171">
        <f t="shared" si="1"/>
        <v>31259688.399999999</v>
      </c>
      <c r="T127" s="3"/>
    </row>
    <row r="128" spans="1:29" s="34" customFormat="1" x14ac:dyDescent="0.25">
      <c r="A128"/>
      <c r="B128" s="172" t="s">
        <v>223</v>
      </c>
      <c r="C128" s="171">
        <v>62160907</v>
      </c>
      <c r="D128" s="171">
        <v>68411796.879999995</v>
      </c>
      <c r="E128" s="171">
        <v>887371.76</v>
      </c>
      <c r="F128" s="171">
        <v>1875949.87</v>
      </c>
      <c r="G128" s="171">
        <v>3249507.11</v>
      </c>
      <c r="H128" s="171">
        <v>2510769.19</v>
      </c>
      <c r="I128" s="171">
        <v>3809150.2</v>
      </c>
      <c r="J128" s="171">
        <v>1405636.73</v>
      </c>
      <c r="K128" s="171">
        <v>3348514.8</v>
      </c>
      <c r="L128" s="171">
        <v>1957485.85</v>
      </c>
      <c r="M128" s="171">
        <v>2710365.49</v>
      </c>
      <c r="N128" s="171">
        <v>2786220.27</v>
      </c>
      <c r="O128" s="171">
        <v>2783894.71</v>
      </c>
      <c r="P128" s="171">
        <v>3934822.42</v>
      </c>
      <c r="Q128" s="171">
        <f t="shared" si="1"/>
        <v>31259688.399999999</v>
      </c>
      <c r="R128"/>
      <c r="S128"/>
      <c r="T128" s="3"/>
      <c r="U128"/>
      <c r="V128"/>
      <c r="X128"/>
      <c r="Y128"/>
      <c r="Z128"/>
      <c r="AA128"/>
      <c r="AB128"/>
      <c r="AC128"/>
    </row>
    <row r="129" spans="1:29" x14ac:dyDescent="0.25">
      <c r="B129" s="170" t="s">
        <v>224</v>
      </c>
      <c r="C129" s="182">
        <v>54180</v>
      </c>
      <c r="D129" s="169">
        <v>54180</v>
      </c>
      <c r="E129" s="182">
        <v>0</v>
      </c>
      <c r="F129" s="182"/>
      <c r="G129" s="182"/>
      <c r="H129" s="182"/>
      <c r="I129" s="182"/>
      <c r="J129" s="182"/>
      <c r="K129" s="182"/>
      <c r="L129" s="182"/>
      <c r="M129" s="182"/>
      <c r="N129" s="182"/>
      <c r="O129" s="182"/>
      <c r="P129" s="182"/>
      <c r="Q129" s="182">
        <f t="shared" si="1"/>
        <v>0</v>
      </c>
      <c r="T129" s="3"/>
    </row>
    <row r="130" spans="1:29" s="34" customFormat="1" x14ac:dyDescent="0.25">
      <c r="A130"/>
      <c r="B130" s="172" t="s">
        <v>225</v>
      </c>
      <c r="C130" s="171">
        <v>54180</v>
      </c>
      <c r="D130" s="171">
        <v>54180</v>
      </c>
      <c r="E130" s="171">
        <v>0</v>
      </c>
      <c r="F130" s="171"/>
      <c r="G130" s="171"/>
      <c r="H130" s="171"/>
      <c r="I130" s="171"/>
      <c r="J130" s="171"/>
      <c r="K130" s="171"/>
      <c r="L130" s="171"/>
      <c r="M130" s="171"/>
      <c r="N130" s="171"/>
      <c r="O130" s="171"/>
      <c r="P130" s="171"/>
      <c r="Q130" s="171">
        <f t="shared" si="1"/>
        <v>0</v>
      </c>
      <c r="R130"/>
      <c r="S130"/>
      <c r="T130" s="3"/>
      <c r="U130"/>
      <c r="V130"/>
      <c r="X130"/>
      <c r="Y130"/>
      <c r="Z130"/>
      <c r="AA130"/>
      <c r="AB130"/>
      <c r="AC130"/>
    </row>
    <row r="131" spans="1:29" x14ac:dyDescent="0.25">
      <c r="B131" s="168" t="s">
        <v>36</v>
      </c>
      <c r="C131" s="181">
        <v>244272616</v>
      </c>
      <c r="D131" s="171">
        <v>273351930.49000001</v>
      </c>
      <c r="E131" s="181">
        <v>827678.28</v>
      </c>
      <c r="F131" s="181">
        <v>860374.91999999993</v>
      </c>
      <c r="G131" s="181">
        <v>1673153.63</v>
      </c>
      <c r="H131" s="181">
        <v>1928737.6700000002</v>
      </c>
      <c r="I131" s="181">
        <v>1295918.0800000001</v>
      </c>
      <c r="J131" s="181">
        <v>2935430.3499999996</v>
      </c>
      <c r="K131" s="181">
        <v>1937716.35</v>
      </c>
      <c r="L131" s="181">
        <v>2296142.5300000003</v>
      </c>
      <c r="M131" s="181">
        <v>12003267.810000001</v>
      </c>
      <c r="N131" s="181">
        <v>2409013.84</v>
      </c>
      <c r="O131" s="181">
        <v>4371120.959999999</v>
      </c>
      <c r="P131" s="181">
        <v>5912817.7000000002</v>
      </c>
      <c r="Q131" s="181">
        <f t="shared" si="1"/>
        <v>38451372.119999997</v>
      </c>
      <c r="T131" s="3"/>
    </row>
    <row r="132" spans="1:29" s="34" customFormat="1" x14ac:dyDescent="0.25">
      <c r="A132"/>
      <c r="B132" s="170" t="s">
        <v>226</v>
      </c>
      <c r="C132" s="171">
        <v>157915329</v>
      </c>
      <c r="D132" s="171">
        <v>182407805.69</v>
      </c>
      <c r="E132" s="171">
        <v>436350.66</v>
      </c>
      <c r="F132" s="171">
        <v>196870</v>
      </c>
      <c r="G132" s="171">
        <v>643394.89</v>
      </c>
      <c r="H132" s="171">
        <v>688898.3</v>
      </c>
      <c r="I132" s="171">
        <v>806330.49</v>
      </c>
      <c r="J132" s="171">
        <v>1438954.3699999999</v>
      </c>
      <c r="K132" s="171">
        <v>696338.99</v>
      </c>
      <c r="L132" s="171">
        <v>615298.47</v>
      </c>
      <c r="M132" s="171">
        <v>10459265</v>
      </c>
      <c r="N132" s="171">
        <v>551628.94999999995</v>
      </c>
      <c r="O132" s="171">
        <v>1941909.15</v>
      </c>
      <c r="P132" s="171">
        <v>3115498.41</v>
      </c>
      <c r="Q132" s="171">
        <f t="shared" si="1"/>
        <v>21590737.68</v>
      </c>
      <c r="R132"/>
      <c r="S132"/>
      <c r="T132" s="3"/>
      <c r="U132"/>
      <c r="V132"/>
      <c r="X132"/>
      <c r="Y132"/>
      <c r="Z132"/>
      <c r="AA132"/>
      <c r="AB132"/>
      <c r="AC132"/>
    </row>
    <row r="133" spans="1:29" x14ac:dyDescent="0.25">
      <c r="B133" s="172" t="s">
        <v>227</v>
      </c>
      <c r="C133" s="171">
        <v>126437380</v>
      </c>
      <c r="D133" s="171">
        <v>149111525.06999999</v>
      </c>
      <c r="E133" s="171">
        <v>436350.66</v>
      </c>
      <c r="F133" s="171">
        <v>24000</v>
      </c>
      <c r="G133" s="171">
        <v>213790.6</v>
      </c>
      <c r="H133" s="171">
        <v>155436.39000000001</v>
      </c>
      <c r="I133" s="171">
        <v>160385</v>
      </c>
      <c r="J133" s="171">
        <v>1047326.08</v>
      </c>
      <c r="K133" s="171">
        <v>286102.2</v>
      </c>
      <c r="L133" s="171">
        <v>271761.18</v>
      </c>
      <c r="M133" s="171">
        <v>9546376.9299999997</v>
      </c>
      <c r="N133" s="171">
        <v>24780</v>
      </c>
      <c r="O133" s="171">
        <v>1593086.91</v>
      </c>
      <c r="P133" s="171">
        <v>1998733.21</v>
      </c>
      <c r="Q133" s="171">
        <f t="shared" si="1"/>
        <v>15758129.16</v>
      </c>
      <c r="T133" s="3"/>
    </row>
    <row r="134" spans="1:29" s="34" customFormat="1" x14ac:dyDescent="0.25">
      <c r="A134"/>
      <c r="B134" s="172" t="s">
        <v>228</v>
      </c>
      <c r="C134" s="171">
        <v>14698542</v>
      </c>
      <c r="D134" s="171">
        <v>14698542</v>
      </c>
      <c r="E134" s="171">
        <v>0</v>
      </c>
      <c r="F134" s="171">
        <v>0</v>
      </c>
      <c r="G134" s="171"/>
      <c r="H134" s="171"/>
      <c r="I134" s="171"/>
      <c r="J134" s="171"/>
      <c r="K134" s="171"/>
      <c r="L134" s="171"/>
      <c r="M134" s="171"/>
      <c r="N134" s="171"/>
      <c r="O134" s="171"/>
      <c r="P134" s="171"/>
      <c r="Q134" s="171">
        <f t="shared" si="1"/>
        <v>0</v>
      </c>
      <c r="R134"/>
      <c r="S134"/>
      <c r="T134" s="3"/>
      <c r="U134"/>
      <c r="V134"/>
      <c r="X134"/>
      <c r="Y134"/>
      <c r="Z134"/>
      <c r="AA134"/>
      <c r="AB134"/>
      <c r="AC134"/>
    </row>
    <row r="135" spans="1:29" x14ac:dyDescent="0.25">
      <c r="B135" s="172" t="s">
        <v>229</v>
      </c>
      <c r="C135" s="171">
        <v>2031980</v>
      </c>
      <c r="D135" s="171">
        <v>911980</v>
      </c>
      <c r="E135" s="171">
        <v>0</v>
      </c>
      <c r="F135" s="171"/>
      <c r="G135" s="171"/>
      <c r="H135" s="171"/>
      <c r="I135" s="171">
        <v>0</v>
      </c>
      <c r="J135" s="171">
        <v>0</v>
      </c>
      <c r="K135" s="171">
        <v>110000</v>
      </c>
      <c r="L135" s="171">
        <v>110000</v>
      </c>
      <c r="M135" s="171">
        <v>0</v>
      </c>
      <c r="N135" s="171">
        <v>220000</v>
      </c>
      <c r="O135" s="171">
        <v>110000</v>
      </c>
      <c r="P135" s="171">
        <v>220000</v>
      </c>
      <c r="Q135" s="171">
        <f t="shared" si="1"/>
        <v>770000</v>
      </c>
      <c r="T135" s="3"/>
    </row>
    <row r="136" spans="1:29" x14ac:dyDescent="0.25">
      <c r="B136" s="172" t="s">
        <v>230</v>
      </c>
      <c r="C136" s="171">
        <v>125240</v>
      </c>
      <c r="D136" s="171">
        <v>125240</v>
      </c>
      <c r="E136" s="171">
        <v>0</v>
      </c>
      <c r="F136" s="171"/>
      <c r="G136" s="171"/>
      <c r="H136" s="171"/>
      <c r="I136" s="171"/>
      <c r="J136" s="171"/>
      <c r="K136" s="171"/>
      <c r="L136" s="171"/>
      <c r="M136" s="171"/>
      <c r="N136" s="171"/>
      <c r="O136" s="171"/>
      <c r="P136" s="171"/>
      <c r="Q136" s="171">
        <f t="shared" si="1"/>
        <v>0</v>
      </c>
      <c r="T136" s="3"/>
    </row>
    <row r="137" spans="1:29" s="34" customFormat="1" x14ac:dyDescent="0.25">
      <c r="A137"/>
      <c r="B137" s="172" t="s">
        <v>231</v>
      </c>
      <c r="C137" s="171">
        <v>7455000</v>
      </c>
      <c r="D137" s="171">
        <v>9922186.8300000001</v>
      </c>
      <c r="E137" s="171">
        <v>0</v>
      </c>
      <c r="F137" s="171">
        <v>172870</v>
      </c>
      <c r="G137" s="171">
        <v>429604.29</v>
      </c>
      <c r="H137" s="171">
        <v>293517.12</v>
      </c>
      <c r="I137" s="171">
        <v>628245.49</v>
      </c>
      <c r="J137" s="171">
        <v>391628.29</v>
      </c>
      <c r="K137" s="171">
        <v>300236.78999999998</v>
      </c>
      <c r="L137" s="171">
        <v>233537.29</v>
      </c>
      <c r="M137" s="171">
        <v>438915.74</v>
      </c>
      <c r="N137" s="171">
        <v>306848.95</v>
      </c>
      <c r="O137" s="171">
        <v>228332.24</v>
      </c>
      <c r="P137" s="171">
        <v>895765.2</v>
      </c>
      <c r="Q137" s="171">
        <f t="shared" si="1"/>
        <v>4319501.4000000004</v>
      </c>
      <c r="R137"/>
      <c r="S137"/>
      <c r="T137" s="3"/>
      <c r="U137"/>
      <c r="V137"/>
      <c r="X137"/>
      <c r="Y137"/>
      <c r="Z137"/>
      <c r="AA137"/>
      <c r="AB137"/>
      <c r="AC137"/>
    </row>
    <row r="138" spans="1:29" x14ac:dyDescent="0.25">
      <c r="B138" s="172" t="s">
        <v>232</v>
      </c>
      <c r="C138" s="171">
        <v>7017187</v>
      </c>
      <c r="D138" s="171">
        <v>7281631.79</v>
      </c>
      <c r="E138" s="171">
        <v>0</v>
      </c>
      <c r="F138" s="171">
        <v>0</v>
      </c>
      <c r="G138" s="171">
        <v>0</v>
      </c>
      <c r="H138" s="171">
        <v>239944.79</v>
      </c>
      <c r="I138" s="171">
        <v>17700</v>
      </c>
      <c r="J138" s="171">
        <v>0</v>
      </c>
      <c r="K138" s="171">
        <v>0</v>
      </c>
      <c r="L138" s="171">
        <v>0</v>
      </c>
      <c r="M138" s="171">
        <v>473972.33</v>
      </c>
      <c r="N138" s="171">
        <v>0</v>
      </c>
      <c r="O138" s="171">
        <v>0</v>
      </c>
      <c r="P138" s="171">
        <v>1000</v>
      </c>
      <c r="Q138" s="171">
        <f t="shared" si="1"/>
        <v>732617.12</v>
      </c>
      <c r="T138" s="3"/>
    </row>
    <row r="139" spans="1:29" x14ac:dyDescent="0.25">
      <c r="B139" s="172" t="s">
        <v>495</v>
      </c>
      <c r="C139" s="171">
        <v>150000</v>
      </c>
      <c r="D139" s="171">
        <v>356700</v>
      </c>
      <c r="E139" s="171">
        <v>0</v>
      </c>
      <c r="F139" s="171"/>
      <c r="G139" s="171"/>
      <c r="H139" s="171"/>
      <c r="I139" s="171"/>
      <c r="J139" s="171"/>
      <c r="K139" s="171"/>
      <c r="L139" s="171">
        <v>0</v>
      </c>
      <c r="M139" s="171"/>
      <c r="N139" s="171">
        <v>0</v>
      </c>
      <c r="O139" s="171">
        <v>10490</v>
      </c>
      <c r="P139" s="171">
        <v>0</v>
      </c>
      <c r="Q139" s="171">
        <f t="shared" si="1"/>
        <v>10490</v>
      </c>
      <c r="T139" s="3"/>
    </row>
    <row r="140" spans="1:29" x14ac:dyDescent="0.25">
      <c r="B140" s="170" t="s">
        <v>233</v>
      </c>
      <c r="C140" s="171">
        <v>86257287</v>
      </c>
      <c r="D140" s="171">
        <v>89741124.799999997</v>
      </c>
      <c r="E140" s="171">
        <v>391327.62</v>
      </c>
      <c r="F140" s="171">
        <v>663504.91999999993</v>
      </c>
      <c r="G140" s="171">
        <v>1029758.74</v>
      </c>
      <c r="H140" s="171">
        <v>1239839.3700000001</v>
      </c>
      <c r="I140" s="171">
        <v>489587.59</v>
      </c>
      <c r="J140" s="171">
        <v>1496475.98</v>
      </c>
      <c r="K140" s="171">
        <v>1241377.3599999999</v>
      </c>
      <c r="L140" s="171">
        <v>1680844.06</v>
      </c>
      <c r="M140" s="171">
        <v>1544002.81</v>
      </c>
      <c r="N140" s="171">
        <v>1857384.8900000001</v>
      </c>
      <c r="O140" s="171">
        <v>1429211.81</v>
      </c>
      <c r="P140" s="171">
        <v>2797319.29</v>
      </c>
      <c r="Q140" s="171">
        <f t="shared" si="1"/>
        <v>15860634.440000001</v>
      </c>
      <c r="T140" s="3"/>
    </row>
    <row r="141" spans="1:29" x14ac:dyDescent="0.25">
      <c r="B141" s="172" t="s">
        <v>234</v>
      </c>
      <c r="C141" s="171">
        <v>16021254</v>
      </c>
      <c r="D141" s="171">
        <v>16140784</v>
      </c>
      <c r="E141" s="171">
        <v>0</v>
      </c>
      <c r="F141" s="171">
        <v>0</v>
      </c>
      <c r="G141" s="171">
        <v>0</v>
      </c>
      <c r="H141" s="171">
        <v>9750.02</v>
      </c>
      <c r="I141" s="171"/>
      <c r="J141" s="171">
        <v>4575</v>
      </c>
      <c r="K141" s="171">
        <v>0</v>
      </c>
      <c r="L141" s="171"/>
      <c r="M141" s="171">
        <v>1200</v>
      </c>
      <c r="N141" s="171">
        <v>0</v>
      </c>
      <c r="O141" s="171">
        <v>4650</v>
      </c>
      <c r="P141" s="171">
        <v>75340</v>
      </c>
      <c r="Q141" s="171">
        <f t="shared" ref="Q141:Q204" si="2">SUM(E141:P141)</f>
        <v>95515.02</v>
      </c>
      <c r="T141" s="3"/>
    </row>
    <row r="142" spans="1:29" x14ac:dyDescent="0.25">
      <c r="B142" s="172" t="s">
        <v>235</v>
      </c>
      <c r="C142" s="171">
        <v>28400889</v>
      </c>
      <c r="D142" s="171">
        <v>23312127.43</v>
      </c>
      <c r="E142" s="171">
        <v>0</v>
      </c>
      <c r="F142" s="171">
        <v>136880</v>
      </c>
      <c r="G142" s="171">
        <v>273760</v>
      </c>
      <c r="H142" s="171">
        <v>136880</v>
      </c>
      <c r="I142" s="171">
        <v>136880</v>
      </c>
      <c r="J142" s="171">
        <v>371324.54</v>
      </c>
      <c r="K142" s="171">
        <v>273760</v>
      </c>
      <c r="L142" s="171">
        <v>37760</v>
      </c>
      <c r="M142" s="171">
        <v>150880</v>
      </c>
      <c r="N142" s="171">
        <v>208408.12</v>
      </c>
      <c r="O142" s="171">
        <v>235726.8</v>
      </c>
      <c r="P142" s="171">
        <v>514442.37</v>
      </c>
      <c r="Q142" s="171">
        <f t="shared" si="2"/>
        <v>2476701.83</v>
      </c>
      <c r="T142" s="3"/>
    </row>
    <row r="143" spans="1:29" x14ac:dyDescent="0.25">
      <c r="B143" s="172" t="s">
        <v>236</v>
      </c>
      <c r="C143" s="171">
        <v>1100000</v>
      </c>
      <c r="D143" s="171">
        <v>1200000</v>
      </c>
      <c r="E143" s="171">
        <v>0</v>
      </c>
      <c r="F143" s="171">
        <v>0</v>
      </c>
      <c r="G143" s="171">
        <v>96642</v>
      </c>
      <c r="H143" s="171">
        <v>8550</v>
      </c>
      <c r="I143" s="171"/>
      <c r="J143" s="171">
        <v>1200</v>
      </c>
      <c r="K143" s="171"/>
      <c r="L143" s="171">
        <v>128856</v>
      </c>
      <c r="M143" s="171">
        <v>32214</v>
      </c>
      <c r="N143" s="171">
        <v>32214</v>
      </c>
      <c r="O143" s="171">
        <v>32214</v>
      </c>
      <c r="P143" s="171">
        <v>32214</v>
      </c>
      <c r="Q143" s="171">
        <f t="shared" si="2"/>
        <v>364104</v>
      </c>
      <c r="T143" s="3"/>
    </row>
    <row r="144" spans="1:29" x14ac:dyDescent="0.25">
      <c r="B144" s="172" t="s">
        <v>469</v>
      </c>
      <c r="C144" s="171">
        <v>454535</v>
      </c>
      <c r="D144" s="171">
        <v>340000</v>
      </c>
      <c r="E144" s="171">
        <v>0</v>
      </c>
      <c r="F144" s="171"/>
      <c r="G144" s="171"/>
      <c r="H144" s="171"/>
      <c r="I144" s="171"/>
      <c r="J144" s="171"/>
      <c r="K144" s="171"/>
      <c r="L144" s="171">
        <v>0</v>
      </c>
      <c r="M144" s="171">
        <v>0</v>
      </c>
      <c r="N144" s="171">
        <v>29400</v>
      </c>
      <c r="O144" s="171"/>
      <c r="P144" s="171"/>
      <c r="Q144" s="171">
        <f t="shared" si="2"/>
        <v>29400</v>
      </c>
      <c r="T144" s="3"/>
    </row>
    <row r="145" spans="1:29" s="34" customFormat="1" x14ac:dyDescent="0.25">
      <c r="A145"/>
      <c r="B145" s="172" t="s">
        <v>238</v>
      </c>
      <c r="C145" s="171">
        <v>22411862</v>
      </c>
      <c r="D145" s="171">
        <v>24113342.960000001</v>
      </c>
      <c r="E145" s="171">
        <v>228767.61</v>
      </c>
      <c r="F145" s="171">
        <v>245712.33</v>
      </c>
      <c r="G145" s="171">
        <v>163749.85</v>
      </c>
      <c r="H145" s="171">
        <v>828246.77</v>
      </c>
      <c r="I145" s="171">
        <v>48785</v>
      </c>
      <c r="J145" s="171">
        <v>230909.93</v>
      </c>
      <c r="K145" s="171">
        <v>229503.25</v>
      </c>
      <c r="L145" s="171">
        <v>828030.55</v>
      </c>
      <c r="M145" s="171">
        <v>1177857.5</v>
      </c>
      <c r="N145" s="171">
        <v>98674.200000000012</v>
      </c>
      <c r="O145" s="171">
        <v>324631.69</v>
      </c>
      <c r="P145" s="171">
        <v>371353.24000000005</v>
      </c>
      <c r="Q145" s="171">
        <f t="shared" si="2"/>
        <v>4776221.9200000009</v>
      </c>
      <c r="R145"/>
      <c r="S145"/>
      <c r="T145" s="3"/>
      <c r="U145"/>
      <c r="V145"/>
      <c r="X145"/>
      <c r="Y145"/>
      <c r="Z145"/>
      <c r="AA145"/>
      <c r="AB145"/>
      <c r="AC145"/>
    </row>
    <row r="146" spans="1:29" x14ac:dyDescent="0.25">
      <c r="B146" s="172" t="s">
        <v>239</v>
      </c>
      <c r="C146" s="171">
        <v>5953152</v>
      </c>
      <c r="D146" s="171">
        <v>7745352</v>
      </c>
      <c r="E146" s="171">
        <v>0</v>
      </c>
      <c r="F146" s="171"/>
      <c r="G146" s="171"/>
      <c r="H146" s="171">
        <v>0</v>
      </c>
      <c r="I146" s="171">
        <v>0</v>
      </c>
      <c r="J146" s="171">
        <v>636020</v>
      </c>
      <c r="K146" s="171">
        <v>239540</v>
      </c>
      <c r="L146" s="171">
        <v>32686</v>
      </c>
      <c r="M146" s="171">
        <v>0</v>
      </c>
      <c r="N146" s="171">
        <v>280741.56</v>
      </c>
      <c r="O146" s="171">
        <v>239000.01</v>
      </c>
      <c r="P146" s="171">
        <v>191750</v>
      </c>
      <c r="Q146" s="171">
        <f t="shared" si="2"/>
        <v>1619737.57</v>
      </c>
      <c r="T146" s="3"/>
    </row>
    <row r="147" spans="1:29" x14ac:dyDescent="0.25">
      <c r="B147" s="172" t="s">
        <v>240</v>
      </c>
      <c r="C147" s="171">
        <v>11815595</v>
      </c>
      <c r="D147" s="171">
        <v>16889518.41</v>
      </c>
      <c r="E147" s="171">
        <v>162560.01</v>
      </c>
      <c r="F147" s="171">
        <v>280912.59000000003</v>
      </c>
      <c r="G147" s="171">
        <v>495606.89</v>
      </c>
      <c r="H147" s="171">
        <v>256412.58</v>
      </c>
      <c r="I147" s="171">
        <v>303922.59000000003</v>
      </c>
      <c r="J147" s="171">
        <v>252446.51</v>
      </c>
      <c r="K147" s="171">
        <v>498574.11</v>
      </c>
      <c r="L147" s="171">
        <v>653511.51</v>
      </c>
      <c r="M147" s="171">
        <v>181851.31</v>
      </c>
      <c r="N147" s="171">
        <v>1207947.01</v>
      </c>
      <c r="O147" s="171">
        <v>592989.31000000006</v>
      </c>
      <c r="P147" s="171">
        <v>1612219.68</v>
      </c>
      <c r="Q147" s="171">
        <f t="shared" si="2"/>
        <v>6498954.0999999996</v>
      </c>
      <c r="T147" s="3"/>
    </row>
    <row r="148" spans="1:29" x14ac:dyDescent="0.25">
      <c r="B148" s="172" t="s">
        <v>470</v>
      </c>
      <c r="C148" s="171">
        <v>100000</v>
      </c>
      <c r="D148" s="171">
        <v>0</v>
      </c>
      <c r="E148" s="171">
        <v>0</v>
      </c>
      <c r="F148" s="171"/>
      <c r="G148" s="171"/>
      <c r="H148" s="171"/>
      <c r="I148" s="171"/>
      <c r="J148" s="171"/>
      <c r="K148" s="171"/>
      <c r="L148" s="171"/>
      <c r="M148" s="171">
        <v>0</v>
      </c>
      <c r="N148" s="171"/>
      <c r="O148" s="171"/>
      <c r="P148" s="171"/>
      <c r="Q148" s="171">
        <f t="shared" si="2"/>
        <v>0</v>
      </c>
      <c r="T148" s="3"/>
    </row>
    <row r="149" spans="1:29" x14ac:dyDescent="0.25">
      <c r="B149" s="170" t="s">
        <v>496</v>
      </c>
      <c r="C149" s="182">
        <v>100000</v>
      </c>
      <c r="D149" s="169">
        <v>1203000</v>
      </c>
      <c r="E149" s="182">
        <v>0</v>
      </c>
      <c r="F149" s="182"/>
      <c r="G149" s="182"/>
      <c r="H149" s="182">
        <v>0</v>
      </c>
      <c r="I149" s="182"/>
      <c r="J149" s="182"/>
      <c r="K149" s="182"/>
      <c r="L149" s="182"/>
      <c r="M149" s="182">
        <v>0</v>
      </c>
      <c r="N149" s="182">
        <v>0</v>
      </c>
      <c r="O149" s="182">
        <v>1000000</v>
      </c>
      <c r="P149" s="182"/>
      <c r="Q149" s="182">
        <f t="shared" si="2"/>
        <v>1000000</v>
      </c>
      <c r="T149" s="3"/>
    </row>
    <row r="150" spans="1:29" x14ac:dyDescent="0.25">
      <c r="B150" s="172" t="s">
        <v>472</v>
      </c>
      <c r="C150" s="171">
        <v>100000</v>
      </c>
      <c r="D150" s="171">
        <v>1203000</v>
      </c>
      <c r="E150" s="171">
        <v>0</v>
      </c>
      <c r="F150" s="171"/>
      <c r="G150" s="171"/>
      <c r="H150" s="171">
        <v>0</v>
      </c>
      <c r="I150" s="171"/>
      <c r="J150" s="171"/>
      <c r="K150" s="171"/>
      <c r="L150" s="171"/>
      <c r="M150" s="171">
        <v>0</v>
      </c>
      <c r="N150" s="171">
        <v>0</v>
      </c>
      <c r="O150" s="171">
        <v>1000000</v>
      </c>
      <c r="P150" s="171"/>
      <c r="Q150" s="171">
        <f t="shared" si="2"/>
        <v>1000000</v>
      </c>
      <c r="T150" s="3"/>
    </row>
    <row r="151" spans="1:29" x14ac:dyDescent="0.25">
      <c r="B151" s="168" t="s">
        <v>37</v>
      </c>
      <c r="C151" s="181">
        <v>56338214521</v>
      </c>
      <c r="D151" s="171">
        <v>59837851900.570007</v>
      </c>
      <c r="E151" s="181">
        <v>5075930.25</v>
      </c>
      <c r="F151" s="181">
        <v>17615236.520000003</v>
      </c>
      <c r="G151" s="181">
        <v>12228107.85</v>
      </c>
      <c r="H151" s="181">
        <v>15249289.84</v>
      </c>
      <c r="I151" s="181">
        <v>14313595</v>
      </c>
      <c r="J151" s="181">
        <v>21390853.930000003</v>
      </c>
      <c r="K151" s="181">
        <v>16257750.010000002</v>
      </c>
      <c r="L151" s="181">
        <v>14125954.390000001</v>
      </c>
      <c r="M151" s="181">
        <v>15463711.33</v>
      </c>
      <c r="N151" s="181">
        <v>22082044.98</v>
      </c>
      <c r="O151" s="181">
        <v>15562147.52</v>
      </c>
      <c r="P151" s="181">
        <v>52714651.519999996</v>
      </c>
      <c r="Q151" s="181">
        <f t="shared" si="2"/>
        <v>222079273.14000005</v>
      </c>
      <c r="T151" s="3"/>
    </row>
    <row r="152" spans="1:29" x14ac:dyDescent="0.25">
      <c r="B152" s="170" t="s">
        <v>241</v>
      </c>
      <c r="C152" s="171">
        <v>2000000</v>
      </c>
      <c r="D152" s="171">
        <v>2009000</v>
      </c>
      <c r="E152" s="171">
        <v>0</v>
      </c>
      <c r="F152" s="171"/>
      <c r="G152" s="171"/>
      <c r="H152" s="171"/>
      <c r="I152" s="171"/>
      <c r="J152" s="171"/>
      <c r="K152" s="171"/>
      <c r="L152" s="171"/>
      <c r="M152" s="171">
        <v>8500</v>
      </c>
      <c r="N152" s="171"/>
      <c r="O152" s="171"/>
      <c r="P152" s="171"/>
      <c r="Q152" s="171">
        <f t="shared" si="2"/>
        <v>8500</v>
      </c>
      <c r="T152" s="3"/>
    </row>
    <row r="153" spans="1:29" x14ac:dyDescent="0.25">
      <c r="B153" s="172" t="s">
        <v>242</v>
      </c>
      <c r="C153" s="171">
        <v>2000000</v>
      </c>
      <c r="D153" s="171">
        <v>2009000</v>
      </c>
      <c r="E153" s="171">
        <v>0</v>
      </c>
      <c r="F153" s="171"/>
      <c r="G153" s="171"/>
      <c r="H153" s="171"/>
      <c r="I153" s="171"/>
      <c r="J153" s="171"/>
      <c r="K153" s="171"/>
      <c r="L153" s="171"/>
      <c r="M153" s="171">
        <v>8500</v>
      </c>
      <c r="N153" s="171"/>
      <c r="O153" s="171"/>
      <c r="P153" s="171"/>
      <c r="Q153" s="171">
        <f t="shared" si="2"/>
        <v>8500</v>
      </c>
      <c r="T153" s="3"/>
    </row>
    <row r="154" spans="1:29" x14ac:dyDescent="0.25">
      <c r="B154" s="170" t="s">
        <v>243</v>
      </c>
      <c r="C154" s="171">
        <v>100782500</v>
      </c>
      <c r="D154" s="171">
        <v>100795112.87</v>
      </c>
      <c r="E154" s="171">
        <v>0</v>
      </c>
      <c r="F154" s="171">
        <v>0</v>
      </c>
      <c r="G154" s="171"/>
      <c r="H154" s="171">
        <v>996.83</v>
      </c>
      <c r="I154" s="171"/>
      <c r="J154" s="171">
        <v>1611.02</v>
      </c>
      <c r="K154" s="171"/>
      <c r="L154" s="171"/>
      <c r="M154" s="171">
        <v>3314.55</v>
      </c>
      <c r="N154" s="171"/>
      <c r="O154" s="171">
        <v>744.53</v>
      </c>
      <c r="P154" s="171">
        <v>7612.87</v>
      </c>
      <c r="Q154" s="171">
        <f t="shared" si="2"/>
        <v>14279.8</v>
      </c>
      <c r="T154" s="3"/>
    </row>
    <row r="155" spans="1:29" x14ac:dyDescent="0.25">
      <c r="B155" s="172" t="s">
        <v>244</v>
      </c>
      <c r="C155" s="171">
        <v>100782500</v>
      </c>
      <c r="D155" s="171">
        <v>100795112.87</v>
      </c>
      <c r="E155" s="171">
        <v>0</v>
      </c>
      <c r="F155" s="171">
        <v>0</v>
      </c>
      <c r="G155" s="171"/>
      <c r="H155" s="171">
        <v>996.83</v>
      </c>
      <c r="I155" s="171"/>
      <c r="J155" s="171">
        <v>1611.02</v>
      </c>
      <c r="K155" s="171"/>
      <c r="L155" s="171"/>
      <c r="M155" s="171">
        <v>3314.55</v>
      </c>
      <c r="N155" s="171"/>
      <c r="O155" s="171">
        <v>744.53</v>
      </c>
      <c r="P155" s="171">
        <v>7612.87</v>
      </c>
      <c r="Q155" s="171">
        <f t="shared" si="2"/>
        <v>14279.8</v>
      </c>
      <c r="T155" s="3"/>
    </row>
    <row r="156" spans="1:29" x14ac:dyDescent="0.25">
      <c r="B156" s="170" t="s">
        <v>245</v>
      </c>
      <c r="C156" s="171">
        <v>54833882870</v>
      </c>
      <c r="D156" s="171">
        <v>58263947026.099998</v>
      </c>
      <c r="E156" s="171">
        <v>0</v>
      </c>
      <c r="F156" s="171">
        <v>0</v>
      </c>
      <c r="G156" s="171">
        <v>182000</v>
      </c>
      <c r="H156" s="171">
        <v>0</v>
      </c>
      <c r="I156" s="171">
        <v>21000</v>
      </c>
      <c r="J156" s="171">
        <v>0</v>
      </c>
      <c r="K156" s="171">
        <v>112000</v>
      </c>
      <c r="L156" s="171"/>
      <c r="M156" s="171">
        <v>0</v>
      </c>
      <c r="N156" s="171">
        <v>119000</v>
      </c>
      <c r="O156" s="171">
        <v>42000</v>
      </c>
      <c r="P156" s="171">
        <v>0</v>
      </c>
      <c r="Q156" s="171">
        <f t="shared" si="2"/>
        <v>476000</v>
      </c>
      <c r="T156" s="3"/>
    </row>
    <row r="157" spans="1:29" s="34" customFormat="1" x14ac:dyDescent="0.25">
      <c r="A157"/>
      <c r="B157" s="172" t="s">
        <v>246</v>
      </c>
      <c r="C157" s="171">
        <v>54833882870</v>
      </c>
      <c r="D157" s="171">
        <v>58263947026.099998</v>
      </c>
      <c r="E157" s="171">
        <v>0</v>
      </c>
      <c r="F157" s="171">
        <v>0</v>
      </c>
      <c r="G157" s="171">
        <v>182000</v>
      </c>
      <c r="H157" s="171">
        <v>0</v>
      </c>
      <c r="I157" s="171">
        <v>21000</v>
      </c>
      <c r="J157" s="171">
        <v>0</v>
      </c>
      <c r="K157" s="171">
        <v>112000</v>
      </c>
      <c r="L157" s="171"/>
      <c r="M157" s="171">
        <v>0</v>
      </c>
      <c r="N157" s="171">
        <v>119000</v>
      </c>
      <c r="O157" s="171">
        <v>42000</v>
      </c>
      <c r="P157" s="171">
        <v>0</v>
      </c>
      <c r="Q157" s="171">
        <f t="shared" si="2"/>
        <v>476000</v>
      </c>
      <c r="R157"/>
      <c r="S157"/>
      <c r="T157" s="3"/>
      <c r="U157"/>
      <c r="V157"/>
      <c r="X157"/>
      <c r="Y157"/>
      <c r="Z157"/>
      <c r="AA157"/>
      <c r="AB157"/>
      <c r="AC157"/>
    </row>
    <row r="158" spans="1:29" x14ac:dyDescent="0.25">
      <c r="B158" s="170" t="s">
        <v>247</v>
      </c>
      <c r="C158" s="171">
        <v>612483</v>
      </c>
      <c r="D158" s="171">
        <v>687483</v>
      </c>
      <c r="E158" s="171">
        <v>0</v>
      </c>
      <c r="F158" s="171"/>
      <c r="G158" s="171"/>
      <c r="H158" s="171"/>
      <c r="I158" s="171"/>
      <c r="J158" s="171"/>
      <c r="K158" s="171">
        <v>75000</v>
      </c>
      <c r="L158" s="171"/>
      <c r="M158" s="171"/>
      <c r="N158" s="171"/>
      <c r="O158" s="171"/>
      <c r="P158" s="171"/>
      <c r="Q158" s="171">
        <f t="shared" si="2"/>
        <v>75000</v>
      </c>
      <c r="T158" s="3"/>
    </row>
    <row r="159" spans="1:29" s="34" customFormat="1" x14ac:dyDescent="0.25">
      <c r="A159"/>
      <c r="B159" s="172" t="s">
        <v>248</v>
      </c>
      <c r="C159" s="171">
        <v>612483</v>
      </c>
      <c r="D159" s="171">
        <v>687483</v>
      </c>
      <c r="E159" s="171">
        <v>0</v>
      </c>
      <c r="F159" s="171"/>
      <c r="G159" s="171"/>
      <c r="H159" s="171"/>
      <c r="I159" s="171"/>
      <c r="J159" s="171"/>
      <c r="K159" s="171">
        <v>75000</v>
      </c>
      <c r="L159" s="171"/>
      <c r="M159" s="171"/>
      <c r="N159" s="171"/>
      <c r="O159" s="171"/>
      <c r="P159" s="171"/>
      <c r="Q159" s="171">
        <f t="shared" si="2"/>
        <v>75000</v>
      </c>
      <c r="R159"/>
      <c r="S159"/>
      <c r="T159" s="3"/>
      <c r="U159"/>
      <c r="V159"/>
      <c r="X159"/>
      <c r="Y159"/>
      <c r="Z159"/>
      <c r="AA159"/>
      <c r="AB159"/>
      <c r="AC159"/>
    </row>
    <row r="160" spans="1:29" x14ac:dyDescent="0.25">
      <c r="B160" s="170" t="s">
        <v>249</v>
      </c>
      <c r="C160" s="171">
        <v>21139278</v>
      </c>
      <c r="D160" s="171">
        <v>26943961.379999999</v>
      </c>
      <c r="E160" s="171">
        <v>409653.43</v>
      </c>
      <c r="F160" s="171">
        <v>568139.02</v>
      </c>
      <c r="G160" s="171">
        <v>460854.02</v>
      </c>
      <c r="H160" s="171">
        <v>948019.72</v>
      </c>
      <c r="I160" s="171">
        <v>505154.16000000003</v>
      </c>
      <c r="J160" s="171">
        <v>4165756.2800000003</v>
      </c>
      <c r="K160" s="171">
        <v>446266.62</v>
      </c>
      <c r="L160" s="171">
        <v>530807.63</v>
      </c>
      <c r="M160" s="171">
        <v>593688.59000000008</v>
      </c>
      <c r="N160" s="171">
        <v>445194.84</v>
      </c>
      <c r="O160" s="171">
        <v>763192.11</v>
      </c>
      <c r="P160" s="171">
        <v>964346.35000000009</v>
      </c>
      <c r="Q160" s="171">
        <f t="shared" si="2"/>
        <v>10801072.77</v>
      </c>
      <c r="T160" s="3"/>
    </row>
    <row r="161" spans="1:29" s="34" customFormat="1" x14ac:dyDescent="0.25">
      <c r="A161"/>
      <c r="B161" s="172" t="s">
        <v>250</v>
      </c>
      <c r="C161" s="171">
        <v>9198350</v>
      </c>
      <c r="D161" s="171">
        <v>10559401.109999999</v>
      </c>
      <c r="E161" s="171">
        <v>0</v>
      </c>
      <c r="F161" s="171">
        <v>158485.59</v>
      </c>
      <c r="G161" s="171">
        <v>36650.589999999997</v>
      </c>
      <c r="H161" s="171">
        <v>276551.67</v>
      </c>
      <c r="I161" s="171">
        <v>36650.589999999997</v>
      </c>
      <c r="J161" s="171">
        <v>79130.59</v>
      </c>
      <c r="K161" s="171">
        <v>318826.62</v>
      </c>
      <c r="L161" s="171">
        <v>36650.589999999997</v>
      </c>
      <c r="M161" s="171">
        <v>284650.59000000003</v>
      </c>
      <c r="N161" s="171">
        <v>30667.37</v>
      </c>
      <c r="O161" s="171">
        <v>17150.59</v>
      </c>
      <c r="P161" s="171">
        <v>342395.34</v>
      </c>
      <c r="Q161" s="171">
        <f t="shared" si="2"/>
        <v>1617810.1300000001</v>
      </c>
      <c r="R161"/>
      <c r="S161"/>
      <c r="T161" s="3"/>
      <c r="U161"/>
      <c r="V161"/>
      <c r="X161"/>
      <c r="Y161"/>
      <c r="Z161"/>
      <c r="AA161"/>
      <c r="AB161"/>
      <c r="AC161"/>
    </row>
    <row r="162" spans="1:29" x14ac:dyDescent="0.25">
      <c r="B162" s="172" t="s">
        <v>251</v>
      </c>
      <c r="C162" s="171">
        <v>1008000</v>
      </c>
      <c r="D162" s="171">
        <v>960897.85</v>
      </c>
      <c r="E162" s="171">
        <v>0</v>
      </c>
      <c r="F162" s="171">
        <v>0</v>
      </c>
      <c r="G162" s="171">
        <v>8850</v>
      </c>
      <c r="H162" s="171">
        <v>14608.4</v>
      </c>
      <c r="I162" s="171">
        <v>8850</v>
      </c>
      <c r="J162" s="171">
        <v>12644.8</v>
      </c>
      <c r="K162" s="171">
        <v>10620</v>
      </c>
      <c r="L162" s="171">
        <v>8850</v>
      </c>
      <c r="M162" s="171">
        <v>350</v>
      </c>
      <c r="N162" s="171">
        <v>17529.95</v>
      </c>
      <c r="O162" s="171">
        <v>4956</v>
      </c>
      <c r="P162" s="171">
        <v>18556.650000000001</v>
      </c>
      <c r="Q162" s="171">
        <f t="shared" si="2"/>
        <v>105815.79999999999</v>
      </c>
      <c r="T162" s="3"/>
    </row>
    <row r="163" spans="1:29" s="34" customFormat="1" x14ac:dyDescent="0.25">
      <c r="A163"/>
      <c r="B163" s="172" t="s">
        <v>252</v>
      </c>
      <c r="C163" s="171">
        <v>10932928</v>
      </c>
      <c r="D163" s="171">
        <v>15423662.42</v>
      </c>
      <c r="E163" s="171">
        <v>409653.43</v>
      </c>
      <c r="F163" s="171">
        <v>409653.43</v>
      </c>
      <c r="G163" s="171">
        <v>415353.43</v>
      </c>
      <c r="H163" s="171">
        <v>656859.65</v>
      </c>
      <c r="I163" s="171">
        <v>459653.57</v>
      </c>
      <c r="J163" s="171">
        <v>4073980.89</v>
      </c>
      <c r="K163" s="171">
        <v>116820</v>
      </c>
      <c r="L163" s="171">
        <v>485307.04</v>
      </c>
      <c r="M163" s="171">
        <v>308688</v>
      </c>
      <c r="N163" s="171">
        <v>396997.52</v>
      </c>
      <c r="O163" s="171">
        <v>741085.52</v>
      </c>
      <c r="P163" s="171">
        <v>603394.36</v>
      </c>
      <c r="Q163" s="171">
        <f t="shared" si="2"/>
        <v>9077446.8399999999</v>
      </c>
      <c r="R163"/>
      <c r="S163"/>
      <c r="T163" s="3"/>
      <c r="U163"/>
      <c r="V163"/>
      <c r="X163"/>
      <c r="Y163"/>
      <c r="Z163"/>
      <c r="AA163"/>
      <c r="AB163"/>
      <c r="AC163"/>
    </row>
    <row r="164" spans="1:29" x14ac:dyDescent="0.25">
      <c r="B164" s="170" t="s">
        <v>253</v>
      </c>
      <c r="C164" s="171">
        <v>111115122</v>
      </c>
      <c r="D164" s="171">
        <v>119481250.01000001</v>
      </c>
      <c r="E164" s="171">
        <v>0</v>
      </c>
      <c r="F164" s="171">
        <v>0</v>
      </c>
      <c r="G164" s="171">
        <v>0</v>
      </c>
      <c r="H164" s="171">
        <v>0</v>
      </c>
      <c r="I164" s="171">
        <v>1549989</v>
      </c>
      <c r="J164" s="171">
        <v>4600000</v>
      </c>
      <c r="K164" s="171">
        <v>163430</v>
      </c>
      <c r="L164" s="171">
        <v>413000</v>
      </c>
      <c r="M164" s="171">
        <v>2204766.1</v>
      </c>
      <c r="N164" s="171">
        <v>2030846.6</v>
      </c>
      <c r="O164" s="171">
        <v>2438002.64</v>
      </c>
      <c r="P164" s="171">
        <v>5515809.0599999996</v>
      </c>
      <c r="Q164" s="171">
        <f t="shared" si="2"/>
        <v>18915843.399999999</v>
      </c>
      <c r="T164" s="3"/>
    </row>
    <row r="165" spans="1:29" s="34" customFormat="1" x14ac:dyDescent="0.25">
      <c r="A165"/>
      <c r="B165" s="172" t="s">
        <v>254</v>
      </c>
      <c r="C165" s="171">
        <v>104445122</v>
      </c>
      <c r="D165" s="171">
        <v>111004250.01000001</v>
      </c>
      <c r="E165" s="171">
        <v>0</v>
      </c>
      <c r="F165" s="171">
        <v>0</v>
      </c>
      <c r="G165" s="171">
        <v>0</v>
      </c>
      <c r="H165" s="171">
        <v>0</v>
      </c>
      <c r="I165" s="171">
        <v>1549989</v>
      </c>
      <c r="J165" s="171">
        <v>4600000</v>
      </c>
      <c r="K165" s="171">
        <v>163430</v>
      </c>
      <c r="L165" s="171">
        <v>413000</v>
      </c>
      <c r="M165" s="171">
        <v>2204766.1</v>
      </c>
      <c r="N165" s="171">
        <v>2030846.6</v>
      </c>
      <c r="O165" s="171">
        <v>2438002.64</v>
      </c>
      <c r="P165" s="171">
        <v>5314169.0599999996</v>
      </c>
      <c r="Q165" s="171">
        <f t="shared" si="2"/>
        <v>18714203.399999999</v>
      </c>
      <c r="R165"/>
      <c r="S165"/>
      <c r="T165" s="3"/>
      <c r="U165"/>
      <c r="V165"/>
      <c r="X165"/>
      <c r="Y165"/>
      <c r="Z165"/>
      <c r="AA165"/>
      <c r="AB165"/>
      <c r="AC165"/>
    </row>
    <row r="166" spans="1:29" x14ac:dyDescent="0.25">
      <c r="B166" s="172" t="s">
        <v>255</v>
      </c>
      <c r="C166" s="171">
        <v>4600000</v>
      </c>
      <c r="D166" s="171">
        <v>6600000</v>
      </c>
      <c r="E166" s="171">
        <v>0</v>
      </c>
      <c r="F166" s="171">
        <v>0</v>
      </c>
      <c r="G166" s="171"/>
      <c r="H166" s="171">
        <v>0</v>
      </c>
      <c r="I166" s="171"/>
      <c r="J166" s="171"/>
      <c r="K166" s="171"/>
      <c r="L166" s="171"/>
      <c r="M166" s="171"/>
      <c r="N166" s="171"/>
      <c r="O166" s="171">
        <v>0</v>
      </c>
      <c r="P166" s="171">
        <v>0</v>
      </c>
      <c r="Q166" s="171">
        <f t="shared" si="2"/>
        <v>0</v>
      </c>
      <c r="T166" s="3"/>
    </row>
    <row r="167" spans="1:29" x14ac:dyDescent="0.25">
      <c r="B167" s="172" t="s">
        <v>256</v>
      </c>
      <c r="C167" s="171">
        <v>640000</v>
      </c>
      <c r="D167" s="171">
        <v>540000</v>
      </c>
      <c r="E167" s="171">
        <v>0</v>
      </c>
      <c r="F167" s="171"/>
      <c r="G167" s="171"/>
      <c r="H167" s="171"/>
      <c r="I167" s="171"/>
      <c r="J167" s="171"/>
      <c r="K167" s="171"/>
      <c r="L167" s="171"/>
      <c r="M167" s="171">
        <v>0</v>
      </c>
      <c r="N167" s="171"/>
      <c r="O167" s="171"/>
      <c r="P167" s="171"/>
      <c r="Q167" s="171">
        <f t="shared" si="2"/>
        <v>0</v>
      </c>
      <c r="T167" s="3"/>
    </row>
    <row r="168" spans="1:29" x14ac:dyDescent="0.25">
      <c r="B168" s="172" t="s">
        <v>257</v>
      </c>
      <c r="C168" s="171">
        <v>1430000</v>
      </c>
      <c r="D168" s="171">
        <v>1337000</v>
      </c>
      <c r="E168" s="171">
        <v>0</v>
      </c>
      <c r="F168" s="171"/>
      <c r="G168" s="171"/>
      <c r="H168" s="171"/>
      <c r="I168" s="171"/>
      <c r="J168" s="171"/>
      <c r="K168" s="171"/>
      <c r="L168" s="171"/>
      <c r="M168" s="171"/>
      <c r="N168" s="171">
        <v>0</v>
      </c>
      <c r="O168" s="171">
        <v>0</v>
      </c>
      <c r="P168" s="171">
        <v>201640</v>
      </c>
      <c r="Q168" s="171">
        <f t="shared" si="2"/>
        <v>201640</v>
      </c>
      <c r="T168" s="3"/>
    </row>
    <row r="169" spans="1:29" s="34" customFormat="1" x14ac:dyDescent="0.25">
      <c r="A169"/>
      <c r="B169" s="170" t="s">
        <v>258</v>
      </c>
      <c r="C169" s="171">
        <v>1225708468</v>
      </c>
      <c r="D169" s="171">
        <v>1269587590.46</v>
      </c>
      <c r="E169" s="171">
        <v>4666276.82</v>
      </c>
      <c r="F169" s="171">
        <v>17044697.200000003</v>
      </c>
      <c r="G169" s="171">
        <v>11585253.83</v>
      </c>
      <c r="H169" s="171">
        <v>14300273.290000001</v>
      </c>
      <c r="I169" s="171">
        <v>12237451.84</v>
      </c>
      <c r="J169" s="171">
        <v>12617437.780000001</v>
      </c>
      <c r="K169" s="171">
        <v>15461053.390000001</v>
      </c>
      <c r="L169" s="171">
        <v>13182146.759999998</v>
      </c>
      <c r="M169" s="171">
        <v>12653442.09</v>
      </c>
      <c r="N169" s="171">
        <v>19482109.539999999</v>
      </c>
      <c r="O169" s="171">
        <v>12318208.24</v>
      </c>
      <c r="P169" s="171">
        <v>34346617.229999997</v>
      </c>
      <c r="Q169" s="171">
        <f t="shared" si="2"/>
        <v>179894968.00999999</v>
      </c>
      <c r="R169"/>
      <c r="S169"/>
      <c r="T169" s="3"/>
      <c r="U169"/>
      <c r="V169"/>
      <c r="X169"/>
      <c r="Y169"/>
      <c r="Z169"/>
      <c r="AA169"/>
      <c r="AB169"/>
      <c r="AC169"/>
    </row>
    <row r="170" spans="1:29" x14ac:dyDescent="0.25">
      <c r="B170" s="172" t="s">
        <v>259</v>
      </c>
      <c r="C170" s="171">
        <v>10500000</v>
      </c>
      <c r="D170" s="171">
        <v>14999281.859999999</v>
      </c>
      <c r="E170" s="171">
        <v>0</v>
      </c>
      <c r="F170" s="171">
        <v>15600</v>
      </c>
      <c r="G170" s="171">
        <v>20000</v>
      </c>
      <c r="H170" s="171">
        <v>0</v>
      </c>
      <c r="I170" s="171"/>
      <c r="J170" s="171">
        <v>0</v>
      </c>
      <c r="K170" s="171">
        <v>0</v>
      </c>
      <c r="L170" s="171">
        <v>1211989.5</v>
      </c>
      <c r="M170" s="171">
        <v>0</v>
      </c>
      <c r="N170" s="171">
        <v>0</v>
      </c>
      <c r="O170" s="171">
        <v>0</v>
      </c>
      <c r="P170" s="171">
        <v>719340</v>
      </c>
      <c r="Q170" s="171">
        <f t="shared" si="2"/>
        <v>1966929.5</v>
      </c>
      <c r="T170" s="3"/>
    </row>
    <row r="171" spans="1:29" x14ac:dyDescent="0.25">
      <c r="B171" s="172" t="s">
        <v>260</v>
      </c>
      <c r="C171" s="171">
        <v>27810000</v>
      </c>
      <c r="D171" s="171">
        <v>31350880</v>
      </c>
      <c r="E171" s="171">
        <v>43960</v>
      </c>
      <c r="F171" s="171">
        <v>120774</v>
      </c>
      <c r="G171" s="171">
        <v>360429</v>
      </c>
      <c r="H171" s="171">
        <v>395004</v>
      </c>
      <c r="I171" s="171">
        <v>485200</v>
      </c>
      <c r="J171" s="171">
        <v>527320</v>
      </c>
      <c r="K171" s="171">
        <v>1497730</v>
      </c>
      <c r="L171" s="171">
        <v>350280</v>
      </c>
      <c r="M171" s="171">
        <v>854340</v>
      </c>
      <c r="N171" s="171">
        <v>675360</v>
      </c>
      <c r="O171" s="171">
        <v>424350</v>
      </c>
      <c r="P171" s="171">
        <v>2039866</v>
      </c>
      <c r="Q171" s="171">
        <f t="shared" si="2"/>
        <v>7774613</v>
      </c>
      <c r="T171" s="3"/>
    </row>
    <row r="172" spans="1:29" x14ac:dyDescent="0.25">
      <c r="B172" s="172" t="s">
        <v>261</v>
      </c>
      <c r="C172" s="171">
        <v>7584211</v>
      </c>
      <c r="D172" s="171">
        <v>20634211</v>
      </c>
      <c r="E172" s="171">
        <v>0</v>
      </c>
      <c r="F172" s="171">
        <v>0</v>
      </c>
      <c r="G172" s="171"/>
      <c r="H172" s="171">
        <v>0</v>
      </c>
      <c r="I172" s="171">
        <v>0</v>
      </c>
      <c r="J172" s="171">
        <v>0</v>
      </c>
      <c r="K172" s="171">
        <v>944000</v>
      </c>
      <c r="L172" s="171">
        <v>0</v>
      </c>
      <c r="M172" s="171">
        <v>843783.25</v>
      </c>
      <c r="N172" s="171">
        <v>210040</v>
      </c>
      <c r="O172" s="171">
        <v>0</v>
      </c>
      <c r="P172" s="171">
        <v>1287400</v>
      </c>
      <c r="Q172" s="171">
        <f t="shared" si="2"/>
        <v>3285223.25</v>
      </c>
      <c r="T172" s="3"/>
    </row>
    <row r="173" spans="1:29" x14ac:dyDescent="0.25">
      <c r="B173" s="172" t="s">
        <v>262</v>
      </c>
      <c r="C173" s="171">
        <v>71855760</v>
      </c>
      <c r="D173" s="171">
        <v>71340381</v>
      </c>
      <c r="E173" s="171">
        <v>0</v>
      </c>
      <c r="F173" s="171">
        <v>0</v>
      </c>
      <c r="G173" s="171">
        <v>602500</v>
      </c>
      <c r="H173" s="171">
        <v>2744213.58</v>
      </c>
      <c r="I173" s="171">
        <v>1876100</v>
      </c>
      <c r="J173" s="171">
        <v>1900000</v>
      </c>
      <c r="K173" s="171">
        <v>1637885</v>
      </c>
      <c r="L173" s="171">
        <v>3869390.1</v>
      </c>
      <c r="M173" s="171">
        <v>2205715.65</v>
      </c>
      <c r="N173" s="171">
        <v>3736718</v>
      </c>
      <c r="O173" s="171">
        <v>2372454.7200000002</v>
      </c>
      <c r="P173" s="171">
        <v>7796976.5999999996</v>
      </c>
      <c r="Q173" s="171">
        <f t="shared" si="2"/>
        <v>28741953.649999999</v>
      </c>
      <c r="T173" s="3"/>
    </row>
    <row r="174" spans="1:29" s="34" customFormat="1" x14ac:dyDescent="0.25">
      <c r="A174"/>
      <c r="B174" s="173" t="s">
        <v>263</v>
      </c>
      <c r="C174" s="171">
        <v>66734745</v>
      </c>
      <c r="D174" s="171">
        <v>116326601.16</v>
      </c>
      <c r="E174" s="171">
        <v>1317316.82</v>
      </c>
      <c r="F174" s="171">
        <v>0</v>
      </c>
      <c r="G174" s="171">
        <v>1985449.49</v>
      </c>
      <c r="H174" s="171">
        <v>1080805.18</v>
      </c>
      <c r="I174" s="171">
        <v>0</v>
      </c>
      <c r="J174" s="171">
        <v>1295328.6399999999</v>
      </c>
      <c r="K174" s="171">
        <v>918744.5</v>
      </c>
      <c r="L174" s="171">
        <v>506964.04</v>
      </c>
      <c r="M174" s="171">
        <v>848257.27</v>
      </c>
      <c r="N174" s="171">
        <v>2507500</v>
      </c>
      <c r="O174" s="171">
        <v>536204.19999999995</v>
      </c>
      <c r="P174" s="171">
        <v>13417225.029999999</v>
      </c>
      <c r="Q174" s="171">
        <f t="shared" si="2"/>
        <v>24413795.169999998</v>
      </c>
      <c r="R174"/>
      <c r="S174"/>
      <c r="T174" s="3"/>
      <c r="U174"/>
      <c r="V174"/>
      <c r="X174"/>
      <c r="Y174"/>
      <c r="Z174"/>
      <c r="AA174"/>
      <c r="AB174"/>
      <c r="AC174"/>
    </row>
    <row r="175" spans="1:29" x14ac:dyDescent="0.25">
      <c r="B175" s="172" t="s">
        <v>264</v>
      </c>
      <c r="C175" s="171">
        <v>1041223752</v>
      </c>
      <c r="D175" s="171">
        <v>1014936235.4400001</v>
      </c>
      <c r="E175" s="171">
        <v>3305000</v>
      </c>
      <c r="F175" s="171">
        <v>16908323.200000003</v>
      </c>
      <c r="G175" s="171">
        <v>8616875.3399999999</v>
      </c>
      <c r="H175" s="171">
        <v>10080250.530000001</v>
      </c>
      <c r="I175" s="171">
        <v>9876151.8399999999</v>
      </c>
      <c r="J175" s="171">
        <v>8894789.1400000006</v>
      </c>
      <c r="K175" s="171">
        <v>10462693.890000001</v>
      </c>
      <c r="L175" s="171">
        <v>7243523.1199999992</v>
      </c>
      <c r="M175" s="171">
        <v>7901345.9199999999</v>
      </c>
      <c r="N175" s="171">
        <v>12352491.539999999</v>
      </c>
      <c r="O175" s="171">
        <v>8985199.3200000003</v>
      </c>
      <c r="P175" s="171">
        <v>9085809.5999999996</v>
      </c>
      <c r="Q175" s="171">
        <f t="shared" si="2"/>
        <v>113712453.44</v>
      </c>
      <c r="T175" s="3"/>
    </row>
    <row r="176" spans="1:29" x14ac:dyDescent="0.25">
      <c r="B176" s="170" t="s">
        <v>265</v>
      </c>
      <c r="C176" s="171">
        <v>42923800</v>
      </c>
      <c r="D176" s="171">
        <v>54320476.75</v>
      </c>
      <c r="E176" s="171">
        <v>0</v>
      </c>
      <c r="F176" s="171">
        <v>2400.3000000000002</v>
      </c>
      <c r="G176" s="171"/>
      <c r="H176" s="171"/>
      <c r="I176" s="171"/>
      <c r="J176" s="171">
        <v>6048.85</v>
      </c>
      <c r="K176" s="171">
        <v>0</v>
      </c>
      <c r="L176" s="171">
        <v>0</v>
      </c>
      <c r="M176" s="171"/>
      <c r="N176" s="171">
        <v>4894</v>
      </c>
      <c r="O176" s="171"/>
      <c r="P176" s="171">
        <v>11880266.01</v>
      </c>
      <c r="Q176" s="171">
        <f t="shared" si="2"/>
        <v>11893609.16</v>
      </c>
      <c r="T176" s="3"/>
    </row>
    <row r="177" spans="1:29" x14ac:dyDescent="0.25">
      <c r="B177" s="172" t="s">
        <v>266</v>
      </c>
      <c r="C177" s="171">
        <v>42751800</v>
      </c>
      <c r="D177" s="171">
        <v>54158476.75</v>
      </c>
      <c r="E177" s="171">
        <v>0</v>
      </c>
      <c r="F177" s="171">
        <v>2400.3000000000002</v>
      </c>
      <c r="G177" s="171"/>
      <c r="H177" s="171"/>
      <c r="I177" s="171"/>
      <c r="J177" s="171">
        <v>6048.85</v>
      </c>
      <c r="K177" s="171">
        <v>0</v>
      </c>
      <c r="L177" s="171">
        <v>0</v>
      </c>
      <c r="M177" s="171"/>
      <c r="N177" s="171">
        <v>4894</v>
      </c>
      <c r="O177" s="171"/>
      <c r="P177" s="171">
        <v>11880266.01</v>
      </c>
      <c r="Q177" s="171">
        <f t="shared" si="2"/>
        <v>11893609.16</v>
      </c>
      <c r="T177" s="3"/>
    </row>
    <row r="178" spans="1:29" x14ac:dyDescent="0.25">
      <c r="B178" s="172" t="s">
        <v>267</v>
      </c>
      <c r="C178" s="182">
        <v>150000</v>
      </c>
      <c r="D178" s="169">
        <v>150000</v>
      </c>
      <c r="E178" s="182">
        <v>0</v>
      </c>
      <c r="F178" s="182"/>
      <c r="G178" s="182"/>
      <c r="H178" s="182"/>
      <c r="I178" s="182"/>
      <c r="J178" s="182"/>
      <c r="K178" s="182"/>
      <c r="L178" s="182"/>
      <c r="M178" s="182"/>
      <c r="N178" s="182"/>
      <c r="O178" s="182"/>
      <c r="P178" s="182"/>
      <c r="Q178" s="182">
        <f t="shared" si="2"/>
        <v>0</v>
      </c>
      <c r="T178" s="3"/>
    </row>
    <row r="179" spans="1:29" x14ac:dyDescent="0.25">
      <c r="B179" s="172" t="s">
        <v>268</v>
      </c>
      <c r="C179" s="171">
        <v>22000</v>
      </c>
      <c r="D179" s="171">
        <v>12000</v>
      </c>
      <c r="E179" s="171">
        <v>0</v>
      </c>
      <c r="F179" s="171"/>
      <c r="G179" s="171"/>
      <c r="H179" s="171"/>
      <c r="I179" s="171"/>
      <c r="J179" s="171"/>
      <c r="K179" s="171"/>
      <c r="L179" s="171">
        <v>0</v>
      </c>
      <c r="M179" s="171"/>
      <c r="N179" s="171"/>
      <c r="O179" s="171"/>
      <c r="P179" s="171"/>
      <c r="Q179" s="171">
        <f t="shared" si="2"/>
        <v>0</v>
      </c>
      <c r="T179" s="3"/>
    </row>
    <row r="180" spans="1:29" x14ac:dyDescent="0.25">
      <c r="B180" s="170" t="s">
        <v>269</v>
      </c>
      <c r="C180" s="171">
        <v>50000</v>
      </c>
      <c r="D180" s="171">
        <v>80000</v>
      </c>
      <c r="E180" s="171">
        <v>0</v>
      </c>
      <c r="F180" s="171"/>
      <c r="G180" s="171"/>
      <c r="H180" s="171">
        <v>0</v>
      </c>
      <c r="I180" s="171"/>
      <c r="J180" s="171"/>
      <c r="K180" s="171"/>
      <c r="L180" s="171"/>
      <c r="M180" s="171"/>
      <c r="N180" s="171"/>
      <c r="O180" s="171"/>
      <c r="P180" s="171">
        <v>0</v>
      </c>
      <c r="Q180" s="171">
        <f t="shared" si="2"/>
        <v>0</v>
      </c>
      <c r="T180" s="3"/>
    </row>
    <row r="181" spans="1:29" s="34" customFormat="1" x14ac:dyDescent="0.25">
      <c r="A181"/>
      <c r="B181" s="172" t="s">
        <v>270</v>
      </c>
      <c r="C181" s="171">
        <v>50000</v>
      </c>
      <c r="D181" s="171">
        <v>80000</v>
      </c>
      <c r="E181" s="171">
        <v>0</v>
      </c>
      <c r="F181" s="171"/>
      <c r="G181" s="171"/>
      <c r="H181" s="171">
        <v>0</v>
      </c>
      <c r="I181" s="171"/>
      <c r="J181" s="171"/>
      <c r="K181" s="171"/>
      <c r="L181" s="171"/>
      <c r="M181" s="171"/>
      <c r="N181" s="171"/>
      <c r="O181" s="171"/>
      <c r="P181" s="171">
        <v>0</v>
      </c>
      <c r="Q181" s="171">
        <f t="shared" si="2"/>
        <v>0</v>
      </c>
      <c r="R181"/>
      <c r="S181"/>
      <c r="T181" s="3"/>
      <c r="U181"/>
      <c r="V181"/>
      <c r="X181"/>
      <c r="Y181"/>
      <c r="Z181"/>
      <c r="AA181"/>
      <c r="AB181"/>
      <c r="AC181"/>
    </row>
    <row r="182" spans="1:29" x14ac:dyDescent="0.25">
      <c r="B182" s="168" t="s">
        <v>97</v>
      </c>
      <c r="C182" s="181">
        <v>92306100</v>
      </c>
      <c r="D182" s="171">
        <v>121956688.72999999</v>
      </c>
      <c r="E182" s="181">
        <v>1334221.6599999999</v>
      </c>
      <c r="F182" s="181">
        <v>5058734.4000000004</v>
      </c>
      <c r="G182" s="181">
        <v>5151279.8499999996</v>
      </c>
      <c r="H182" s="181">
        <v>3982522.96</v>
      </c>
      <c r="I182" s="181">
        <v>2758490.12</v>
      </c>
      <c r="J182" s="181">
        <v>4116687.0300000003</v>
      </c>
      <c r="K182" s="181">
        <v>6452608.0600000005</v>
      </c>
      <c r="L182" s="181">
        <v>6529183.2800000003</v>
      </c>
      <c r="M182" s="181">
        <v>4470699.82</v>
      </c>
      <c r="N182" s="181">
        <v>6057638.4799999995</v>
      </c>
      <c r="O182" s="181">
        <v>6073979.7599999998</v>
      </c>
      <c r="P182" s="181">
        <v>12283881.92</v>
      </c>
      <c r="Q182" s="181">
        <f t="shared" si="2"/>
        <v>64269927.340000004</v>
      </c>
      <c r="T182" s="3"/>
    </row>
    <row r="183" spans="1:29" x14ac:dyDescent="0.25">
      <c r="B183" s="170" t="s">
        <v>272</v>
      </c>
      <c r="C183" s="171">
        <v>20643438</v>
      </c>
      <c r="D183" s="171">
        <v>28605242.68</v>
      </c>
      <c r="E183" s="171">
        <v>837475.74</v>
      </c>
      <c r="F183" s="171">
        <v>842882.08</v>
      </c>
      <c r="G183" s="171">
        <v>1195627.51</v>
      </c>
      <c r="H183" s="171">
        <v>967495.37</v>
      </c>
      <c r="I183" s="171">
        <v>336249.64</v>
      </c>
      <c r="J183" s="171">
        <v>1185864.3600000001</v>
      </c>
      <c r="K183" s="171">
        <v>1003140.19</v>
      </c>
      <c r="L183" s="171">
        <v>2107473.77</v>
      </c>
      <c r="M183" s="171">
        <v>972023.5</v>
      </c>
      <c r="N183" s="171">
        <v>1051546.8799999999</v>
      </c>
      <c r="O183" s="171">
        <v>1391507.26</v>
      </c>
      <c r="P183" s="171">
        <v>1505893.98</v>
      </c>
      <c r="Q183" s="171">
        <f t="shared" si="2"/>
        <v>13397180.279999999</v>
      </c>
      <c r="T183" s="3"/>
    </row>
    <row r="184" spans="1:29" x14ac:dyDescent="0.25">
      <c r="B184" s="172" t="s">
        <v>273</v>
      </c>
      <c r="C184" s="171">
        <v>20643438</v>
      </c>
      <c r="D184" s="171">
        <v>28605242.68</v>
      </c>
      <c r="E184" s="171">
        <v>837475.74</v>
      </c>
      <c r="F184" s="171">
        <v>842882.08</v>
      </c>
      <c r="G184" s="171">
        <v>1195627.51</v>
      </c>
      <c r="H184" s="171">
        <v>967495.37</v>
      </c>
      <c r="I184" s="171">
        <v>336249.64</v>
      </c>
      <c r="J184" s="171">
        <v>1185864.3600000001</v>
      </c>
      <c r="K184" s="171">
        <v>1003140.19</v>
      </c>
      <c r="L184" s="171">
        <v>2107473.77</v>
      </c>
      <c r="M184" s="171">
        <v>972023.5</v>
      </c>
      <c r="N184" s="171">
        <v>1051546.8799999999</v>
      </c>
      <c r="O184" s="171">
        <v>1391507.26</v>
      </c>
      <c r="P184" s="171">
        <v>1505893.98</v>
      </c>
      <c r="Q184" s="171">
        <f t="shared" si="2"/>
        <v>13397180.279999999</v>
      </c>
      <c r="T184" s="3"/>
    </row>
    <row r="185" spans="1:29" s="34" customFormat="1" x14ac:dyDescent="0.25">
      <c r="A185"/>
      <c r="B185" s="170" t="s">
        <v>274</v>
      </c>
      <c r="C185" s="171">
        <v>71662662</v>
      </c>
      <c r="D185" s="171">
        <v>93351446.049999997</v>
      </c>
      <c r="E185" s="171">
        <v>496745.92</v>
      </c>
      <c r="F185" s="171">
        <v>4215852.32</v>
      </c>
      <c r="G185" s="171">
        <v>3955652.34</v>
      </c>
      <c r="H185" s="171">
        <v>3015027.59</v>
      </c>
      <c r="I185" s="171">
        <v>2422240.48</v>
      </c>
      <c r="J185" s="171">
        <v>2930822.67</v>
      </c>
      <c r="K185" s="171">
        <v>5449467.8700000001</v>
      </c>
      <c r="L185" s="171">
        <v>4421709.51</v>
      </c>
      <c r="M185" s="171">
        <v>3498676.32</v>
      </c>
      <c r="N185" s="171">
        <v>5006091.5999999996</v>
      </c>
      <c r="O185" s="171">
        <v>4682472.5</v>
      </c>
      <c r="P185" s="171">
        <v>10777987.939999999</v>
      </c>
      <c r="Q185" s="171">
        <f t="shared" si="2"/>
        <v>50872747.060000002</v>
      </c>
      <c r="R185"/>
      <c r="S185"/>
      <c r="T185" s="3"/>
      <c r="U185"/>
      <c r="V185"/>
      <c r="X185"/>
      <c r="Y185"/>
      <c r="Z185"/>
      <c r="AA185"/>
      <c r="AB185"/>
      <c r="AC185"/>
    </row>
    <row r="186" spans="1:29" x14ac:dyDescent="0.25">
      <c r="B186" s="172" t="s">
        <v>275</v>
      </c>
      <c r="C186" s="171">
        <v>65232162</v>
      </c>
      <c r="D186" s="171">
        <v>82265546.049999997</v>
      </c>
      <c r="E186" s="171">
        <v>496745.92</v>
      </c>
      <c r="F186" s="171">
        <v>4169537.3200000003</v>
      </c>
      <c r="G186" s="171">
        <v>3710654.84</v>
      </c>
      <c r="H186" s="171">
        <v>2841095.59</v>
      </c>
      <c r="I186" s="171">
        <v>2002438.98</v>
      </c>
      <c r="J186" s="171">
        <v>2391777.96</v>
      </c>
      <c r="K186" s="171">
        <v>5306687.87</v>
      </c>
      <c r="L186" s="171">
        <v>4160481.11</v>
      </c>
      <c r="M186" s="171">
        <v>3402624.32</v>
      </c>
      <c r="N186" s="171">
        <v>4872781.0999999996</v>
      </c>
      <c r="O186" s="171">
        <v>4600840.0999999996</v>
      </c>
      <c r="P186" s="171">
        <v>8185368.3399999999</v>
      </c>
      <c r="Q186" s="171">
        <f t="shared" si="2"/>
        <v>46141033.450000003</v>
      </c>
      <c r="T186" s="3"/>
    </row>
    <row r="187" spans="1:29" x14ac:dyDescent="0.25">
      <c r="B187" s="172" t="s">
        <v>474</v>
      </c>
      <c r="C187" s="182">
        <v>6430500</v>
      </c>
      <c r="D187" s="169">
        <v>11085900</v>
      </c>
      <c r="E187" s="182">
        <v>0</v>
      </c>
      <c r="F187" s="182">
        <v>46315</v>
      </c>
      <c r="G187" s="182">
        <v>244997.5</v>
      </c>
      <c r="H187" s="182">
        <v>173932</v>
      </c>
      <c r="I187" s="182">
        <v>419801.5</v>
      </c>
      <c r="J187" s="182">
        <v>539044.71</v>
      </c>
      <c r="K187" s="182">
        <v>142780</v>
      </c>
      <c r="L187" s="182">
        <v>261228.4</v>
      </c>
      <c r="M187" s="182">
        <v>96052</v>
      </c>
      <c r="N187" s="182">
        <v>133310.5</v>
      </c>
      <c r="O187" s="182">
        <v>81632.399999999994</v>
      </c>
      <c r="P187" s="182">
        <v>2592619.6</v>
      </c>
      <c r="Q187" s="182">
        <f t="shared" si="2"/>
        <v>4731713.6099999994</v>
      </c>
      <c r="T187" s="3"/>
    </row>
    <row r="188" spans="1:29" s="34" customFormat="1" x14ac:dyDescent="0.25">
      <c r="A188"/>
      <c r="B188" s="166" t="s">
        <v>38</v>
      </c>
      <c r="C188" s="167">
        <v>688827420</v>
      </c>
      <c r="D188" s="167">
        <v>726706803.4599998</v>
      </c>
      <c r="E188" s="167">
        <v>1963661.3</v>
      </c>
      <c r="F188" s="167">
        <v>5976061.3999999994</v>
      </c>
      <c r="G188" s="167">
        <v>18888536.970000003</v>
      </c>
      <c r="H188" s="167">
        <v>7086859.5900000008</v>
      </c>
      <c r="I188" s="167">
        <v>8497223.7599999998</v>
      </c>
      <c r="J188" s="167">
        <v>8355296.75</v>
      </c>
      <c r="K188" s="167">
        <v>11756760.4</v>
      </c>
      <c r="L188" s="167">
        <v>22469333.530000001</v>
      </c>
      <c r="M188" s="167">
        <v>16575679.57</v>
      </c>
      <c r="N188" s="167">
        <v>17929332.449999999</v>
      </c>
      <c r="O188" s="167">
        <v>17717448.41</v>
      </c>
      <c r="P188" s="167">
        <v>18640801.200000003</v>
      </c>
      <c r="Q188" s="167">
        <f t="shared" si="2"/>
        <v>155856995.33000004</v>
      </c>
      <c r="R188"/>
      <c r="S188"/>
      <c r="T188" s="3"/>
      <c r="U188"/>
      <c r="V188"/>
      <c r="X188"/>
      <c r="Y188"/>
      <c r="Z188"/>
      <c r="AA188"/>
      <c r="AB188"/>
      <c r="AC188"/>
    </row>
    <row r="189" spans="1:29" x14ac:dyDescent="0.25">
      <c r="B189" s="168" t="s">
        <v>39</v>
      </c>
      <c r="C189" s="181">
        <v>59487348</v>
      </c>
      <c r="D189" s="171">
        <v>67223899.099999994</v>
      </c>
      <c r="E189" s="181">
        <v>12180</v>
      </c>
      <c r="F189" s="181">
        <v>667021.5</v>
      </c>
      <c r="G189" s="181">
        <v>2408654.7799999998</v>
      </c>
      <c r="H189" s="181">
        <v>2117927.2000000002</v>
      </c>
      <c r="I189" s="181">
        <v>82386.89</v>
      </c>
      <c r="J189" s="181">
        <v>414149.33</v>
      </c>
      <c r="K189" s="181">
        <v>1701527.4200000002</v>
      </c>
      <c r="L189" s="181">
        <v>2659412.4900000002</v>
      </c>
      <c r="M189" s="181">
        <v>442181.64</v>
      </c>
      <c r="N189" s="181">
        <v>561787.55000000005</v>
      </c>
      <c r="O189" s="181">
        <v>326004.19</v>
      </c>
      <c r="P189" s="181">
        <v>2072900.6800000002</v>
      </c>
      <c r="Q189" s="181">
        <f t="shared" si="2"/>
        <v>13466133.67</v>
      </c>
      <c r="T189" s="3"/>
    </row>
    <row r="190" spans="1:29" s="34" customFormat="1" x14ac:dyDescent="0.25">
      <c r="A190"/>
      <c r="B190" s="170" t="s">
        <v>276</v>
      </c>
      <c r="C190" s="171">
        <v>53792682</v>
      </c>
      <c r="D190" s="171">
        <v>60408555.32</v>
      </c>
      <c r="E190" s="171">
        <v>12180</v>
      </c>
      <c r="F190" s="171">
        <v>206881.5</v>
      </c>
      <c r="G190" s="171">
        <v>380569.34</v>
      </c>
      <c r="H190" s="171">
        <v>2117927.2000000002</v>
      </c>
      <c r="I190" s="171">
        <v>70291.89</v>
      </c>
      <c r="J190" s="171">
        <v>334032.37</v>
      </c>
      <c r="K190" s="171">
        <v>1619377.32</v>
      </c>
      <c r="L190" s="171">
        <v>1193209.8500000001</v>
      </c>
      <c r="M190" s="171">
        <v>360135.46</v>
      </c>
      <c r="N190" s="171">
        <v>561787.55000000005</v>
      </c>
      <c r="O190" s="171">
        <v>313915.09000000003</v>
      </c>
      <c r="P190" s="171">
        <v>1819705.08</v>
      </c>
      <c r="Q190" s="171">
        <f t="shared" si="2"/>
        <v>8990012.6500000004</v>
      </c>
      <c r="R190"/>
      <c r="S190"/>
      <c r="T190" s="3"/>
      <c r="U190"/>
      <c r="V190"/>
      <c r="X190"/>
      <c r="Y190"/>
      <c r="Z190"/>
      <c r="AA190"/>
      <c r="AB190"/>
      <c r="AC190"/>
    </row>
    <row r="191" spans="1:29" x14ac:dyDescent="0.25">
      <c r="B191" s="172" t="s">
        <v>277</v>
      </c>
      <c r="C191" s="171">
        <v>53792682</v>
      </c>
      <c r="D191" s="171">
        <v>60408555.32</v>
      </c>
      <c r="E191" s="171">
        <v>12180</v>
      </c>
      <c r="F191" s="171">
        <v>206881.5</v>
      </c>
      <c r="G191" s="171">
        <v>380569.34</v>
      </c>
      <c r="H191" s="171">
        <v>2117927.2000000002</v>
      </c>
      <c r="I191" s="171">
        <v>70291.89</v>
      </c>
      <c r="J191" s="171">
        <v>334032.37</v>
      </c>
      <c r="K191" s="171">
        <v>1619377.32</v>
      </c>
      <c r="L191" s="171">
        <v>1193209.8500000001</v>
      </c>
      <c r="M191" s="171">
        <v>360135.46</v>
      </c>
      <c r="N191" s="171">
        <v>561787.55000000005</v>
      </c>
      <c r="O191" s="171">
        <v>313915.09000000003</v>
      </c>
      <c r="P191" s="171">
        <v>1819705.08</v>
      </c>
      <c r="Q191" s="171">
        <f t="shared" si="2"/>
        <v>8990012.6500000004</v>
      </c>
      <c r="T191" s="3"/>
    </row>
    <row r="192" spans="1:29" x14ac:dyDescent="0.25">
      <c r="B192" s="170" t="s">
        <v>278</v>
      </c>
      <c r="C192" s="171">
        <v>1542950</v>
      </c>
      <c r="D192" s="171">
        <v>2844720</v>
      </c>
      <c r="E192" s="171">
        <v>0</v>
      </c>
      <c r="F192" s="171">
        <v>460140</v>
      </c>
      <c r="G192" s="171">
        <v>95403</v>
      </c>
      <c r="H192" s="171">
        <v>0</v>
      </c>
      <c r="I192" s="171">
        <v>12095</v>
      </c>
      <c r="J192" s="171">
        <v>80116.960000000006</v>
      </c>
      <c r="K192" s="171">
        <v>82150.100000000006</v>
      </c>
      <c r="L192" s="171">
        <v>19977.400000000001</v>
      </c>
      <c r="M192" s="171">
        <v>43700.9</v>
      </c>
      <c r="N192" s="171">
        <v>0</v>
      </c>
      <c r="O192" s="171">
        <v>12089.1</v>
      </c>
      <c r="P192" s="171">
        <v>253195.6</v>
      </c>
      <c r="Q192" s="171">
        <f t="shared" si="2"/>
        <v>1058868.06</v>
      </c>
      <c r="T192" s="3"/>
    </row>
    <row r="193" spans="1:29" x14ac:dyDescent="0.25">
      <c r="B193" s="172" t="s">
        <v>279</v>
      </c>
      <c r="C193" s="171">
        <v>60000</v>
      </c>
      <c r="D193" s="171">
        <v>60000</v>
      </c>
      <c r="E193" s="171">
        <v>0</v>
      </c>
      <c r="F193" s="171"/>
      <c r="G193" s="171"/>
      <c r="H193" s="171"/>
      <c r="I193" s="171"/>
      <c r="J193" s="171"/>
      <c r="K193" s="171"/>
      <c r="L193" s="171"/>
      <c r="M193" s="171"/>
      <c r="N193" s="171"/>
      <c r="O193" s="171"/>
      <c r="P193" s="171"/>
      <c r="Q193" s="171">
        <f t="shared" si="2"/>
        <v>0</v>
      </c>
      <c r="T193" s="3"/>
    </row>
    <row r="194" spans="1:29" s="34" customFormat="1" x14ac:dyDescent="0.25">
      <c r="A194"/>
      <c r="B194" s="172" t="s">
        <v>280</v>
      </c>
      <c r="C194" s="171">
        <v>36000</v>
      </c>
      <c r="D194" s="171">
        <v>36000</v>
      </c>
      <c r="E194" s="171">
        <v>0</v>
      </c>
      <c r="F194" s="171"/>
      <c r="G194" s="171"/>
      <c r="H194" s="171"/>
      <c r="I194" s="171"/>
      <c r="J194" s="171"/>
      <c r="K194" s="171"/>
      <c r="L194" s="171"/>
      <c r="M194" s="171"/>
      <c r="N194" s="171"/>
      <c r="O194" s="171"/>
      <c r="P194" s="171"/>
      <c r="Q194" s="171">
        <f t="shared" si="2"/>
        <v>0</v>
      </c>
      <c r="R194"/>
      <c r="S194"/>
      <c r="T194" s="3"/>
      <c r="U194"/>
      <c r="X194"/>
      <c r="Y194"/>
      <c r="Z194"/>
      <c r="AA194"/>
      <c r="AB194"/>
      <c r="AC194"/>
    </row>
    <row r="195" spans="1:29" x14ac:dyDescent="0.25">
      <c r="B195" s="172" t="s">
        <v>281</v>
      </c>
      <c r="C195" s="171">
        <v>1446950</v>
      </c>
      <c r="D195" s="171">
        <v>2748720</v>
      </c>
      <c r="E195" s="171">
        <v>0</v>
      </c>
      <c r="F195" s="171">
        <v>460140</v>
      </c>
      <c r="G195" s="171">
        <v>95403</v>
      </c>
      <c r="H195" s="171">
        <v>0</v>
      </c>
      <c r="I195" s="171">
        <v>12095</v>
      </c>
      <c r="J195" s="171">
        <v>80116.960000000006</v>
      </c>
      <c r="K195" s="171">
        <v>82150.100000000006</v>
      </c>
      <c r="L195" s="171">
        <v>19977.400000000001</v>
      </c>
      <c r="M195" s="171">
        <v>43700.9</v>
      </c>
      <c r="N195" s="171">
        <v>0</v>
      </c>
      <c r="O195" s="171">
        <v>12089.1</v>
      </c>
      <c r="P195" s="171">
        <v>253195.6</v>
      </c>
      <c r="Q195" s="171">
        <f t="shared" si="2"/>
        <v>1058868.06</v>
      </c>
      <c r="T195" s="3"/>
    </row>
    <row r="196" spans="1:29" s="34" customFormat="1" x14ac:dyDescent="0.25">
      <c r="A196"/>
      <c r="B196" s="170" t="s">
        <v>282</v>
      </c>
      <c r="C196" s="182">
        <v>4151716</v>
      </c>
      <c r="D196" s="169">
        <v>3970623.7800000003</v>
      </c>
      <c r="E196" s="182">
        <v>0</v>
      </c>
      <c r="F196" s="182">
        <v>0</v>
      </c>
      <c r="G196" s="182">
        <v>1932682.44</v>
      </c>
      <c r="H196" s="182"/>
      <c r="I196" s="182"/>
      <c r="J196" s="182">
        <v>0</v>
      </c>
      <c r="K196" s="182">
        <v>0</v>
      </c>
      <c r="L196" s="182">
        <v>1446225.24</v>
      </c>
      <c r="M196" s="182">
        <v>38345.279999999999</v>
      </c>
      <c r="N196" s="182"/>
      <c r="O196" s="182"/>
      <c r="P196" s="182">
        <v>0</v>
      </c>
      <c r="Q196" s="182">
        <f t="shared" si="2"/>
        <v>3417252.9599999995</v>
      </c>
      <c r="R196"/>
      <c r="S196"/>
      <c r="T196" s="3"/>
      <c r="U196"/>
      <c r="V196"/>
      <c r="X196"/>
      <c r="Y196"/>
      <c r="Z196"/>
      <c r="AA196"/>
      <c r="AB196"/>
      <c r="AC196"/>
    </row>
    <row r="197" spans="1:29" x14ac:dyDescent="0.25">
      <c r="B197" s="172" t="s">
        <v>283</v>
      </c>
      <c r="C197" s="171">
        <v>4151716</v>
      </c>
      <c r="D197" s="171">
        <v>3970623.7800000003</v>
      </c>
      <c r="E197" s="171">
        <v>0</v>
      </c>
      <c r="F197" s="171">
        <v>0</v>
      </c>
      <c r="G197" s="171">
        <v>1932682.44</v>
      </c>
      <c r="H197" s="171"/>
      <c r="I197" s="171"/>
      <c r="J197" s="171">
        <v>0</v>
      </c>
      <c r="K197" s="171">
        <v>0</v>
      </c>
      <c r="L197" s="171">
        <v>1446225.24</v>
      </c>
      <c r="M197" s="171">
        <v>38345.279999999999</v>
      </c>
      <c r="N197" s="171"/>
      <c r="O197" s="171"/>
      <c r="P197" s="171">
        <v>0</v>
      </c>
      <c r="Q197" s="171">
        <f t="shared" si="2"/>
        <v>3417252.9599999995</v>
      </c>
      <c r="T197" s="3"/>
    </row>
    <row r="198" spans="1:29" x14ac:dyDescent="0.25">
      <c r="B198" s="168" t="s">
        <v>40</v>
      </c>
      <c r="C198" s="181">
        <v>26394687</v>
      </c>
      <c r="D198" s="171">
        <v>32637557.530000001</v>
      </c>
      <c r="E198" s="181">
        <v>0</v>
      </c>
      <c r="F198" s="181">
        <v>233274.2</v>
      </c>
      <c r="G198" s="181">
        <v>44958</v>
      </c>
      <c r="H198" s="181">
        <v>94850</v>
      </c>
      <c r="I198" s="181">
        <v>715670</v>
      </c>
      <c r="J198" s="181">
        <v>626962.5</v>
      </c>
      <c r="K198" s="181">
        <v>986202.95</v>
      </c>
      <c r="L198" s="181">
        <v>201402.4</v>
      </c>
      <c r="M198" s="181">
        <v>305630.15000000002</v>
      </c>
      <c r="N198" s="181">
        <v>702005</v>
      </c>
      <c r="O198" s="181">
        <v>1718080.47</v>
      </c>
      <c r="P198" s="181">
        <v>2396885.13</v>
      </c>
      <c r="Q198" s="181">
        <f t="shared" si="2"/>
        <v>8025920.7999999998</v>
      </c>
      <c r="T198" s="3"/>
    </row>
    <row r="199" spans="1:29" x14ac:dyDescent="0.25">
      <c r="B199" s="170" t="s">
        <v>524</v>
      </c>
      <c r="C199" s="171">
        <v>355000</v>
      </c>
      <c r="D199" s="171">
        <v>556003</v>
      </c>
      <c r="E199" s="171">
        <v>0</v>
      </c>
      <c r="F199" s="171"/>
      <c r="G199" s="171">
        <v>0</v>
      </c>
      <c r="H199" s="171"/>
      <c r="I199" s="171"/>
      <c r="J199" s="171"/>
      <c r="K199" s="171"/>
      <c r="L199" s="171"/>
      <c r="M199" s="171"/>
      <c r="N199" s="171">
        <v>0</v>
      </c>
      <c r="O199" s="171">
        <v>0</v>
      </c>
      <c r="P199" s="171">
        <v>1003</v>
      </c>
      <c r="Q199" s="171">
        <f t="shared" si="2"/>
        <v>1003</v>
      </c>
      <c r="T199" s="3"/>
    </row>
    <row r="200" spans="1:29" x14ac:dyDescent="0.25">
      <c r="B200" s="172" t="s">
        <v>525</v>
      </c>
      <c r="C200" s="171">
        <v>355000</v>
      </c>
      <c r="D200" s="171">
        <v>556003</v>
      </c>
      <c r="E200" s="171">
        <v>0</v>
      </c>
      <c r="F200" s="171"/>
      <c r="G200" s="171">
        <v>0</v>
      </c>
      <c r="H200" s="171"/>
      <c r="I200" s="171"/>
      <c r="J200" s="171"/>
      <c r="K200" s="171"/>
      <c r="L200" s="171"/>
      <c r="M200" s="171"/>
      <c r="N200" s="171">
        <v>0</v>
      </c>
      <c r="O200" s="171">
        <v>0</v>
      </c>
      <c r="P200" s="171">
        <v>1003</v>
      </c>
      <c r="Q200" s="171">
        <f t="shared" si="2"/>
        <v>1003</v>
      </c>
      <c r="T200" s="3"/>
    </row>
    <row r="201" spans="1:29" x14ac:dyDescent="0.25">
      <c r="B201" s="170" t="s">
        <v>286</v>
      </c>
      <c r="C201" s="171">
        <v>5834088</v>
      </c>
      <c r="D201" s="171">
        <v>5769270.5300000003</v>
      </c>
      <c r="E201" s="171">
        <v>0</v>
      </c>
      <c r="F201" s="171">
        <v>0</v>
      </c>
      <c r="G201" s="171">
        <v>9912</v>
      </c>
      <c r="H201" s="171">
        <v>450</v>
      </c>
      <c r="I201" s="171">
        <v>463740</v>
      </c>
      <c r="J201" s="171">
        <v>300338.5</v>
      </c>
      <c r="K201" s="171">
        <v>835162.95</v>
      </c>
      <c r="L201" s="171">
        <v>0</v>
      </c>
      <c r="M201" s="171">
        <v>0</v>
      </c>
      <c r="N201" s="171">
        <v>1085</v>
      </c>
      <c r="O201" s="171">
        <v>1394223.47</v>
      </c>
      <c r="P201" s="171">
        <v>44583.799999999988</v>
      </c>
      <c r="Q201" s="171">
        <f t="shared" si="2"/>
        <v>3049495.7199999997</v>
      </c>
      <c r="T201" s="3"/>
    </row>
    <row r="202" spans="1:29" s="34" customFormat="1" x14ac:dyDescent="0.25">
      <c r="A202"/>
      <c r="B202" s="172" t="s">
        <v>287</v>
      </c>
      <c r="C202" s="171">
        <v>5834088</v>
      </c>
      <c r="D202" s="171">
        <v>5769270.5300000003</v>
      </c>
      <c r="E202" s="171">
        <v>0</v>
      </c>
      <c r="F202" s="171">
        <v>0</v>
      </c>
      <c r="G202" s="171">
        <v>9912</v>
      </c>
      <c r="H202" s="171">
        <v>450</v>
      </c>
      <c r="I202" s="171">
        <v>463740</v>
      </c>
      <c r="J202" s="171">
        <v>300338.5</v>
      </c>
      <c r="K202" s="171">
        <v>835162.95</v>
      </c>
      <c r="L202" s="171">
        <v>0</v>
      </c>
      <c r="M202" s="171">
        <v>0</v>
      </c>
      <c r="N202" s="171">
        <v>1085</v>
      </c>
      <c r="O202" s="171">
        <v>1394223.47</v>
      </c>
      <c r="P202" s="171">
        <v>44583.799999999988</v>
      </c>
      <c r="Q202" s="171">
        <f t="shared" si="2"/>
        <v>3049495.7199999997</v>
      </c>
      <c r="R202"/>
      <c r="S202"/>
      <c r="T202" s="3"/>
      <c r="U202"/>
      <c r="V202"/>
      <c r="X202"/>
      <c r="Y202"/>
      <c r="Z202"/>
      <c r="AA202"/>
      <c r="AB202"/>
      <c r="AC202"/>
    </row>
    <row r="203" spans="1:29" x14ac:dyDescent="0.25">
      <c r="B203" s="170" t="s">
        <v>288</v>
      </c>
      <c r="C203" s="171">
        <v>19163037</v>
      </c>
      <c r="D203" s="171">
        <v>25269722</v>
      </c>
      <c r="E203" s="171">
        <v>0</v>
      </c>
      <c r="F203" s="171">
        <v>233274.2</v>
      </c>
      <c r="G203" s="171">
        <v>35046</v>
      </c>
      <c r="H203" s="171">
        <v>94400</v>
      </c>
      <c r="I203" s="171">
        <v>251930</v>
      </c>
      <c r="J203" s="171">
        <v>326624</v>
      </c>
      <c r="K203" s="171">
        <v>151040</v>
      </c>
      <c r="L203" s="171">
        <v>201402.4</v>
      </c>
      <c r="M203" s="171">
        <v>305630.15000000002</v>
      </c>
      <c r="N203" s="171">
        <v>700920</v>
      </c>
      <c r="O203" s="171">
        <v>323857</v>
      </c>
      <c r="P203" s="171">
        <v>2351298.33</v>
      </c>
      <c r="Q203" s="171">
        <f t="shared" si="2"/>
        <v>4975422.08</v>
      </c>
      <c r="T203" s="3"/>
    </row>
    <row r="204" spans="1:29" x14ac:dyDescent="0.25">
      <c r="B204" s="172" t="s">
        <v>289</v>
      </c>
      <c r="C204" s="171">
        <v>19163037</v>
      </c>
      <c r="D204" s="171">
        <v>25269722</v>
      </c>
      <c r="E204" s="171">
        <v>0</v>
      </c>
      <c r="F204" s="171">
        <v>233274.2</v>
      </c>
      <c r="G204" s="171">
        <v>35046</v>
      </c>
      <c r="H204" s="171">
        <v>94400</v>
      </c>
      <c r="I204" s="171">
        <v>251930</v>
      </c>
      <c r="J204" s="171">
        <v>326624</v>
      </c>
      <c r="K204" s="171">
        <v>151040</v>
      </c>
      <c r="L204" s="171">
        <v>201402.4</v>
      </c>
      <c r="M204" s="171">
        <v>305630.15000000002</v>
      </c>
      <c r="N204" s="171">
        <v>700920</v>
      </c>
      <c r="O204" s="171">
        <v>323857</v>
      </c>
      <c r="P204" s="171">
        <v>2351298.33</v>
      </c>
      <c r="Q204" s="171">
        <f t="shared" si="2"/>
        <v>4975422.08</v>
      </c>
      <c r="T204" s="3"/>
    </row>
    <row r="205" spans="1:29" s="34" customFormat="1" x14ac:dyDescent="0.25">
      <c r="A205"/>
      <c r="B205" s="170" t="s">
        <v>290</v>
      </c>
      <c r="C205" s="182">
        <v>1042562</v>
      </c>
      <c r="D205" s="169">
        <v>1042562</v>
      </c>
      <c r="E205" s="182">
        <v>0</v>
      </c>
      <c r="F205" s="182"/>
      <c r="G205" s="182"/>
      <c r="H205" s="182"/>
      <c r="I205" s="182"/>
      <c r="J205" s="182"/>
      <c r="K205" s="182"/>
      <c r="L205" s="182"/>
      <c r="M205" s="182">
        <v>0</v>
      </c>
      <c r="N205" s="182"/>
      <c r="O205" s="182"/>
      <c r="P205" s="182"/>
      <c r="Q205" s="182">
        <f t="shared" ref="Q205:Q269" si="3">SUM(E205:P205)</f>
        <v>0</v>
      </c>
      <c r="R205"/>
      <c r="S205"/>
      <c r="T205" s="3"/>
      <c r="U205"/>
      <c r="V205"/>
      <c r="X205"/>
      <c r="Y205"/>
      <c r="Z205"/>
      <c r="AA205"/>
      <c r="AB205"/>
      <c r="AC205"/>
    </row>
    <row r="206" spans="1:29" x14ac:dyDescent="0.25">
      <c r="B206" s="172" t="s">
        <v>291</v>
      </c>
      <c r="C206" s="171">
        <v>1042562</v>
      </c>
      <c r="D206" s="171">
        <v>1042562</v>
      </c>
      <c r="E206" s="171">
        <v>0</v>
      </c>
      <c r="F206" s="171"/>
      <c r="G206" s="171"/>
      <c r="H206" s="171"/>
      <c r="I206" s="171"/>
      <c r="J206" s="171"/>
      <c r="K206" s="171"/>
      <c r="L206" s="171"/>
      <c r="M206" s="171">
        <v>0</v>
      </c>
      <c r="N206" s="171"/>
      <c r="O206" s="171"/>
      <c r="P206" s="171"/>
      <c r="Q206" s="171">
        <f t="shared" si="3"/>
        <v>0</v>
      </c>
      <c r="T206" s="3"/>
    </row>
    <row r="207" spans="1:29" s="34" customFormat="1" x14ac:dyDescent="0.25">
      <c r="A207"/>
      <c r="B207" s="168" t="s">
        <v>292</v>
      </c>
      <c r="C207" s="181">
        <v>55186843</v>
      </c>
      <c r="D207" s="171">
        <v>53103924.93</v>
      </c>
      <c r="E207" s="181">
        <v>426429.53</v>
      </c>
      <c r="F207" s="181">
        <v>486989</v>
      </c>
      <c r="G207" s="181">
        <v>305013.55</v>
      </c>
      <c r="H207" s="181">
        <v>329774.23</v>
      </c>
      <c r="I207" s="181">
        <v>922364.02</v>
      </c>
      <c r="J207" s="181">
        <v>1382508.29</v>
      </c>
      <c r="K207" s="181">
        <v>342638.12</v>
      </c>
      <c r="L207" s="181">
        <v>911520.22</v>
      </c>
      <c r="M207" s="181">
        <v>679906.61</v>
      </c>
      <c r="N207" s="181">
        <v>843767</v>
      </c>
      <c r="O207" s="181">
        <v>258855.93</v>
      </c>
      <c r="P207" s="181">
        <v>1872886.1600000001</v>
      </c>
      <c r="Q207" s="181">
        <f t="shared" si="3"/>
        <v>8762652.6600000001</v>
      </c>
      <c r="R207"/>
      <c r="S207"/>
      <c r="T207" s="3"/>
      <c r="U207"/>
      <c r="V207"/>
      <c r="X207"/>
      <c r="Y207"/>
      <c r="Z207"/>
      <c r="AA207"/>
      <c r="AB207"/>
      <c r="AC207"/>
    </row>
    <row r="208" spans="1:29" x14ac:dyDescent="0.25">
      <c r="B208" s="170" t="s">
        <v>293</v>
      </c>
      <c r="C208" s="171">
        <v>15701978</v>
      </c>
      <c r="D208" s="171">
        <v>17127579.039999999</v>
      </c>
      <c r="E208" s="171">
        <v>0</v>
      </c>
      <c r="F208" s="171">
        <v>196175</v>
      </c>
      <c r="G208" s="171">
        <v>49284.77</v>
      </c>
      <c r="H208" s="171">
        <v>260870.56999999998</v>
      </c>
      <c r="I208" s="171">
        <v>586583.43000000005</v>
      </c>
      <c r="J208" s="171">
        <v>299513</v>
      </c>
      <c r="K208" s="171">
        <v>0</v>
      </c>
      <c r="L208" s="171">
        <v>293692.33</v>
      </c>
      <c r="M208" s="171">
        <v>116306.5</v>
      </c>
      <c r="N208" s="171">
        <v>67437</v>
      </c>
      <c r="O208" s="171">
        <v>152045.5</v>
      </c>
      <c r="P208" s="171">
        <v>295448.66000000003</v>
      </c>
      <c r="Q208" s="171">
        <f t="shared" si="3"/>
        <v>2317356.7600000002</v>
      </c>
      <c r="T208" s="3"/>
    </row>
    <row r="209" spans="1:29" s="34" customFormat="1" x14ac:dyDescent="0.25">
      <c r="A209"/>
      <c r="B209" s="172" t="s">
        <v>294</v>
      </c>
      <c r="C209" s="171">
        <v>15701978</v>
      </c>
      <c r="D209" s="171">
        <v>17127579.039999999</v>
      </c>
      <c r="E209" s="171">
        <v>0</v>
      </c>
      <c r="F209" s="171">
        <v>196175</v>
      </c>
      <c r="G209" s="171">
        <v>49284.77</v>
      </c>
      <c r="H209" s="171">
        <v>260870.56999999998</v>
      </c>
      <c r="I209" s="171">
        <v>586583.43000000005</v>
      </c>
      <c r="J209" s="171">
        <v>299513</v>
      </c>
      <c r="K209" s="171">
        <v>0</v>
      </c>
      <c r="L209" s="171">
        <v>293692.33</v>
      </c>
      <c r="M209" s="171">
        <v>116306.5</v>
      </c>
      <c r="N209" s="171">
        <v>67437</v>
      </c>
      <c r="O209" s="171">
        <v>152045.5</v>
      </c>
      <c r="P209" s="171">
        <v>295448.66000000003</v>
      </c>
      <c r="Q209" s="171">
        <f t="shared" si="3"/>
        <v>2317356.7600000002</v>
      </c>
      <c r="R209"/>
      <c r="S209"/>
      <c r="T209" s="3"/>
      <c r="U209"/>
      <c r="V209"/>
      <c r="X209"/>
      <c r="Y209"/>
      <c r="Z209"/>
      <c r="AA209"/>
      <c r="AB209"/>
      <c r="AC209"/>
    </row>
    <row r="210" spans="1:29" x14ac:dyDescent="0.25">
      <c r="B210" s="170" t="s">
        <v>295</v>
      </c>
      <c r="C210" s="171">
        <v>6678010</v>
      </c>
      <c r="D210" s="171">
        <v>9729390.8900000006</v>
      </c>
      <c r="E210" s="171">
        <v>366429.53</v>
      </c>
      <c r="F210" s="171">
        <v>279486</v>
      </c>
      <c r="G210" s="171">
        <v>29760.78</v>
      </c>
      <c r="H210" s="171">
        <v>65570.240000000005</v>
      </c>
      <c r="I210" s="171">
        <v>324098.59000000003</v>
      </c>
      <c r="J210" s="171">
        <v>490938.25</v>
      </c>
      <c r="K210" s="171">
        <v>337638.12</v>
      </c>
      <c r="L210" s="171">
        <v>580067.89</v>
      </c>
      <c r="M210" s="171">
        <v>266700.11</v>
      </c>
      <c r="N210" s="171">
        <v>14227</v>
      </c>
      <c r="O210" s="171">
        <v>49410.43</v>
      </c>
      <c r="P210" s="171">
        <v>1540237.5</v>
      </c>
      <c r="Q210" s="171">
        <f t="shared" si="3"/>
        <v>4344564.4400000004</v>
      </c>
      <c r="T210" s="3"/>
    </row>
    <row r="211" spans="1:29" s="34" customFormat="1" x14ac:dyDescent="0.25">
      <c r="A211"/>
      <c r="B211" s="172" t="s">
        <v>296</v>
      </c>
      <c r="C211" s="171">
        <v>6678010</v>
      </c>
      <c r="D211" s="171">
        <v>9729390.8900000006</v>
      </c>
      <c r="E211" s="171">
        <v>366429.53</v>
      </c>
      <c r="F211" s="171">
        <v>279486</v>
      </c>
      <c r="G211" s="171">
        <v>29760.78</v>
      </c>
      <c r="H211" s="171">
        <v>65570.240000000005</v>
      </c>
      <c r="I211" s="171">
        <v>324098.59000000003</v>
      </c>
      <c r="J211" s="171">
        <v>490938.25</v>
      </c>
      <c r="K211" s="171">
        <v>337638.12</v>
      </c>
      <c r="L211" s="171">
        <v>580067.89</v>
      </c>
      <c r="M211" s="171">
        <v>266700.11</v>
      </c>
      <c r="N211" s="171">
        <v>14227</v>
      </c>
      <c r="O211" s="171">
        <v>49410.43</v>
      </c>
      <c r="P211" s="171">
        <v>1540237.5</v>
      </c>
      <c r="Q211" s="171">
        <f t="shared" si="3"/>
        <v>4344564.4400000004</v>
      </c>
      <c r="R211"/>
      <c r="S211"/>
      <c r="T211" s="3"/>
      <c r="U211"/>
      <c r="V211"/>
      <c r="X211"/>
      <c r="Y211"/>
      <c r="Z211"/>
      <c r="AA211"/>
      <c r="AB211"/>
      <c r="AC211"/>
    </row>
    <row r="212" spans="1:29" x14ac:dyDescent="0.25">
      <c r="B212" s="170" t="s">
        <v>297</v>
      </c>
      <c r="C212" s="171">
        <v>31398855</v>
      </c>
      <c r="D212" s="171">
        <v>24851455</v>
      </c>
      <c r="E212" s="171">
        <v>0</v>
      </c>
      <c r="F212" s="171">
        <v>11328</v>
      </c>
      <c r="G212" s="171">
        <v>147618</v>
      </c>
      <c r="H212" s="171">
        <v>0</v>
      </c>
      <c r="I212" s="171">
        <v>11682</v>
      </c>
      <c r="J212" s="171">
        <v>587817</v>
      </c>
      <c r="K212" s="171">
        <v>0</v>
      </c>
      <c r="L212" s="171">
        <v>37760</v>
      </c>
      <c r="M212" s="171">
        <v>270200</v>
      </c>
      <c r="N212" s="171">
        <v>762103</v>
      </c>
      <c r="O212" s="171">
        <v>0</v>
      </c>
      <c r="P212" s="171">
        <v>800</v>
      </c>
      <c r="Q212" s="171">
        <f t="shared" si="3"/>
        <v>1829308</v>
      </c>
      <c r="T212" s="3"/>
    </row>
    <row r="213" spans="1:29" x14ac:dyDescent="0.25">
      <c r="B213" s="172" t="s">
        <v>298</v>
      </c>
      <c r="C213" s="171">
        <v>31398855</v>
      </c>
      <c r="D213" s="171">
        <v>24851455</v>
      </c>
      <c r="E213" s="171">
        <v>0</v>
      </c>
      <c r="F213" s="171">
        <v>11328</v>
      </c>
      <c r="G213" s="171">
        <v>147618</v>
      </c>
      <c r="H213" s="171">
        <v>0</v>
      </c>
      <c r="I213" s="171">
        <v>11682</v>
      </c>
      <c r="J213" s="171">
        <v>587817</v>
      </c>
      <c r="K213" s="171">
        <v>0</v>
      </c>
      <c r="L213" s="171">
        <v>37760</v>
      </c>
      <c r="M213" s="171">
        <v>270200</v>
      </c>
      <c r="N213" s="171">
        <v>762103</v>
      </c>
      <c r="O213" s="171">
        <v>0</v>
      </c>
      <c r="P213" s="171">
        <v>800</v>
      </c>
      <c r="Q213" s="171">
        <f t="shared" si="3"/>
        <v>1829308</v>
      </c>
      <c r="T213" s="3"/>
    </row>
    <row r="214" spans="1:29" s="34" customFormat="1" x14ac:dyDescent="0.25">
      <c r="A214"/>
      <c r="B214" s="170" t="s">
        <v>299</v>
      </c>
      <c r="C214" s="182">
        <v>1408000</v>
      </c>
      <c r="D214" s="169">
        <v>1395500</v>
      </c>
      <c r="E214" s="182">
        <v>60000</v>
      </c>
      <c r="F214" s="182">
        <v>0</v>
      </c>
      <c r="G214" s="182">
        <v>78350</v>
      </c>
      <c r="H214" s="182">
        <v>3333.42</v>
      </c>
      <c r="I214" s="182"/>
      <c r="J214" s="182">
        <v>4240.04</v>
      </c>
      <c r="K214" s="182">
        <v>5000</v>
      </c>
      <c r="L214" s="182">
        <v>0</v>
      </c>
      <c r="M214" s="182">
        <v>26700</v>
      </c>
      <c r="N214" s="182">
        <v>0</v>
      </c>
      <c r="O214" s="182">
        <v>57400</v>
      </c>
      <c r="P214" s="182">
        <v>36400</v>
      </c>
      <c r="Q214" s="182">
        <f t="shared" si="3"/>
        <v>271423.46000000002</v>
      </c>
      <c r="R214"/>
      <c r="S214"/>
      <c r="T214" s="3"/>
      <c r="U214"/>
      <c r="V214"/>
      <c r="X214"/>
      <c r="Y214"/>
      <c r="Z214"/>
      <c r="AA214"/>
      <c r="AB214"/>
      <c r="AC214"/>
    </row>
    <row r="215" spans="1:29" x14ac:dyDescent="0.25">
      <c r="B215" s="172" t="s">
        <v>300</v>
      </c>
      <c r="C215" s="171">
        <v>1408000</v>
      </c>
      <c r="D215" s="171">
        <v>1395500</v>
      </c>
      <c r="E215" s="171">
        <v>60000</v>
      </c>
      <c r="F215" s="171">
        <v>0</v>
      </c>
      <c r="G215" s="171">
        <v>78350</v>
      </c>
      <c r="H215" s="171">
        <v>3333.42</v>
      </c>
      <c r="I215" s="171"/>
      <c r="J215" s="171">
        <v>4240.04</v>
      </c>
      <c r="K215" s="171">
        <v>5000</v>
      </c>
      <c r="L215" s="171">
        <v>0</v>
      </c>
      <c r="M215" s="171">
        <v>26700</v>
      </c>
      <c r="N215" s="171">
        <v>0</v>
      </c>
      <c r="O215" s="171">
        <v>57400</v>
      </c>
      <c r="P215" s="171">
        <v>36400</v>
      </c>
      <c r="Q215" s="171">
        <f t="shared" si="3"/>
        <v>271423.46000000002</v>
      </c>
      <c r="T215" s="3"/>
    </row>
    <row r="216" spans="1:29" s="34" customFormat="1" x14ac:dyDescent="0.25">
      <c r="A216"/>
      <c r="B216" s="168" t="s">
        <v>42</v>
      </c>
      <c r="C216" s="181">
        <v>3192000</v>
      </c>
      <c r="D216" s="171">
        <v>2941280.6</v>
      </c>
      <c r="E216" s="181">
        <v>0</v>
      </c>
      <c r="F216" s="181">
        <v>0</v>
      </c>
      <c r="G216" s="181">
        <v>21825.279999999999</v>
      </c>
      <c r="H216" s="181">
        <v>26392</v>
      </c>
      <c r="I216" s="181">
        <v>260940</v>
      </c>
      <c r="J216" s="181">
        <v>83532</v>
      </c>
      <c r="K216" s="181">
        <v>0</v>
      </c>
      <c r="L216" s="181"/>
      <c r="M216" s="181">
        <v>0</v>
      </c>
      <c r="N216" s="181">
        <v>33576.699999999997</v>
      </c>
      <c r="O216" s="181">
        <v>132447.57</v>
      </c>
      <c r="P216" s="181">
        <v>106260</v>
      </c>
      <c r="Q216" s="181">
        <f t="shared" si="3"/>
        <v>664973.55000000005</v>
      </c>
      <c r="R216"/>
      <c r="S216"/>
      <c r="T216" s="3"/>
      <c r="U216"/>
      <c r="V216"/>
      <c r="X216"/>
      <c r="Y216"/>
      <c r="Z216"/>
      <c r="AA216"/>
      <c r="AB216"/>
      <c r="AC216"/>
    </row>
    <row r="217" spans="1:29" x14ac:dyDescent="0.25">
      <c r="B217" s="170" t="s">
        <v>303</v>
      </c>
      <c r="C217" s="182">
        <v>3192000</v>
      </c>
      <c r="D217" s="169">
        <v>2941280.6</v>
      </c>
      <c r="E217" s="182">
        <v>0</v>
      </c>
      <c r="F217" s="182">
        <v>0</v>
      </c>
      <c r="G217" s="182">
        <v>21825.279999999999</v>
      </c>
      <c r="H217" s="182">
        <v>26392</v>
      </c>
      <c r="I217" s="182">
        <v>260940</v>
      </c>
      <c r="J217" s="182">
        <v>83532</v>
      </c>
      <c r="K217" s="182">
        <v>0</v>
      </c>
      <c r="L217" s="182"/>
      <c r="M217" s="182">
        <v>0</v>
      </c>
      <c r="N217" s="182">
        <v>33576.699999999997</v>
      </c>
      <c r="O217" s="182">
        <v>132447.57</v>
      </c>
      <c r="P217" s="182">
        <v>106260</v>
      </c>
      <c r="Q217" s="182">
        <f t="shared" si="3"/>
        <v>664973.55000000005</v>
      </c>
      <c r="T217" s="3"/>
    </row>
    <row r="218" spans="1:29" s="34" customFormat="1" x14ac:dyDescent="0.25">
      <c r="A218"/>
      <c r="B218" s="172" t="s">
        <v>304</v>
      </c>
      <c r="C218" s="171">
        <v>3192000</v>
      </c>
      <c r="D218" s="171">
        <v>2941280.6</v>
      </c>
      <c r="E218" s="171">
        <v>0</v>
      </c>
      <c r="F218" s="171">
        <v>0</v>
      </c>
      <c r="G218" s="171">
        <v>21825.279999999999</v>
      </c>
      <c r="H218" s="171">
        <v>26392</v>
      </c>
      <c r="I218" s="171">
        <v>260940</v>
      </c>
      <c r="J218" s="171">
        <v>83532</v>
      </c>
      <c r="K218" s="171">
        <v>0</v>
      </c>
      <c r="L218" s="171"/>
      <c r="M218" s="171">
        <v>0</v>
      </c>
      <c r="N218" s="171">
        <v>33576.699999999997</v>
      </c>
      <c r="O218" s="171">
        <v>132447.57</v>
      </c>
      <c r="P218" s="171">
        <v>106260</v>
      </c>
      <c r="Q218" s="171">
        <f t="shared" si="3"/>
        <v>664973.55000000005</v>
      </c>
      <c r="R218"/>
      <c r="S218"/>
      <c r="T218" s="3"/>
      <c r="U218"/>
      <c r="V218"/>
      <c r="X218"/>
      <c r="Y218"/>
      <c r="Z218"/>
      <c r="AA218"/>
      <c r="AB218"/>
      <c r="AC218"/>
    </row>
    <row r="219" spans="1:29" x14ac:dyDescent="0.25">
      <c r="B219" s="168" t="s">
        <v>305</v>
      </c>
      <c r="C219" s="181">
        <v>10580346</v>
      </c>
      <c r="D219" s="171">
        <v>9916437.8599999994</v>
      </c>
      <c r="E219" s="181">
        <v>0</v>
      </c>
      <c r="F219" s="181">
        <v>0</v>
      </c>
      <c r="G219" s="181">
        <v>304457.58</v>
      </c>
      <c r="H219" s="181">
        <v>58967.369999999995</v>
      </c>
      <c r="I219" s="181">
        <v>0</v>
      </c>
      <c r="J219" s="181">
        <v>84911</v>
      </c>
      <c r="K219" s="181">
        <v>110597.21</v>
      </c>
      <c r="L219" s="181">
        <v>328133.03999999998</v>
      </c>
      <c r="M219" s="181">
        <v>11980.42</v>
      </c>
      <c r="N219" s="181">
        <v>0</v>
      </c>
      <c r="O219" s="181">
        <v>423291.21</v>
      </c>
      <c r="P219" s="181">
        <v>3027.99</v>
      </c>
      <c r="Q219" s="181">
        <f t="shared" si="3"/>
        <v>1325365.82</v>
      </c>
      <c r="T219" s="3"/>
    </row>
    <row r="220" spans="1:29" s="34" customFormat="1" x14ac:dyDescent="0.25">
      <c r="A220"/>
      <c r="B220" s="170" t="s">
        <v>498</v>
      </c>
      <c r="C220" s="171">
        <v>94855</v>
      </c>
      <c r="D220" s="171">
        <v>94855</v>
      </c>
      <c r="E220" s="171">
        <v>0</v>
      </c>
      <c r="F220" s="171"/>
      <c r="G220" s="171"/>
      <c r="H220" s="171"/>
      <c r="I220" s="171"/>
      <c r="J220" s="171"/>
      <c r="K220" s="171"/>
      <c r="L220" s="171"/>
      <c r="M220" s="171"/>
      <c r="N220" s="171"/>
      <c r="O220" s="171"/>
      <c r="P220" s="171"/>
      <c r="Q220" s="171">
        <f t="shared" si="3"/>
        <v>0</v>
      </c>
      <c r="R220"/>
      <c r="S220"/>
      <c r="T220" s="3"/>
      <c r="U220"/>
      <c r="V220"/>
      <c r="X220"/>
      <c r="Y220"/>
      <c r="Z220"/>
      <c r="AA220"/>
      <c r="AB220"/>
      <c r="AC220"/>
    </row>
    <row r="221" spans="1:29" x14ac:dyDescent="0.25">
      <c r="B221" s="172" t="s">
        <v>499</v>
      </c>
      <c r="C221" s="171">
        <v>94855</v>
      </c>
      <c r="D221" s="171">
        <v>94855</v>
      </c>
      <c r="E221" s="171">
        <v>0</v>
      </c>
      <c r="F221" s="171"/>
      <c r="G221" s="171"/>
      <c r="H221" s="171"/>
      <c r="I221" s="171"/>
      <c r="J221" s="171"/>
      <c r="K221" s="171"/>
      <c r="L221" s="171"/>
      <c r="M221" s="171"/>
      <c r="N221" s="171"/>
      <c r="O221" s="171"/>
      <c r="P221" s="171"/>
      <c r="Q221" s="171">
        <f t="shared" si="3"/>
        <v>0</v>
      </c>
      <c r="T221" s="3"/>
    </row>
    <row r="222" spans="1:29" s="34" customFormat="1" x14ac:dyDescent="0.25">
      <c r="A222"/>
      <c r="B222" s="170" t="s">
        <v>306</v>
      </c>
      <c r="C222" s="171">
        <v>50000</v>
      </c>
      <c r="D222" s="171">
        <v>50000</v>
      </c>
      <c r="E222" s="171">
        <v>0</v>
      </c>
      <c r="F222" s="171"/>
      <c r="G222" s="171"/>
      <c r="H222" s="171"/>
      <c r="I222" s="171"/>
      <c r="J222" s="171"/>
      <c r="K222" s="171"/>
      <c r="L222" s="171"/>
      <c r="M222" s="171"/>
      <c r="N222" s="171"/>
      <c r="O222" s="171"/>
      <c r="P222" s="171"/>
      <c r="Q222" s="171">
        <f t="shared" si="3"/>
        <v>0</v>
      </c>
      <c r="R222"/>
      <c r="S222"/>
      <c r="T222" s="3"/>
      <c r="U222"/>
      <c r="V222"/>
      <c r="X222"/>
      <c r="Y222"/>
      <c r="Z222"/>
      <c r="AA222"/>
      <c r="AB222"/>
      <c r="AC222"/>
    </row>
    <row r="223" spans="1:29" x14ac:dyDescent="0.25">
      <c r="B223" s="172" t="s">
        <v>307</v>
      </c>
      <c r="C223" s="171">
        <v>50000</v>
      </c>
      <c r="D223" s="171">
        <v>50000</v>
      </c>
      <c r="E223" s="171">
        <v>0</v>
      </c>
      <c r="F223" s="171"/>
      <c r="G223" s="171"/>
      <c r="H223" s="171"/>
      <c r="I223" s="171"/>
      <c r="J223" s="171"/>
      <c r="K223" s="171"/>
      <c r="L223" s="171"/>
      <c r="M223" s="171"/>
      <c r="N223" s="171"/>
      <c r="O223" s="171"/>
      <c r="P223" s="171"/>
      <c r="Q223" s="171">
        <f t="shared" si="3"/>
        <v>0</v>
      </c>
      <c r="T223" s="3"/>
    </row>
    <row r="224" spans="1:29" x14ac:dyDescent="0.25">
      <c r="B224" s="170" t="s">
        <v>308</v>
      </c>
      <c r="C224" s="171">
        <v>7154408</v>
      </c>
      <c r="D224" s="171">
        <v>6594075</v>
      </c>
      <c r="E224" s="171">
        <v>0</v>
      </c>
      <c r="F224" s="171">
        <v>0</v>
      </c>
      <c r="G224" s="171">
        <v>304457.58</v>
      </c>
      <c r="H224" s="171">
        <v>24000.02</v>
      </c>
      <c r="I224" s="171">
        <v>0</v>
      </c>
      <c r="J224" s="171">
        <v>84100</v>
      </c>
      <c r="K224" s="171">
        <v>110597.21</v>
      </c>
      <c r="L224" s="171">
        <v>298128</v>
      </c>
      <c r="M224" s="171">
        <v>0</v>
      </c>
      <c r="N224" s="171">
        <v>0</v>
      </c>
      <c r="O224" s="171">
        <v>284010.34000000003</v>
      </c>
      <c r="P224" s="171">
        <v>0</v>
      </c>
      <c r="Q224" s="171">
        <f t="shared" si="3"/>
        <v>1105293.1500000001</v>
      </c>
      <c r="T224" s="3"/>
    </row>
    <row r="225" spans="1:29" s="34" customFormat="1" x14ac:dyDescent="0.25">
      <c r="A225"/>
      <c r="B225" s="172" t="s">
        <v>309</v>
      </c>
      <c r="C225" s="171">
        <v>7154408</v>
      </c>
      <c r="D225" s="171">
        <v>6594075</v>
      </c>
      <c r="E225" s="171">
        <v>0</v>
      </c>
      <c r="F225" s="171">
        <v>0</v>
      </c>
      <c r="G225" s="171">
        <v>304457.58</v>
      </c>
      <c r="H225" s="171">
        <v>24000.02</v>
      </c>
      <c r="I225" s="171">
        <v>0</v>
      </c>
      <c r="J225" s="171">
        <v>84100</v>
      </c>
      <c r="K225" s="171">
        <v>110597.21</v>
      </c>
      <c r="L225" s="171">
        <v>298128</v>
      </c>
      <c r="M225" s="171">
        <v>0</v>
      </c>
      <c r="N225" s="171">
        <v>0</v>
      </c>
      <c r="O225" s="171">
        <v>284010.34000000003</v>
      </c>
      <c r="P225" s="171">
        <v>0</v>
      </c>
      <c r="Q225" s="171">
        <f t="shared" si="3"/>
        <v>1105293.1500000001</v>
      </c>
      <c r="R225"/>
      <c r="S225"/>
      <c r="T225" s="3"/>
      <c r="U225"/>
      <c r="V225"/>
      <c r="X225"/>
      <c r="Y225"/>
      <c r="Z225"/>
      <c r="AA225"/>
      <c r="AB225"/>
      <c r="AC225"/>
    </row>
    <row r="226" spans="1:29" x14ac:dyDescent="0.25">
      <c r="B226" s="170" t="s">
        <v>310</v>
      </c>
      <c r="C226" s="171">
        <v>162140</v>
      </c>
      <c r="D226" s="171">
        <v>114721.95999999999</v>
      </c>
      <c r="E226" s="171">
        <v>0</v>
      </c>
      <c r="F226" s="171"/>
      <c r="G226" s="171"/>
      <c r="H226" s="171">
        <v>0</v>
      </c>
      <c r="I226" s="171"/>
      <c r="J226" s="171"/>
      <c r="K226" s="171">
        <v>0</v>
      </c>
      <c r="L226" s="171"/>
      <c r="M226" s="171"/>
      <c r="N226" s="171"/>
      <c r="O226" s="171">
        <v>0</v>
      </c>
      <c r="P226" s="171">
        <v>0</v>
      </c>
      <c r="Q226" s="171">
        <f t="shared" si="3"/>
        <v>0</v>
      </c>
      <c r="T226" s="3"/>
    </row>
    <row r="227" spans="1:29" x14ac:dyDescent="0.25">
      <c r="B227" s="172" t="s">
        <v>311</v>
      </c>
      <c r="C227" s="171">
        <v>162140</v>
      </c>
      <c r="D227" s="171">
        <v>114721.95999999999</v>
      </c>
      <c r="E227" s="171">
        <v>0</v>
      </c>
      <c r="F227" s="171"/>
      <c r="G227" s="171"/>
      <c r="H227" s="171">
        <v>0</v>
      </c>
      <c r="I227" s="171"/>
      <c r="J227" s="171"/>
      <c r="K227" s="171">
        <v>0</v>
      </c>
      <c r="L227" s="171"/>
      <c r="M227" s="171"/>
      <c r="N227" s="171"/>
      <c r="O227" s="171">
        <v>0</v>
      </c>
      <c r="P227" s="171">
        <v>0</v>
      </c>
      <c r="Q227" s="171">
        <f t="shared" si="3"/>
        <v>0</v>
      </c>
      <c r="T227" s="3"/>
    </row>
    <row r="228" spans="1:29" s="34" customFormat="1" x14ac:dyDescent="0.25">
      <c r="A228"/>
      <c r="B228" s="170" t="s">
        <v>312</v>
      </c>
      <c r="C228" s="182">
        <v>3118943</v>
      </c>
      <c r="D228" s="169">
        <v>3062785.9</v>
      </c>
      <c r="E228" s="182">
        <v>0</v>
      </c>
      <c r="F228" s="182">
        <v>0</v>
      </c>
      <c r="G228" s="182">
        <v>0</v>
      </c>
      <c r="H228" s="182">
        <v>34967.35</v>
      </c>
      <c r="I228" s="182">
        <v>0</v>
      </c>
      <c r="J228" s="182">
        <v>811</v>
      </c>
      <c r="K228" s="182">
        <v>0</v>
      </c>
      <c r="L228" s="182">
        <v>30005.040000000001</v>
      </c>
      <c r="M228" s="182">
        <v>11980.42</v>
      </c>
      <c r="N228" s="182">
        <v>0</v>
      </c>
      <c r="O228" s="182">
        <v>139280.87</v>
      </c>
      <c r="P228" s="182">
        <v>3027.99</v>
      </c>
      <c r="Q228" s="182">
        <f t="shared" si="3"/>
        <v>220072.66999999998</v>
      </c>
      <c r="R228"/>
      <c r="S228"/>
      <c r="T228" s="3"/>
      <c r="U228"/>
      <c r="V228"/>
      <c r="X228"/>
      <c r="Y228"/>
      <c r="Z228"/>
      <c r="AA228"/>
      <c r="AB228"/>
      <c r="AC228"/>
    </row>
    <row r="229" spans="1:29" s="34" customFormat="1" x14ac:dyDescent="0.25">
      <c r="A229"/>
      <c r="B229" s="172" t="s">
        <v>313</v>
      </c>
      <c r="C229" s="171">
        <v>3118943</v>
      </c>
      <c r="D229" s="171">
        <v>3062785.9</v>
      </c>
      <c r="E229" s="171">
        <v>0</v>
      </c>
      <c r="F229" s="171">
        <v>0</v>
      </c>
      <c r="G229" s="171">
        <v>0</v>
      </c>
      <c r="H229" s="171">
        <v>34967.35</v>
      </c>
      <c r="I229" s="171">
        <v>0</v>
      </c>
      <c r="J229" s="171">
        <v>811</v>
      </c>
      <c r="K229" s="171">
        <v>0</v>
      </c>
      <c r="L229" s="171">
        <v>30005.040000000001</v>
      </c>
      <c r="M229" s="171">
        <v>11980.42</v>
      </c>
      <c r="N229" s="171">
        <v>0</v>
      </c>
      <c r="O229" s="171">
        <v>139280.87</v>
      </c>
      <c r="P229" s="171">
        <v>3027.99</v>
      </c>
      <c r="Q229" s="171">
        <f t="shared" si="3"/>
        <v>220072.66999999998</v>
      </c>
      <c r="R229"/>
      <c r="S229"/>
      <c r="T229" s="3"/>
      <c r="U229"/>
      <c r="V229"/>
      <c r="X229"/>
      <c r="Y229"/>
      <c r="Z229"/>
      <c r="AA229"/>
      <c r="AB229"/>
      <c r="AC229"/>
    </row>
    <row r="230" spans="1:29" s="34" customFormat="1" x14ac:dyDescent="0.25">
      <c r="A230"/>
      <c r="B230" s="168" t="s">
        <v>44</v>
      </c>
      <c r="C230" s="181">
        <v>22426427</v>
      </c>
      <c r="D230" s="171">
        <v>16344412.77</v>
      </c>
      <c r="E230" s="181">
        <v>127354.59</v>
      </c>
      <c r="F230" s="181">
        <v>299213.90000000002</v>
      </c>
      <c r="G230" s="181">
        <v>4469.84</v>
      </c>
      <c r="H230" s="181">
        <v>154814.67000000001</v>
      </c>
      <c r="I230" s="181">
        <v>80040.58</v>
      </c>
      <c r="J230" s="181">
        <v>10958.2</v>
      </c>
      <c r="K230" s="181">
        <v>123162.5</v>
      </c>
      <c r="L230" s="181">
        <v>1282821.92</v>
      </c>
      <c r="M230" s="181">
        <v>973697.8</v>
      </c>
      <c r="N230" s="181">
        <v>38110.870000000003</v>
      </c>
      <c r="O230" s="181">
        <v>71028.05</v>
      </c>
      <c r="P230" s="181">
        <v>238446.65</v>
      </c>
      <c r="Q230" s="181">
        <f t="shared" si="3"/>
        <v>3404119.57</v>
      </c>
      <c r="R230"/>
      <c r="S230"/>
      <c r="T230" s="3"/>
      <c r="U230"/>
      <c r="V230"/>
      <c r="X230"/>
      <c r="Y230"/>
      <c r="Z230"/>
      <c r="AA230"/>
      <c r="AB230"/>
      <c r="AC230"/>
    </row>
    <row r="231" spans="1:29" x14ac:dyDescent="0.25">
      <c r="B231" s="170" t="s">
        <v>314</v>
      </c>
      <c r="C231" s="171">
        <v>1652000</v>
      </c>
      <c r="D231" s="171">
        <v>1977452.5</v>
      </c>
      <c r="E231" s="171">
        <v>0</v>
      </c>
      <c r="F231" s="171"/>
      <c r="G231" s="171"/>
      <c r="H231" s="171"/>
      <c r="I231" s="171"/>
      <c r="J231" s="171">
        <v>0</v>
      </c>
      <c r="K231" s="171">
        <v>15045</v>
      </c>
      <c r="L231" s="171">
        <v>0</v>
      </c>
      <c r="M231" s="171">
        <v>508735.76</v>
      </c>
      <c r="N231" s="171">
        <v>360</v>
      </c>
      <c r="O231" s="171"/>
      <c r="P231" s="171">
        <v>126407.5</v>
      </c>
      <c r="Q231" s="171">
        <f t="shared" si="3"/>
        <v>650548.26</v>
      </c>
      <c r="T231" s="3"/>
    </row>
    <row r="232" spans="1:29" s="34" customFormat="1" x14ac:dyDescent="0.25">
      <c r="A232"/>
      <c r="B232" s="172" t="s">
        <v>315</v>
      </c>
      <c r="C232" s="171">
        <v>616000</v>
      </c>
      <c r="D232" s="171">
        <v>662452.5</v>
      </c>
      <c r="E232" s="171">
        <v>0</v>
      </c>
      <c r="F232" s="171"/>
      <c r="G232" s="171"/>
      <c r="H232" s="171"/>
      <c r="I232" s="171"/>
      <c r="J232" s="171">
        <v>0</v>
      </c>
      <c r="K232" s="171">
        <v>15045</v>
      </c>
      <c r="L232" s="171">
        <v>0</v>
      </c>
      <c r="M232" s="171">
        <v>36322.76</v>
      </c>
      <c r="N232" s="171">
        <v>0</v>
      </c>
      <c r="O232" s="171"/>
      <c r="P232" s="171">
        <v>67407.5</v>
      </c>
      <c r="Q232" s="171">
        <f t="shared" si="3"/>
        <v>118775.26000000001</v>
      </c>
      <c r="R232"/>
      <c r="S232"/>
      <c r="T232" s="3"/>
      <c r="U232"/>
      <c r="V232"/>
      <c r="X232"/>
      <c r="Y232"/>
      <c r="Z232"/>
      <c r="AA232"/>
      <c r="AB232"/>
      <c r="AC232"/>
    </row>
    <row r="233" spans="1:29" s="34" customFormat="1" x14ac:dyDescent="0.25">
      <c r="A233"/>
      <c r="B233" s="172" t="s">
        <v>317</v>
      </c>
      <c r="C233" s="171">
        <v>1006000</v>
      </c>
      <c r="D233" s="171">
        <v>1232000</v>
      </c>
      <c r="E233" s="171">
        <v>0</v>
      </c>
      <c r="F233" s="171"/>
      <c r="G233" s="171"/>
      <c r="H233" s="171"/>
      <c r="I233" s="171"/>
      <c r="J233" s="171">
        <v>0</v>
      </c>
      <c r="K233" s="171">
        <v>0</v>
      </c>
      <c r="L233" s="171">
        <v>0</v>
      </c>
      <c r="M233" s="171">
        <v>472413</v>
      </c>
      <c r="N233" s="171">
        <v>360</v>
      </c>
      <c r="O233" s="171"/>
      <c r="P233" s="171">
        <v>0</v>
      </c>
      <c r="Q233" s="171">
        <f t="shared" si="3"/>
        <v>472773</v>
      </c>
      <c r="R233"/>
      <c r="S233"/>
      <c r="T233" s="3"/>
      <c r="U233"/>
      <c r="V233"/>
      <c r="X233"/>
      <c r="Y233"/>
      <c r="Z233"/>
      <c r="AA233"/>
      <c r="AB233"/>
      <c r="AC233"/>
    </row>
    <row r="234" spans="1:29" x14ac:dyDescent="0.25">
      <c r="B234" s="172" t="s">
        <v>318</v>
      </c>
      <c r="C234" s="171">
        <v>30000</v>
      </c>
      <c r="D234" s="171">
        <v>83000</v>
      </c>
      <c r="E234" s="171">
        <v>0</v>
      </c>
      <c r="F234" s="171"/>
      <c r="G234" s="171"/>
      <c r="H234" s="171"/>
      <c r="I234" s="171"/>
      <c r="J234" s="171"/>
      <c r="K234" s="171">
        <v>0</v>
      </c>
      <c r="L234" s="171"/>
      <c r="M234" s="171"/>
      <c r="N234" s="171">
        <v>0</v>
      </c>
      <c r="O234" s="171"/>
      <c r="P234" s="171">
        <v>59000</v>
      </c>
      <c r="Q234" s="171">
        <f t="shared" si="3"/>
        <v>59000</v>
      </c>
      <c r="T234" s="3"/>
    </row>
    <row r="235" spans="1:29" x14ac:dyDescent="0.25">
      <c r="B235" s="170" t="s">
        <v>319</v>
      </c>
      <c r="C235" s="171">
        <v>2247894</v>
      </c>
      <c r="D235" s="171">
        <v>2129894</v>
      </c>
      <c r="E235" s="171">
        <v>0</v>
      </c>
      <c r="F235" s="171"/>
      <c r="G235" s="171"/>
      <c r="H235" s="171">
        <v>0</v>
      </c>
      <c r="I235" s="171"/>
      <c r="J235" s="171">
        <v>0</v>
      </c>
      <c r="K235" s="171">
        <v>0</v>
      </c>
      <c r="L235" s="171">
        <v>261842</v>
      </c>
      <c r="M235" s="171">
        <v>0</v>
      </c>
      <c r="N235" s="171"/>
      <c r="O235" s="171">
        <v>0</v>
      </c>
      <c r="P235" s="171"/>
      <c r="Q235" s="171">
        <f t="shared" si="3"/>
        <v>261842</v>
      </c>
      <c r="T235" s="3"/>
    </row>
    <row r="236" spans="1:29" s="34" customFormat="1" x14ac:dyDescent="0.25">
      <c r="A236"/>
      <c r="B236" s="172" t="s">
        <v>320</v>
      </c>
      <c r="C236" s="171">
        <v>1632952</v>
      </c>
      <c r="D236" s="171">
        <v>1514952</v>
      </c>
      <c r="E236" s="171">
        <v>0</v>
      </c>
      <c r="F236" s="171"/>
      <c r="G236" s="171"/>
      <c r="H236" s="171">
        <v>0</v>
      </c>
      <c r="I236" s="171"/>
      <c r="J236" s="171">
        <v>0</v>
      </c>
      <c r="K236" s="171">
        <v>0</v>
      </c>
      <c r="L236" s="171">
        <v>126968</v>
      </c>
      <c r="M236" s="171">
        <v>0</v>
      </c>
      <c r="N236" s="171"/>
      <c r="O236" s="171">
        <v>0</v>
      </c>
      <c r="P236" s="171"/>
      <c r="Q236" s="171">
        <f t="shared" si="3"/>
        <v>126968</v>
      </c>
      <c r="R236"/>
      <c r="S236"/>
      <c r="T236" s="3"/>
      <c r="U236"/>
      <c r="V236"/>
      <c r="X236"/>
      <c r="Y236"/>
      <c r="Z236"/>
      <c r="AA236"/>
      <c r="AB236"/>
      <c r="AC236"/>
    </row>
    <row r="237" spans="1:29" x14ac:dyDescent="0.25">
      <c r="B237" s="172" t="s">
        <v>477</v>
      </c>
      <c r="C237" s="171">
        <v>250000</v>
      </c>
      <c r="D237" s="171">
        <v>250000</v>
      </c>
      <c r="E237" s="171">
        <v>0</v>
      </c>
      <c r="F237" s="171"/>
      <c r="G237" s="171"/>
      <c r="H237" s="171"/>
      <c r="I237" s="171"/>
      <c r="J237" s="171"/>
      <c r="K237" s="171"/>
      <c r="L237" s="171">
        <v>134874</v>
      </c>
      <c r="M237" s="171">
        <v>0</v>
      </c>
      <c r="N237" s="171"/>
      <c r="O237" s="171"/>
      <c r="P237" s="171"/>
      <c r="Q237" s="171">
        <f t="shared" si="3"/>
        <v>134874</v>
      </c>
      <c r="T237" s="3"/>
    </row>
    <row r="238" spans="1:29" x14ac:dyDescent="0.25">
      <c r="B238" s="172" t="s">
        <v>321</v>
      </c>
      <c r="C238" s="171">
        <v>364942</v>
      </c>
      <c r="D238" s="171">
        <v>364942</v>
      </c>
      <c r="E238" s="171">
        <v>0</v>
      </c>
      <c r="F238" s="171"/>
      <c r="G238" s="171"/>
      <c r="H238" s="171"/>
      <c r="I238" s="171"/>
      <c r="J238" s="171"/>
      <c r="K238" s="171"/>
      <c r="L238" s="171"/>
      <c r="M238" s="171"/>
      <c r="N238" s="171"/>
      <c r="O238" s="171"/>
      <c r="P238" s="171"/>
      <c r="Q238" s="171">
        <f t="shared" si="3"/>
        <v>0</v>
      </c>
      <c r="T238" s="3"/>
    </row>
    <row r="239" spans="1:29" x14ac:dyDescent="0.25">
      <c r="B239" s="170" t="s">
        <v>322</v>
      </c>
      <c r="C239" s="171">
        <v>18492333</v>
      </c>
      <c r="D239" s="171">
        <v>12156570.67</v>
      </c>
      <c r="E239" s="171">
        <v>127354.59</v>
      </c>
      <c r="F239" s="171">
        <v>299213.90000000002</v>
      </c>
      <c r="G239" s="171">
        <v>4469.84</v>
      </c>
      <c r="H239" s="171">
        <v>154814.67000000001</v>
      </c>
      <c r="I239" s="171">
        <v>80040.58</v>
      </c>
      <c r="J239" s="171">
        <v>10958.2</v>
      </c>
      <c r="K239" s="171">
        <v>71572.899999999994</v>
      </c>
      <c r="L239" s="171">
        <v>1020979.92</v>
      </c>
      <c r="M239" s="171">
        <v>464962.04</v>
      </c>
      <c r="N239" s="171">
        <v>37750.870000000003</v>
      </c>
      <c r="O239" s="171">
        <v>71028.05</v>
      </c>
      <c r="P239" s="171">
        <v>77288.149999999994</v>
      </c>
      <c r="Q239" s="171">
        <f t="shared" si="3"/>
        <v>2420433.71</v>
      </c>
      <c r="T239" s="3"/>
    </row>
    <row r="240" spans="1:29" x14ac:dyDescent="0.25">
      <c r="B240" s="172" t="s">
        <v>325</v>
      </c>
      <c r="C240" s="171">
        <v>2525629</v>
      </c>
      <c r="D240" s="171">
        <v>3477019</v>
      </c>
      <c r="E240" s="171">
        <v>127354.59</v>
      </c>
      <c r="F240" s="171">
        <v>1168.2</v>
      </c>
      <c r="G240" s="171">
        <v>4469.84</v>
      </c>
      <c r="H240" s="171">
        <v>3584.17</v>
      </c>
      <c r="I240" s="171">
        <v>52163.08</v>
      </c>
      <c r="J240" s="171">
        <v>9657.2000000000007</v>
      </c>
      <c r="K240" s="171">
        <v>31860</v>
      </c>
      <c r="L240" s="171">
        <v>45658</v>
      </c>
      <c r="M240" s="171">
        <v>88941.32</v>
      </c>
      <c r="N240" s="171">
        <v>32033.15</v>
      </c>
      <c r="O240" s="171">
        <v>10581.06</v>
      </c>
      <c r="P240" s="171">
        <v>17629.400000000001</v>
      </c>
      <c r="Q240" s="171">
        <f t="shared" si="3"/>
        <v>425100.01000000007</v>
      </c>
      <c r="T240" s="3"/>
    </row>
    <row r="241" spans="1:29" x14ac:dyDescent="0.25">
      <c r="B241" s="172" t="s">
        <v>326</v>
      </c>
      <c r="C241" s="171">
        <v>1000000</v>
      </c>
      <c r="D241" s="171">
        <v>0</v>
      </c>
      <c r="E241" s="171">
        <v>0</v>
      </c>
      <c r="F241" s="171"/>
      <c r="G241" s="171"/>
      <c r="H241" s="171"/>
      <c r="I241" s="171"/>
      <c r="J241" s="171">
        <v>0</v>
      </c>
      <c r="K241" s="171"/>
      <c r="L241" s="171"/>
      <c r="M241" s="171"/>
      <c r="N241" s="171"/>
      <c r="O241" s="171"/>
      <c r="P241" s="171"/>
      <c r="Q241" s="171">
        <f t="shared" si="3"/>
        <v>0</v>
      </c>
      <c r="T241" s="3"/>
    </row>
    <row r="242" spans="1:29" s="34" customFormat="1" x14ac:dyDescent="0.25">
      <c r="A242"/>
      <c r="B242" s="172" t="s">
        <v>327</v>
      </c>
      <c r="C242" s="171">
        <v>14966704</v>
      </c>
      <c r="D242" s="171">
        <v>8679551.6699999999</v>
      </c>
      <c r="E242" s="171">
        <v>0</v>
      </c>
      <c r="F242" s="171">
        <v>298045.7</v>
      </c>
      <c r="G242" s="171">
        <v>0</v>
      </c>
      <c r="H242" s="171">
        <v>151230.5</v>
      </c>
      <c r="I242" s="171">
        <v>27877.5</v>
      </c>
      <c r="J242" s="171">
        <v>1301</v>
      </c>
      <c r="K242" s="171">
        <v>39712.9</v>
      </c>
      <c r="L242" s="171">
        <v>975321.92</v>
      </c>
      <c r="M242" s="171">
        <v>376020.72</v>
      </c>
      <c r="N242" s="171">
        <v>5717.7199999999993</v>
      </c>
      <c r="O242" s="171">
        <v>60446.99</v>
      </c>
      <c r="P242" s="171">
        <v>59658.75</v>
      </c>
      <c r="Q242" s="171">
        <f t="shared" si="3"/>
        <v>1995333.7</v>
      </c>
      <c r="R242"/>
      <c r="S242"/>
      <c r="T242" s="3"/>
      <c r="U242"/>
      <c r="V242"/>
      <c r="X242"/>
      <c r="Y242"/>
      <c r="Z242"/>
      <c r="AA242"/>
      <c r="AB242"/>
      <c r="AC242"/>
    </row>
    <row r="243" spans="1:29" x14ac:dyDescent="0.25">
      <c r="B243" s="170" t="s">
        <v>328</v>
      </c>
      <c r="C243" s="171">
        <v>34200</v>
      </c>
      <c r="D243" s="171">
        <v>80495.600000000006</v>
      </c>
      <c r="E243" s="171">
        <v>0</v>
      </c>
      <c r="F243" s="171"/>
      <c r="G243" s="171"/>
      <c r="H243" s="171"/>
      <c r="I243" s="171"/>
      <c r="J243" s="171">
        <v>0</v>
      </c>
      <c r="K243" s="171">
        <v>36544.6</v>
      </c>
      <c r="L243" s="171"/>
      <c r="M243" s="171"/>
      <c r="N243" s="171">
        <v>0</v>
      </c>
      <c r="O243" s="171">
        <v>0</v>
      </c>
      <c r="P243" s="171">
        <v>34751</v>
      </c>
      <c r="Q243" s="171">
        <f t="shared" si="3"/>
        <v>71295.600000000006</v>
      </c>
      <c r="T243" s="3"/>
    </row>
    <row r="244" spans="1:29" x14ac:dyDescent="0.25">
      <c r="B244" s="172" t="s">
        <v>329</v>
      </c>
      <c r="C244" s="182">
        <v>26200</v>
      </c>
      <c r="D244" s="169">
        <v>72495.600000000006</v>
      </c>
      <c r="E244" s="182">
        <v>0</v>
      </c>
      <c r="F244" s="182"/>
      <c r="G244" s="182"/>
      <c r="H244" s="182"/>
      <c r="I244" s="182"/>
      <c r="J244" s="182">
        <v>0</v>
      </c>
      <c r="K244" s="182">
        <v>36544.6</v>
      </c>
      <c r="L244" s="182"/>
      <c r="M244" s="182"/>
      <c r="N244" s="182">
        <v>0</v>
      </c>
      <c r="O244" s="182">
        <v>0</v>
      </c>
      <c r="P244" s="182">
        <v>34751</v>
      </c>
      <c r="Q244" s="182">
        <f t="shared" si="3"/>
        <v>71295.600000000006</v>
      </c>
      <c r="T244" s="3"/>
    </row>
    <row r="245" spans="1:29" x14ac:dyDescent="0.25">
      <c r="B245" s="75" t="s">
        <v>501</v>
      </c>
      <c r="C245" s="171">
        <v>8000</v>
      </c>
      <c r="D245" s="171">
        <v>8000</v>
      </c>
      <c r="E245" s="171">
        <v>0</v>
      </c>
      <c r="F245" s="171"/>
      <c r="G245" s="171"/>
      <c r="H245" s="171"/>
      <c r="I245" s="171"/>
      <c r="J245" s="171"/>
      <c r="K245" s="171"/>
      <c r="L245" s="171"/>
      <c r="M245" s="171"/>
      <c r="N245" s="171"/>
      <c r="O245" s="171"/>
      <c r="P245" s="171"/>
      <c r="Q245" s="171">
        <f t="shared" si="3"/>
        <v>0</v>
      </c>
      <c r="T245" s="3"/>
    </row>
    <row r="246" spans="1:29" s="34" customFormat="1" x14ac:dyDescent="0.25">
      <c r="A246"/>
      <c r="B246" s="168" t="s">
        <v>45</v>
      </c>
      <c r="C246" s="181">
        <v>109413270</v>
      </c>
      <c r="D246" s="171">
        <v>121134222.46000001</v>
      </c>
      <c r="E246" s="181">
        <v>245000</v>
      </c>
      <c r="F246" s="181">
        <v>2357434.12</v>
      </c>
      <c r="G246" s="181">
        <v>10495112.110000001</v>
      </c>
      <c r="H246" s="181">
        <v>599910.14</v>
      </c>
      <c r="I246" s="181">
        <v>3223603.4499999997</v>
      </c>
      <c r="J246" s="181">
        <v>1736902.8800000001</v>
      </c>
      <c r="K246" s="181">
        <v>6882687.5199999996</v>
      </c>
      <c r="L246" s="181">
        <v>1652911.2</v>
      </c>
      <c r="M246" s="181">
        <v>3168633.2300000004</v>
      </c>
      <c r="N246" s="181">
        <v>1320534.3499999999</v>
      </c>
      <c r="O246" s="181">
        <v>3309424.2399999998</v>
      </c>
      <c r="P246" s="181">
        <v>4865196.91</v>
      </c>
      <c r="Q246" s="181">
        <f t="shared" si="3"/>
        <v>39857350.150000006</v>
      </c>
      <c r="R246"/>
      <c r="S246"/>
      <c r="T246" s="3"/>
      <c r="U246"/>
      <c r="V246"/>
      <c r="X246"/>
      <c r="Y246"/>
      <c r="Z246"/>
      <c r="AA246"/>
      <c r="AB246"/>
      <c r="AC246"/>
    </row>
    <row r="247" spans="1:29" x14ac:dyDescent="0.25">
      <c r="B247" s="170" t="s">
        <v>330</v>
      </c>
      <c r="C247" s="171">
        <v>103920224</v>
      </c>
      <c r="D247" s="171">
        <v>114731698.94000001</v>
      </c>
      <c r="E247" s="171">
        <v>245000</v>
      </c>
      <c r="F247" s="171">
        <v>2357434.12</v>
      </c>
      <c r="G247" s="171">
        <v>10162340.950000001</v>
      </c>
      <c r="H247" s="171">
        <v>370977.4</v>
      </c>
      <c r="I247" s="171">
        <v>3162231.65</v>
      </c>
      <c r="J247" s="171">
        <v>1522777.8800000001</v>
      </c>
      <c r="K247" s="171">
        <v>6836267.5199999996</v>
      </c>
      <c r="L247" s="171">
        <v>1347221.25</v>
      </c>
      <c r="M247" s="171">
        <v>2717513.39</v>
      </c>
      <c r="N247" s="171">
        <v>1309436.3799999999</v>
      </c>
      <c r="O247" s="171">
        <v>2780284.07</v>
      </c>
      <c r="P247" s="171">
        <v>4504845.41</v>
      </c>
      <c r="Q247" s="171">
        <f t="shared" si="3"/>
        <v>37316330.019999996</v>
      </c>
      <c r="T247" s="3"/>
    </row>
    <row r="248" spans="1:29" x14ac:dyDescent="0.25">
      <c r="B248" s="172" t="s">
        <v>331</v>
      </c>
      <c r="C248" s="171">
        <v>97203116</v>
      </c>
      <c r="D248" s="171">
        <v>104920116</v>
      </c>
      <c r="E248" s="171">
        <v>245000</v>
      </c>
      <c r="F248" s="171">
        <v>2279616.87</v>
      </c>
      <c r="G248" s="171">
        <v>9722193.3000000007</v>
      </c>
      <c r="H248" s="171">
        <v>275549.71000000002</v>
      </c>
      <c r="I248" s="171">
        <v>2804926.85</v>
      </c>
      <c r="J248" s="171">
        <v>1330876.56</v>
      </c>
      <c r="K248" s="171">
        <v>5662693.5099999998</v>
      </c>
      <c r="L248" s="171">
        <v>1324801.3600000001</v>
      </c>
      <c r="M248" s="171">
        <v>2126063.75</v>
      </c>
      <c r="N248" s="171">
        <v>1307500</v>
      </c>
      <c r="O248" s="171">
        <v>2326400</v>
      </c>
      <c r="P248" s="171">
        <v>4243191.74</v>
      </c>
      <c r="Q248" s="171">
        <f t="shared" si="3"/>
        <v>33648813.650000006</v>
      </c>
      <c r="T248" s="3"/>
    </row>
    <row r="249" spans="1:29" x14ac:dyDescent="0.25">
      <c r="B249" s="172" t="s">
        <v>332</v>
      </c>
      <c r="C249" s="171">
        <v>5846000</v>
      </c>
      <c r="D249" s="171">
        <v>8869130.0099999998</v>
      </c>
      <c r="E249" s="171">
        <v>0</v>
      </c>
      <c r="F249" s="171">
        <v>77817.25</v>
      </c>
      <c r="G249" s="171">
        <v>440147.65</v>
      </c>
      <c r="H249" s="171">
        <v>42519.65</v>
      </c>
      <c r="I249" s="171">
        <v>357304.8</v>
      </c>
      <c r="J249" s="171">
        <v>190431.32</v>
      </c>
      <c r="K249" s="171">
        <v>1173574.01</v>
      </c>
      <c r="L249" s="171">
        <v>22419.89</v>
      </c>
      <c r="M249" s="171">
        <v>534613.46</v>
      </c>
      <c r="N249" s="171">
        <v>0</v>
      </c>
      <c r="O249" s="171">
        <v>451253.07</v>
      </c>
      <c r="P249" s="171">
        <v>187069.19</v>
      </c>
      <c r="Q249" s="171">
        <f t="shared" si="3"/>
        <v>3477150.29</v>
      </c>
      <c r="T249" s="3"/>
    </row>
    <row r="250" spans="1:29" s="34" customFormat="1" x14ac:dyDescent="0.25">
      <c r="A250"/>
      <c r="B250" s="172" t="s">
        <v>535</v>
      </c>
      <c r="C250" s="171">
        <v>44870</v>
      </c>
      <c r="D250" s="171">
        <v>44870</v>
      </c>
      <c r="E250" s="171">
        <v>0</v>
      </c>
      <c r="F250" s="171"/>
      <c r="G250" s="171"/>
      <c r="H250" s="171"/>
      <c r="I250" s="171"/>
      <c r="J250" s="171"/>
      <c r="K250" s="171"/>
      <c r="L250" s="171"/>
      <c r="M250" s="171"/>
      <c r="N250" s="171"/>
      <c r="O250" s="171"/>
      <c r="P250" s="171"/>
      <c r="Q250" s="171">
        <f t="shared" si="3"/>
        <v>0</v>
      </c>
      <c r="R250"/>
      <c r="S250"/>
      <c r="T250" s="3"/>
      <c r="U250"/>
      <c r="V250"/>
      <c r="X250"/>
      <c r="Y250"/>
      <c r="Z250"/>
      <c r="AA250"/>
      <c r="AB250"/>
      <c r="AC250"/>
    </row>
    <row r="251" spans="1:29" x14ac:dyDescent="0.25">
      <c r="B251" s="172" t="s">
        <v>333</v>
      </c>
      <c r="C251" s="171">
        <v>126000</v>
      </c>
      <c r="D251" s="171">
        <v>116999.93</v>
      </c>
      <c r="E251" s="171">
        <v>0</v>
      </c>
      <c r="F251" s="171"/>
      <c r="G251" s="171"/>
      <c r="H251" s="171">
        <v>0</v>
      </c>
      <c r="I251" s="171"/>
      <c r="J251" s="171">
        <v>1250</v>
      </c>
      <c r="K251" s="171">
        <v>0</v>
      </c>
      <c r="L251" s="171"/>
      <c r="M251" s="171">
        <v>700</v>
      </c>
      <c r="N251" s="171"/>
      <c r="O251" s="171"/>
      <c r="P251" s="171">
        <v>3499.93</v>
      </c>
      <c r="Q251" s="171">
        <f t="shared" si="3"/>
        <v>5449.93</v>
      </c>
      <c r="T251" s="3"/>
    </row>
    <row r="252" spans="1:29" x14ac:dyDescent="0.25">
      <c r="B252" s="172" t="s">
        <v>334</v>
      </c>
      <c r="C252" s="171">
        <v>303720</v>
      </c>
      <c r="D252" s="171">
        <v>409355</v>
      </c>
      <c r="E252" s="171">
        <v>0</v>
      </c>
      <c r="F252" s="171"/>
      <c r="G252" s="171">
        <v>0</v>
      </c>
      <c r="H252" s="171">
        <v>52908.04</v>
      </c>
      <c r="I252" s="171">
        <v>0</v>
      </c>
      <c r="J252" s="171">
        <v>220</v>
      </c>
      <c r="K252" s="171">
        <v>0</v>
      </c>
      <c r="L252" s="171">
        <v>0</v>
      </c>
      <c r="M252" s="171">
        <v>56136.18</v>
      </c>
      <c r="N252" s="171">
        <v>1936.38</v>
      </c>
      <c r="O252" s="171">
        <v>2631</v>
      </c>
      <c r="P252" s="171">
        <v>65989.55</v>
      </c>
      <c r="Q252" s="171">
        <f t="shared" si="3"/>
        <v>179821.15000000002</v>
      </c>
      <c r="T252" s="3"/>
    </row>
    <row r="253" spans="1:29" s="34" customFormat="1" x14ac:dyDescent="0.25">
      <c r="A253"/>
      <c r="B253" s="172" t="s">
        <v>335</v>
      </c>
      <c r="C253" s="171">
        <v>396518</v>
      </c>
      <c r="D253" s="171">
        <v>371228</v>
      </c>
      <c r="E253" s="171">
        <v>0</v>
      </c>
      <c r="F253" s="171"/>
      <c r="G253" s="171"/>
      <c r="H253" s="171"/>
      <c r="I253" s="171"/>
      <c r="J253" s="171"/>
      <c r="K253" s="171"/>
      <c r="L253" s="171"/>
      <c r="M253" s="171"/>
      <c r="N253" s="171"/>
      <c r="O253" s="171">
        <v>0</v>
      </c>
      <c r="P253" s="171">
        <v>5095</v>
      </c>
      <c r="Q253" s="171">
        <f t="shared" si="3"/>
        <v>5095</v>
      </c>
      <c r="R253"/>
      <c r="S253"/>
      <c r="T253" s="3"/>
      <c r="U253"/>
      <c r="V253"/>
      <c r="X253"/>
      <c r="Y253"/>
      <c r="Z253"/>
      <c r="AA253"/>
      <c r="AB253"/>
      <c r="AC253"/>
    </row>
    <row r="254" spans="1:29" x14ac:dyDescent="0.25">
      <c r="B254" s="170" t="s">
        <v>336</v>
      </c>
      <c r="C254" s="171">
        <v>5493046</v>
      </c>
      <c r="D254" s="171">
        <v>6402523.5200000005</v>
      </c>
      <c r="E254" s="171">
        <v>0</v>
      </c>
      <c r="F254" s="171">
        <v>0</v>
      </c>
      <c r="G254" s="171">
        <v>332771.15999999997</v>
      </c>
      <c r="H254" s="171">
        <v>228932.74</v>
      </c>
      <c r="I254" s="171">
        <v>61371.8</v>
      </c>
      <c r="J254" s="171">
        <v>214125</v>
      </c>
      <c r="K254" s="171">
        <v>46420</v>
      </c>
      <c r="L254" s="171">
        <v>305689.95</v>
      </c>
      <c r="M254" s="171">
        <v>451119.84</v>
      </c>
      <c r="N254" s="171">
        <v>11097.970000000001</v>
      </c>
      <c r="O254" s="171">
        <v>529140.17000000004</v>
      </c>
      <c r="P254" s="171">
        <v>360351.5</v>
      </c>
      <c r="Q254" s="171">
        <f t="shared" si="3"/>
        <v>2541020.13</v>
      </c>
      <c r="T254" s="3"/>
    </row>
    <row r="255" spans="1:29" x14ac:dyDescent="0.25">
      <c r="B255" s="170" t="s">
        <v>337</v>
      </c>
      <c r="C255" s="171">
        <v>3585</v>
      </c>
      <c r="D255" s="171">
        <v>4210</v>
      </c>
      <c r="E255" s="171">
        <v>0</v>
      </c>
      <c r="F255" s="171"/>
      <c r="G255" s="171">
        <v>0</v>
      </c>
      <c r="H255" s="171"/>
      <c r="I255" s="171"/>
      <c r="J255" s="171"/>
      <c r="K255" s="171">
        <v>0</v>
      </c>
      <c r="L255" s="171"/>
      <c r="M255" s="171"/>
      <c r="N255" s="171"/>
      <c r="O255" s="171"/>
      <c r="P255" s="171"/>
      <c r="Q255" s="171">
        <f t="shared" si="3"/>
        <v>0</v>
      </c>
      <c r="T255" s="3"/>
    </row>
    <row r="256" spans="1:29" x14ac:dyDescent="0.25">
      <c r="B256" s="172" t="s">
        <v>338</v>
      </c>
      <c r="C256" s="171">
        <v>640600</v>
      </c>
      <c r="D256" s="171">
        <v>602600</v>
      </c>
      <c r="E256" s="171">
        <v>0</v>
      </c>
      <c r="F256" s="171"/>
      <c r="G256" s="171"/>
      <c r="H256" s="171">
        <v>0</v>
      </c>
      <c r="I256" s="171"/>
      <c r="J256" s="171">
        <v>0</v>
      </c>
      <c r="K256" s="171">
        <v>0</v>
      </c>
      <c r="L256" s="171">
        <v>56079.5</v>
      </c>
      <c r="M256" s="171">
        <v>0</v>
      </c>
      <c r="N256" s="171"/>
      <c r="O256" s="171"/>
      <c r="P256" s="171"/>
      <c r="Q256" s="171">
        <f t="shared" si="3"/>
        <v>56079.5</v>
      </c>
      <c r="T256" s="3"/>
    </row>
    <row r="257" spans="1:29" x14ac:dyDescent="0.25">
      <c r="B257" s="172" t="s">
        <v>339</v>
      </c>
      <c r="C257" s="171">
        <v>27000</v>
      </c>
      <c r="D257" s="171">
        <v>50650</v>
      </c>
      <c r="E257" s="171">
        <v>0</v>
      </c>
      <c r="F257" s="171"/>
      <c r="G257" s="171">
        <v>7608</v>
      </c>
      <c r="H257" s="171">
        <v>570</v>
      </c>
      <c r="I257" s="171"/>
      <c r="J257" s="171"/>
      <c r="K257" s="171"/>
      <c r="L257" s="171"/>
      <c r="M257" s="171">
        <v>2113.64</v>
      </c>
      <c r="N257" s="171"/>
      <c r="O257" s="171">
        <v>657</v>
      </c>
      <c r="P257" s="171">
        <v>650</v>
      </c>
      <c r="Q257" s="171">
        <f t="shared" si="3"/>
        <v>11598.64</v>
      </c>
      <c r="T257" s="3"/>
    </row>
    <row r="258" spans="1:29" x14ac:dyDescent="0.25">
      <c r="B258" s="172" t="s">
        <v>340</v>
      </c>
      <c r="C258" s="182">
        <v>3943593</v>
      </c>
      <c r="D258" s="169">
        <v>4226217.28</v>
      </c>
      <c r="E258" s="182">
        <v>0</v>
      </c>
      <c r="F258" s="182">
        <v>0</v>
      </c>
      <c r="G258" s="182">
        <v>308534.59999999998</v>
      </c>
      <c r="H258" s="182">
        <v>228262.74</v>
      </c>
      <c r="I258" s="182">
        <v>30090</v>
      </c>
      <c r="J258" s="182">
        <v>5900</v>
      </c>
      <c r="K258" s="182">
        <v>8120</v>
      </c>
      <c r="L258" s="182">
        <v>243994.5</v>
      </c>
      <c r="M258" s="182">
        <v>197642.6</v>
      </c>
      <c r="N258" s="182">
        <v>5948.97</v>
      </c>
      <c r="O258" s="182">
        <v>345165.77</v>
      </c>
      <c r="P258" s="182">
        <v>237565.5</v>
      </c>
      <c r="Q258" s="182">
        <f t="shared" si="3"/>
        <v>1611224.68</v>
      </c>
      <c r="T258" s="3"/>
    </row>
    <row r="259" spans="1:29" s="34" customFormat="1" x14ac:dyDescent="0.25">
      <c r="A259"/>
      <c r="B259" s="172" t="s">
        <v>341</v>
      </c>
      <c r="C259" s="171">
        <v>878268</v>
      </c>
      <c r="D259" s="171">
        <v>1518846.24</v>
      </c>
      <c r="E259" s="171">
        <v>0</v>
      </c>
      <c r="F259" s="171">
        <v>0</v>
      </c>
      <c r="G259" s="171">
        <v>16628.560000000001</v>
      </c>
      <c r="H259" s="171">
        <v>100</v>
      </c>
      <c r="I259" s="171">
        <v>31281.8</v>
      </c>
      <c r="J259" s="171">
        <v>208225</v>
      </c>
      <c r="K259" s="171">
        <v>38300</v>
      </c>
      <c r="L259" s="171">
        <v>5615.95</v>
      </c>
      <c r="M259" s="171">
        <v>251363.6</v>
      </c>
      <c r="N259" s="171">
        <v>5149</v>
      </c>
      <c r="O259" s="171">
        <v>183317.4</v>
      </c>
      <c r="P259" s="171">
        <v>122136</v>
      </c>
      <c r="Q259" s="171">
        <f t="shared" si="3"/>
        <v>862117.31</v>
      </c>
      <c r="R259"/>
      <c r="S259"/>
      <c r="T259" s="3"/>
      <c r="U259"/>
      <c r="V259"/>
      <c r="X259"/>
      <c r="Y259"/>
      <c r="Z259"/>
      <c r="AA259"/>
      <c r="AB259"/>
      <c r="AC259"/>
    </row>
    <row r="260" spans="1:29" x14ac:dyDescent="0.25">
      <c r="B260" s="168" t="s">
        <v>46</v>
      </c>
      <c r="C260" s="181">
        <v>402146499</v>
      </c>
      <c r="D260" s="171">
        <v>423405068.21000004</v>
      </c>
      <c r="E260" s="181">
        <v>1152697.18</v>
      </c>
      <c r="F260" s="181">
        <v>1932128.68</v>
      </c>
      <c r="G260" s="181">
        <v>5304045.83</v>
      </c>
      <c r="H260" s="181">
        <v>3704223.98</v>
      </c>
      <c r="I260" s="181">
        <v>3212218.8200000003</v>
      </c>
      <c r="J260" s="181">
        <v>4015372.5500000003</v>
      </c>
      <c r="K260" s="181">
        <v>1609944.68</v>
      </c>
      <c r="L260" s="181">
        <v>15433132.26</v>
      </c>
      <c r="M260" s="181">
        <v>10993649.720000001</v>
      </c>
      <c r="N260" s="181">
        <v>14429550.98</v>
      </c>
      <c r="O260" s="181">
        <v>11478316.75</v>
      </c>
      <c r="P260" s="181">
        <v>7085197.6799999997</v>
      </c>
      <c r="Q260" s="181">
        <f t="shared" si="3"/>
        <v>80350479.109999985</v>
      </c>
      <c r="T260" s="3"/>
    </row>
    <row r="261" spans="1:29" x14ac:dyDescent="0.25">
      <c r="B261" s="170" t="s">
        <v>342</v>
      </c>
      <c r="C261" s="171">
        <v>29318971</v>
      </c>
      <c r="D261" s="171">
        <v>29379208.379999999</v>
      </c>
      <c r="E261" s="171">
        <v>725389.31</v>
      </c>
      <c r="F261" s="171">
        <v>324335.98</v>
      </c>
      <c r="G261" s="171">
        <v>380170.04</v>
      </c>
      <c r="H261" s="171">
        <v>305503.34999999998</v>
      </c>
      <c r="I261" s="171">
        <v>37406</v>
      </c>
      <c r="J261" s="171">
        <v>131116.71</v>
      </c>
      <c r="K261" s="171">
        <v>314139.59999999998</v>
      </c>
      <c r="L261" s="171">
        <v>620542.44999999995</v>
      </c>
      <c r="M261" s="171">
        <v>886451.23</v>
      </c>
      <c r="N261" s="171">
        <v>301020.88</v>
      </c>
      <c r="O261" s="171">
        <v>10306.9</v>
      </c>
      <c r="P261" s="171">
        <v>420441.19</v>
      </c>
      <c r="Q261" s="171">
        <f t="shared" si="3"/>
        <v>4456823.6400000006</v>
      </c>
      <c r="T261" s="3"/>
    </row>
    <row r="262" spans="1:29" x14ac:dyDescent="0.25">
      <c r="B262" s="172" t="s">
        <v>343</v>
      </c>
      <c r="C262" s="171">
        <v>27690640</v>
      </c>
      <c r="D262" s="171">
        <v>27849278.379999999</v>
      </c>
      <c r="E262" s="171">
        <v>725389.31</v>
      </c>
      <c r="F262" s="171">
        <v>324335.98</v>
      </c>
      <c r="G262" s="171">
        <v>380170.04</v>
      </c>
      <c r="H262" s="171">
        <v>305503.34999999998</v>
      </c>
      <c r="I262" s="171">
        <v>37406</v>
      </c>
      <c r="J262" s="171">
        <v>131116.71</v>
      </c>
      <c r="K262" s="171">
        <v>314139.59999999998</v>
      </c>
      <c r="L262" s="171">
        <v>620542.44999999995</v>
      </c>
      <c r="M262" s="171">
        <v>886451.23</v>
      </c>
      <c r="N262" s="171">
        <v>250221.88</v>
      </c>
      <c r="O262" s="171">
        <v>10306.9</v>
      </c>
      <c r="P262" s="171">
        <v>420441.19</v>
      </c>
      <c r="Q262" s="171">
        <f t="shared" si="3"/>
        <v>4406024.6400000006</v>
      </c>
      <c r="T262" s="3"/>
    </row>
    <row r="263" spans="1:29" x14ac:dyDescent="0.25">
      <c r="B263" s="172" t="s">
        <v>478</v>
      </c>
      <c r="C263" s="171">
        <v>1628331</v>
      </c>
      <c r="D263" s="171">
        <v>1529930</v>
      </c>
      <c r="E263" s="171">
        <v>0</v>
      </c>
      <c r="F263" s="171"/>
      <c r="G263" s="171"/>
      <c r="H263" s="171"/>
      <c r="I263" s="171"/>
      <c r="J263" s="171"/>
      <c r="K263" s="171">
        <v>0</v>
      </c>
      <c r="L263" s="171"/>
      <c r="M263" s="171">
        <v>0</v>
      </c>
      <c r="N263" s="171">
        <v>50799</v>
      </c>
      <c r="O263" s="171">
        <v>0</v>
      </c>
      <c r="P263" s="171"/>
      <c r="Q263" s="171">
        <f t="shared" si="3"/>
        <v>50799</v>
      </c>
      <c r="T263" s="3"/>
    </row>
    <row r="264" spans="1:29" x14ac:dyDescent="0.25">
      <c r="B264" s="170" t="s">
        <v>344</v>
      </c>
      <c r="C264" s="171">
        <v>34091282</v>
      </c>
      <c r="D264" s="171">
        <v>47010405.149999999</v>
      </c>
      <c r="E264" s="171">
        <v>96540.2</v>
      </c>
      <c r="F264" s="171">
        <v>1569222.51</v>
      </c>
      <c r="G264" s="171">
        <v>806301.46</v>
      </c>
      <c r="H264" s="171">
        <v>1320546.3</v>
      </c>
      <c r="I264" s="171">
        <v>1420000.04</v>
      </c>
      <c r="J264" s="171">
        <v>3267890.7</v>
      </c>
      <c r="K264" s="171">
        <v>194238.01</v>
      </c>
      <c r="L264" s="171">
        <v>877958.08</v>
      </c>
      <c r="M264" s="171">
        <v>981007</v>
      </c>
      <c r="N264" s="171">
        <v>5693677.1899999995</v>
      </c>
      <c r="O264" s="171">
        <v>319781.68</v>
      </c>
      <c r="P264" s="171">
        <v>1876172.5299999998</v>
      </c>
      <c r="Q264" s="171">
        <f t="shared" si="3"/>
        <v>18423335.699999999</v>
      </c>
      <c r="T264" s="3"/>
    </row>
    <row r="265" spans="1:29" s="34" customFormat="1" x14ac:dyDescent="0.25">
      <c r="A265"/>
      <c r="B265" s="172" t="s">
        <v>345</v>
      </c>
      <c r="C265" s="171">
        <v>34091282</v>
      </c>
      <c r="D265" s="171">
        <v>43780105.149999999</v>
      </c>
      <c r="E265" s="171">
        <v>96540.2</v>
      </c>
      <c r="F265" s="171">
        <v>1561422.51</v>
      </c>
      <c r="G265" s="171">
        <v>806301.46</v>
      </c>
      <c r="H265" s="171">
        <v>1320546.3</v>
      </c>
      <c r="I265" s="171">
        <v>1420000.04</v>
      </c>
      <c r="J265" s="171">
        <v>3267890.7</v>
      </c>
      <c r="K265" s="171">
        <v>194238.01</v>
      </c>
      <c r="L265" s="171">
        <v>877958.08</v>
      </c>
      <c r="M265" s="171">
        <v>689580</v>
      </c>
      <c r="N265" s="171">
        <v>3333264.19</v>
      </c>
      <c r="O265" s="171">
        <v>319781.68</v>
      </c>
      <c r="P265" s="171">
        <v>1843172.65</v>
      </c>
      <c r="Q265" s="171">
        <f t="shared" si="3"/>
        <v>15730695.82</v>
      </c>
      <c r="R265"/>
      <c r="S265"/>
      <c r="T265" s="3"/>
      <c r="U265"/>
      <c r="V265"/>
      <c r="X265"/>
      <c r="Y265"/>
      <c r="Z265"/>
      <c r="AA265"/>
      <c r="AB265"/>
      <c r="AC265"/>
    </row>
    <row r="266" spans="1:29" s="34" customFormat="1" x14ac:dyDescent="0.25">
      <c r="A266"/>
      <c r="B266" s="172" t="s">
        <v>346</v>
      </c>
      <c r="C266" s="171">
        <v>0</v>
      </c>
      <c r="D266" s="171">
        <v>3230300</v>
      </c>
      <c r="E266" s="171"/>
      <c r="F266" s="171">
        <v>7800</v>
      </c>
      <c r="G266" s="171">
        <v>0</v>
      </c>
      <c r="H266" s="171"/>
      <c r="I266" s="171"/>
      <c r="J266" s="171"/>
      <c r="K266" s="171"/>
      <c r="L266" s="171">
        <v>0</v>
      </c>
      <c r="M266" s="171">
        <v>291427</v>
      </c>
      <c r="N266" s="171">
        <v>2360413</v>
      </c>
      <c r="O266" s="171">
        <v>0</v>
      </c>
      <c r="P266" s="171">
        <v>32999.879999999997</v>
      </c>
      <c r="Q266" s="171">
        <f t="shared" si="3"/>
        <v>2692639.88</v>
      </c>
      <c r="R266"/>
      <c r="S266"/>
      <c r="T266" s="3"/>
      <c r="U266"/>
      <c r="V266"/>
      <c r="X266"/>
      <c r="Y266"/>
      <c r="Z266"/>
      <c r="AA266"/>
      <c r="AB266"/>
      <c r="AC266"/>
    </row>
    <row r="267" spans="1:29" x14ac:dyDescent="0.25">
      <c r="B267" s="170" t="s">
        <v>347</v>
      </c>
      <c r="C267" s="171">
        <v>3142600</v>
      </c>
      <c r="D267" s="171">
        <v>3147000</v>
      </c>
      <c r="E267" s="171">
        <v>0</v>
      </c>
      <c r="F267" s="171">
        <v>2997.2</v>
      </c>
      <c r="G267" s="171">
        <v>0</v>
      </c>
      <c r="H267" s="171">
        <v>33804.639999999999</v>
      </c>
      <c r="I267" s="171">
        <v>502254.39</v>
      </c>
      <c r="J267" s="171">
        <v>108620</v>
      </c>
      <c r="K267" s="171">
        <v>0</v>
      </c>
      <c r="L267" s="171">
        <v>28583.14</v>
      </c>
      <c r="M267" s="171">
        <v>0</v>
      </c>
      <c r="N267" s="171">
        <v>161229.32</v>
      </c>
      <c r="O267" s="171">
        <v>717047.52</v>
      </c>
      <c r="P267" s="171">
        <v>0</v>
      </c>
      <c r="Q267" s="171">
        <f t="shared" si="3"/>
        <v>1554536.21</v>
      </c>
      <c r="T267" s="3"/>
    </row>
    <row r="268" spans="1:29" s="34" customFormat="1" x14ac:dyDescent="0.25">
      <c r="A268"/>
      <c r="B268" s="172" t="s">
        <v>348</v>
      </c>
      <c r="C268" s="171">
        <v>3142600</v>
      </c>
      <c r="D268" s="171">
        <v>3147000</v>
      </c>
      <c r="E268" s="171">
        <v>0</v>
      </c>
      <c r="F268" s="171">
        <v>2997.2</v>
      </c>
      <c r="G268" s="171">
        <v>0</v>
      </c>
      <c r="H268" s="171">
        <v>33804.639999999999</v>
      </c>
      <c r="I268" s="171">
        <v>502254.39</v>
      </c>
      <c r="J268" s="171">
        <v>108620</v>
      </c>
      <c r="K268" s="171">
        <v>0</v>
      </c>
      <c r="L268" s="171">
        <v>28583.14</v>
      </c>
      <c r="M268" s="171">
        <v>0</v>
      </c>
      <c r="N268" s="171">
        <v>161229.32</v>
      </c>
      <c r="O268" s="171">
        <v>717047.52</v>
      </c>
      <c r="P268" s="171">
        <v>0</v>
      </c>
      <c r="Q268" s="171">
        <f t="shared" si="3"/>
        <v>1554536.21</v>
      </c>
      <c r="R268"/>
      <c r="S268"/>
      <c r="T268" s="3"/>
      <c r="U268"/>
      <c r="V268"/>
      <c r="X268"/>
      <c r="Y268"/>
      <c r="Z268"/>
      <c r="AA268"/>
      <c r="AB268"/>
      <c r="AC268"/>
    </row>
    <row r="269" spans="1:29" x14ac:dyDescent="0.25">
      <c r="B269" s="170" t="s">
        <v>349</v>
      </c>
      <c r="C269" s="171">
        <v>8231960</v>
      </c>
      <c r="D269" s="171">
        <v>5821026.5999999996</v>
      </c>
      <c r="E269" s="171">
        <v>0</v>
      </c>
      <c r="F269" s="171"/>
      <c r="G269" s="171"/>
      <c r="H269" s="171">
        <v>0</v>
      </c>
      <c r="I269" s="171"/>
      <c r="J269" s="171">
        <v>0</v>
      </c>
      <c r="K269" s="171">
        <v>0</v>
      </c>
      <c r="L269" s="171">
        <v>198066.6</v>
      </c>
      <c r="M269" s="171"/>
      <c r="N269" s="171">
        <v>0</v>
      </c>
      <c r="O269" s="171">
        <v>0</v>
      </c>
      <c r="P269" s="171">
        <v>47200</v>
      </c>
      <c r="Q269" s="171">
        <f t="shared" si="3"/>
        <v>245266.6</v>
      </c>
      <c r="T269" s="3"/>
    </row>
    <row r="270" spans="1:29" x14ac:dyDescent="0.25">
      <c r="B270" s="172" t="s">
        <v>350</v>
      </c>
      <c r="C270" s="171">
        <v>8231960</v>
      </c>
      <c r="D270" s="171">
        <v>5821026.5999999996</v>
      </c>
      <c r="E270" s="171">
        <v>0</v>
      </c>
      <c r="F270" s="171"/>
      <c r="G270" s="171"/>
      <c r="H270" s="171">
        <v>0</v>
      </c>
      <c r="I270" s="171"/>
      <c r="J270" s="171">
        <v>0</v>
      </c>
      <c r="K270" s="171">
        <v>0</v>
      </c>
      <c r="L270" s="171">
        <v>198066.6</v>
      </c>
      <c r="M270" s="171"/>
      <c r="N270" s="171">
        <v>0</v>
      </c>
      <c r="O270" s="171">
        <v>0</v>
      </c>
      <c r="P270" s="171">
        <v>47200</v>
      </c>
      <c r="Q270" s="171">
        <f t="shared" ref="Q270:Q336" si="4">SUM(E270:P270)</f>
        <v>245266.6</v>
      </c>
      <c r="T270" s="3"/>
    </row>
    <row r="271" spans="1:29" s="34" customFormat="1" x14ac:dyDescent="0.25">
      <c r="A271"/>
      <c r="B271" s="170" t="s">
        <v>351</v>
      </c>
      <c r="C271" s="171">
        <v>14350555</v>
      </c>
      <c r="D271" s="171">
        <v>11954948.83</v>
      </c>
      <c r="E271" s="171">
        <v>62982.5</v>
      </c>
      <c r="F271" s="171">
        <v>0</v>
      </c>
      <c r="G271" s="171">
        <v>80310.8</v>
      </c>
      <c r="H271" s="171">
        <v>31275</v>
      </c>
      <c r="I271" s="171">
        <v>309991.95</v>
      </c>
      <c r="J271" s="171">
        <v>175999.37</v>
      </c>
      <c r="K271" s="171">
        <v>113644.15</v>
      </c>
      <c r="L271" s="171">
        <v>4859490.25</v>
      </c>
      <c r="M271" s="171">
        <v>302218.09999999998</v>
      </c>
      <c r="N271" s="171">
        <v>0</v>
      </c>
      <c r="O271" s="171">
        <v>212637.46</v>
      </c>
      <c r="P271" s="171">
        <v>416192.05</v>
      </c>
      <c r="Q271" s="171">
        <f t="shared" si="4"/>
        <v>6564741.629999999</v>
      </c>
      <c r="R271"/>
      <c r="S271"/>
      <c r="T271" s="3"/>
      <c r="U271"/>
      <c r="V271"/>
      <c r="X271"/>
      <c r="Y271"/>
      <c r="Z271"/>
      <c r="AA271"/>
      <c r="AB271"/>
      <c r="AC271"/>
    </row>
    <row r="272" spans="1:29" x14ac:dyDescent="0.25">
      <c r="B272" s="172" t="s">
        <v>352</v>
      </c>
      <c r="C272" s="171">
        <v>14350555</v>
      </c>
      <c r="D272" s="171">
        <v>11954948.83</v>
      </c>
      <c r="E272" s="171">
        <v>62982.5</v>
      </c>
      <c r="F272" s="171">
        <v>0</v>
      </c>
      <c r="G272" s="171">
        <v>80310.8</v>
      </c>
      <c r="H272" s="171">
        <v>31275</v>
      </c>
      <c r="I272" s="171">
        <v>309991.95</v>
      </c>
      <c r="J272" s="171">
        <v>175999.37</v>
      </c>
      <c r="K272" s="171">
        <v>113644.15</v>
      </c>
      <c r="L272" s="171">
        <v>4859490.25</v>
      </c>
      <c r="M272" s="171">
        <v>302218.09999999998</v>
      </c>
      <c r="N272" s="171">
        <v>0</v>
      </c>
      <c r="O272" s="171">
        <v>212637.46</v>
      </c>
      <c r="P272" s="171">
        <v>416192.05</v>
      </c>
      <c r="Q272" s="171">
        <f t="shared" si="4"/>
        <v>6564741.629999999</v>
      </c>
      <c r="T272" s="3"/>
    </row>
    <row r="273" spans="1:29" s="34" customFormat="1" x14ac:dyDescent="0.25">
      <c r="A273"/>
      <c r="B273" s="170" t="s">
        <v>353</v>
      </c>
      <c r="C273" s="171">
        <v>15559799</v>
      </c>
      <c r="D273" s="171">
        <v>19954075.399999999</v>
      </c>
      <c r="E273" s="171">
        <v>0</v>
      </c>
      <c r="F273" s="171">
        <v>35201.760000000002</v>
      </c>
      <c r="G273" s="171">
        <v>141937.48000000001</v>
      </c>
      <c r="H273" s="171">
        <v>1680898.61</v>
      </c>
      <c r="I273" s="171">
        <v>236518.39999999999</v>
      </c>
      <c r="J273" s="171">
        <v>147852.85</v>
      </c>
      <c r="K273" s="171">
        <v>191046.58</v>
      </c>
      <c r="L273" s="171">
        <v>839795.74</v>
      </c>
      <c r="M273" s="171">
        <v>1705378.56</v>
      </c>
      <c r="N273" s="171">
        <v>324751.37</v>
      </c>
      <c r="O273" s="171">
        <v>407540.17</v>
      </c>
      <c r="P273" s="171">
        <v>478485.64</v>
      </c>
      <c r="Q273" s="171">
        <f t="shared" si="4"/>
        <v>6189407.1600000001</v>
      </c>
      <c r="R273"/>
      <c r="S273"/>
      <c r="T273" s="3"/>
      <c r="U273"/>
      <c r="V273"/>
      <c r="X273"/>
      <c r="Y273"/>
      <c r="Z273"/>
      <c r="AA273"/>
      <c r="AB273"/>
      <c r="AC273"/>
    </row>
    <row r="274" spans="1:29" x14ac:dyDescent="0.25">
      <c r="B274" s="172" t="s">
        <v>354</v>
      </c>
      <c r="C274" s="171">
        <v>15559799</v>
      </c>
      <c r="D274" s="171">
        <v>19954075.399999999</v>
      </c>
      <c r="E274" s="171">
        <v>0</v>
      </c>
      <c r="F274" s="171">
        <v>35201.760000000002</v>
      </c>
      <c r="G274" s="171">
        <v>141937.48000000001</v>
      </c>
      <c r="H274" s="171">
        <v>1680898.61</v>
      </c>
      <c r="I274" s="171">
        <v>236518.39999999999</v>
      </c>
      <c r="J274" s="171">
        <v>147852.85</v>
      </c>
      <c r="K274" s="171">
        <v>191046.58</v>
      </c>
      <c r="L274" s="171">
        <v>839795.74</v>
      </c>
      <c r="M274" s="171">
        <v>1705378.56</v>
      </c>
      <c r="N274" s="171">
        <v>324751.37</v>
      </c>
      <c r="O274" s="171">
        <v>407540.17</v>
      </c>
      <c r="P274" s="171">
        <v>478485.64</v>
      </c>
      <c r="Q274" s="171">
        <f t="shared" si="4"/>
        <v>6189407.1600000001</v>
      </c>
      <c r="T274" s="3"/>
    </row>
    <row r="275" spans="1:29" s="34" customFormat="1" x14ac:dyDescent="0.25">
      <c r="A275"/>
      <c r="B275" s="170" t="s">
        <v>536</v>
      </c>
      <c r="C275" s="171">
        <v>200000000</v>
      </c>
      <c r="D275" s="171">
        <v>200000000</v>
      </c>
      <c r="E275" s="171">
        <v>0</v>
      </c>
      <c r="F275" s="171"/>
      <c r="G275" s="171"/>
      <c r="H275" s="171"/>
      <c r="I275" s="171"/>
      <c r="J275" s="171"/>
      <c r="K275" s="171"/>
      <c r="L275" s="171"/>
      <c r="M275" s="171"/>
      <c r="N275" s="171"/>
      <c r="O275" s="171"/>
      <c r="P275" s="171"/>
      <c r="Q275" s="171">
        <f t="shared" si="4"/>
        <v>0</v>
      </c>
      <c r="R275"/>
      <c r="S275"/>
      <c r="T275" s="3"/>
      <c r="U275"/>
      <c r="V275"/>
      <c r="X275"/>
      <c r="Y275"/>
      <c r="Z275"/>
      <c r="AA275"/>
      <c r="AB275"/>
      <c r="AC275"/>
    </row>
    <row r="276" spans="1:29" x14ac:dyDescent="0.25">
      <c r="B276" s="172" t="s">
        <v>537</v>
      </c>
      <c r="C276" s="171">
        <v>200000000</v>
      </c>
      <c r="D276" s="171">
        <v>200000000</v>
      </c>
      <c r="E276" s="171">
        <v>0</v>
      </c>
      <c r="F276" s="171"/>
      <c r="G276" s="171"/>
      <c r="H276" s="171"/>
      <c r="I276" s="171"/>
      <c r="J276" s="171"/>
      <c r="K276" s="171"/>
      <c r="L276" s="171"/>
      <c r="M276" s="171"/>
      <c r="N276" s="171"/>
      <c r="O276" s="171"/>
      <c r="P276" s="171"/>
      <c r="Q276" s="171">
        <f t="shared" si="4"/>
        <v>0</v>
      </c>
      <c r="T276" s="3"/>
    </row>
    <row r="277" spans="1:29" s="34" customFormat="1" x14ac:dyDescent="0.25">
      <c r="A277"/>
      <c r="B277" s="170" t="s">
        <v>355</v>
      </c>
      <c r="C277" s="171">
        <v>33860485</v>
      </c>
      <c r="D277" s="171">
        <v>37167134.530000001</v>
      </c>
      <c r="E277" s="171">
        <v>0</v>
      </c>
      <c r="F277" s="171">
        <v>0</v>
      </c>
      <c r="G277" s="171">
        <v>251337.49</v>
      </c>
      <c r="H277" s="171">
        <v>289309.67000000004</v>
      </c>
      <c r="I277" s="171">
        <v>190510</v>
      </c>
      <c r="J277" s="171">
        <v>109986.54999999999</v>
      </c>
      <c r="K277" s="171">
        <v>710767.1</v>
      </c>
      <c r="L277" s="171">
        <v>734296.9</v>
      </c>
      <c r="M277" s="171">
        <v>817968.71000000008</v>
      </c>
      <c r="N277" s="171">
        <v>118926.81999999999</v>
      </c>
      <c r="O277" s="171">
        <v>482194.99</v>
      </c>
      <c r="P277" s="171">
        <v>1026689.5599999999</v>
      </c>
      <c r="Q277" s="171">
        <f t="shared" si="4"/>
        <v>4731987.7899999991</v>
      </c>
      <c r="R277"/>
      <c r="S277"/>
      <c r="T277" s="3"/>
      <c r="U277"/>
      <c r="V277"/>
      <c r="X277"/>
      <c r="Y277"/>
      <c r="Z277"/>
      <c r="AA277"/>
      <c r="AB277"/>
      <c r="AC277"/>
    </row>
    <row r="278" spans="1:29" x14ac:dyDescent="0.25">
      <c r="B278" s="172" t="s">
        <v>356</v>
      </c>
      <c r="C278" s="171">
        <v>30174422</v>
      </c>
      <c r="D278" s="171">
        <v>29987842.609999999</v>
      </c>
      <c r="E278" s="171">
        <v>0</v>
      </c>
      <c r="F278" s="171">
        <v>0</v>
      </c>
      <c r="G278" s="171">
        <v>0</v>
      </c>
      <c r="H278" s="171">
        <v>117174</v>
      </c>
      <c r="I278" s="171">
        <v>0</v>
      </c>
      <c r="J278" s="171">
        <v>35768.01</v>
      </c>
      <c r="K278" s="171">
        <v>0</v>
      </c>
      <c r="L278" s="171">
        <v>7764.8</v>
      </c>
      <c r="M278" s="171">
        <v>28116.400000000001</v>
      </c>
      <c r="N278" s="171">
        <v>15000.98</v>
      </c>
      <c r="O278" s="171">
        <v>66387.87</v>
      </c>
      <c r="P278" s="171">
        <v>49764.61</v>
      </c>
      <c r="Q278" s="171">
        <f t="shared" si="4"/>
        <v>319976.67</v>
      </c>
      <c r="T278" s="3"/>
    </row>
    <row r="279" spans="1:29" s="34" customFormat="1" x14ac:dyDescent="0.25">
      <c r="A279"/>
      <c r="B279" s="172" t="s">
        <v>357</v>
      </c>
      <c r="C279" s="171">
        <v>3686063</v>
      </c>
      <c r="D279" s="171">
        <v>7179291.9199999999</v>
      </c>
      <c r="E279" s="171">
        <v>0</v>
      </c>
      <c r="F279" s="171">
        <v>0</v>
      </c>
      <c r="G279" s="171">
        <v>251337.49</v>
      </c>
      <c r="H279" s="171">
        <v>172135.67</v>
      </c>
      <c r="I279" s="171">
        <v>190510</v>
      </c>
      <c r="J279" s="171">
        <v>74218.539999999994</v>
      </c>
      <c r="K279" s="171">
        <v>710767.1</v>
      </c>
      <c r="L279" s="171">
        <v>726532.1</v>
      </c>
      <c r="M279" s="171">
        <v>789852.31</v>
      </c>
      <c r="N279" s="171">
        <v>103925.84</v>
      </c>
      <c r="O279" s="171">
        <v>415807.12</v>
      </c>
      <c r="P279" s="171">
        <v>976924.95</v>
      </c>
      <c r="Q279" s="171">
        <f t="shared" si="4"/>
        <v>4412011.12</v>
      </c>
      <c r="R279"/>
      <c r="S279"/>
      <c r="T279" s="3"/>
      <c r="U279"/>
      <c r="V279"/>
      <c r="X279"/>
      <c r="Y279"/>
      <c r="Z279"/>
      <c r="AA279"/>
      <c r="AB279"/>
      <c r="AC279"/>
    </row>
    <row r="280" spans="1:29" x14ac:dyDescent="0.25">
      <c r="B280" s="170" t="s">
        <v>358</v>
      </c>
      <c r="C280" s="171">
        <v>63590847</v>
      </c>
      <c r="D280" s="171">
        <v>68971269.319999993</v>
      </c>
      <c r="E280" s="171">
        <v>267785.17000000004</v>
      </c>
      <c r="F280" s="171">
        <v>371.23</v>
      </c>
      <c r="G280" s="171">
        <v>3643988.56</v>
      </c>
      <c r="H280" s="171">
        <v>42886.409999999996</v>
      </c>
      <c r="I280" s="171">
        <v>515538.04000000004</v>
      </c>
      <c r="J280" s="171">
        <v>73906.37</v>
      </c>
      <c r="K280" s="171">
        <v>86109.24</v>
      </c>
      <c r="L280" s="171">
        <v>7274399.0999999996</v>
      </c>
      <c r="M280" s="171">
        <v>6300626.1200000001</v>
      </c>
      <c r="N280" s="171">
        <v>7829945.4000000004</v>
      </c>
      <c r="O280" s="171">
        <v>9328808.0299999993</v>
      </c>
      <c r="P280" s="171">
        <v>2820016.71</v>
      </c>
      <c r="Q280" s="171">
        <f t="shared" si="4"/>
        <v>38184380.380000003</v>
      </c>
      <c r="T280" s="3"/>
    </row>
    <row r="281" spans="1:29" x14ac:dyDescent="0.25">
      <c r="B281" s="172" t="s">
        <v>359</v>
      </c>
      <c r="C281" s="171">
        <v>56860112</v>
      </c>
      <c r="D281" s="171">
        <v>56461818.93</v>
      </c>
      <c r="E281" s="171">
        <v>212123.39</v>
      </c>
      <c r="F281" s="171">
        <v>0</v>
      </c>
      <c r="G281" s="171">
        <v>3485330.24</v>
      </c>
      <c r="H281" s="171">
        <v>17191.439999999999</v>
      </c>
      <c r="I281" s="171">
        <v>0</v>
      </c>
      <c r="J281" s="171">
        <v>11399.8</v>
      </c>
      <c r="K281" s="171">
        <v>0</v>
      </c>
      <c r="L281" s="171">
        <v>6441620</v>
      </c>
      <c r="M281" s="171">
        <v>5953850.4800000004</v>
      </c>
      <c r="N281" s="171">
        <v>7512343.7400000002</v>
      </c>
      <c r="O281" s="171">
        <v>7846823</v>
      </c>
      <c r="P281" s="171">
        <v>18294.95</v>
      </c>
      <c r="Q281" s="171">
        <f t="shared" si="4"/>
        <v>31498977.040000003</v>
      </c>
      <c r="T281" s="3"/>
    </row>
    <row r="282" spans="1:29" x14ac:dyDescent="0.25">
      <c r="B282" s="172" t="s">
        <v>360</v>
      </c>
      <c r="C282" s="171">
        <v>0</v>
      </c>
      <c r="D282" s="171">
        <v>1860000</v>
      </c>
      <c r="E282" s="171"/>
      <c r="F282" s="171"/>
      <c r="G282" s="171"/>
      <c r="H282" s="171"/>
      <c r="I282" s="171"/>
      <c r="J282" s="171"/>
      <c r="K282" s="171"/>
      <c r="L282" s="171"/>
      <c r="M282" s="171"/>
      <c r="N282" s="171"/>
      <c r="O282" s="171">
        <v>0</v>
      </c>
      <c r="P282" s="171">
        <v>1860000</v>
      </c>
      <c r="Q282" s="171">
        <f t="shared" si="4"/>
        <v>1860000</v>
      </c>
      <c r="T282" s="3"/>
    </row>
    <row r="283" spans="1:29" x14ac:dyDescent="0.25">
      <c r="B283" s="172" t="s">
        <v>538</v>
      </c>
      <c r="C283" s="171">
        <v>1887600</v>
      </c>
      <c r="D283" s="171">
        <v>1887600</v>
      </c>
      <c r="E283" s="171">
        <v>0</v>
      </c>
      <c r="F283" s="171"/>
      <c r="G283" s="171"/>
      <c r="H283" s="171"/>
      <c r="I283" s="171"/>
      <c r="J283" s="171"/>
      <c r="K283" s="171"/>
      <c r="L283" s="171"/>
      <c r="M283" s="171"/>
      <c r="N283" s="171"/>
      <c r="O283" s="171"/>
      <c r="P283" s="171"/>
      <c r="Q283" s="171">
        <f t="shared" si="4"/>
        <v>0</v>
      </c>
      <c r="T283" s="3"/>
    </row>
    <row r="284" spans="1:29" x14ac:dyDescent="0.25">
      <c r="B284" s="172" t="s">
        <v>361</v>
      </c>
      <c r="C284" s="182">
        <v>1194860</v>
      </c>
      <c r="D284" s="169">
        <v>4105488</v>
      </c>
      <c r="E284" s="182">
        <v>55661.78</v>
      </c>
      <c r="F284" s="182">
        <v>371.23</v>
      </c>
      <c r="G284" s="182">
        <v>11281.04</v>
      </c>
      <c r="H284" s="182">
        <v>23035.77</v>
      </c>
      <c r="I284" s="182">
        <v>60659.08</v>
      </c>
      <c r="J284" s="182">
        <v>13599.08</v>
      </c>
      <c r="K284" s="182">
        <v>0</v>
      </c>
      <c r="L284" s="182">
        <v>5605</v>
      </c>
      <c r="M284" s="182">
        <v>83927.5</v>
      </c>
      <c r="N284" s="182">
        <v>19120.25</v>
      </c>
      <c r="O284" s="182">
        <v>1452264.94</v>
      </c>
      <c r="P284" s="182">
        <v>310549.84000000003</v>
      </c>
      <c r="Q284" s="182">
        <f t="shared" si="4"/>
        <v>2036075.51</v>
      </c>
      <c r="T284" s="3"/>
    </row>
    <row r="285" spans="1:29" x14ac:dyDescent="0.25">
      <c r="B285" s="172" t="s">
        <v>362</v>
      </c>
      <c r="C285" s="182">
        <v>3648275</v>
      </c>
      <c r="D285" s="169">
        <v>4656362.3899999997</v>
      </c>
      <c r="E285" s="182">
        <v>0</v>
      </c>
      <c r="F285" s="182">
        <v>0</v>
      </c>
      <c r="G285" s="182">
        <v>147377.28</v>
      </c>
      <c r="H285" s="182">
        <v>2659.2</v>
      </c>
      <c r="I285" s="182">
        <v>454878.96</v>
      </c>
      <c r="J285" s="182">
        <v>48907.49</v>
      </c>
      <c r="K285" s="182">
        <v>86109.24</v>
      </c>
      <c r="L285" s="182">
        <v>827174.1</v>
      </c>
      <c r="M285" s="182">
        <v>262848.14</v>
      </c>
      <c r="N285" s="182">
        <v>298481.40999999997</v>
      </c>
      <c r="O285" s="182">
        <v>29720.09</v>
      </c>
      <c r="P285" s="182">
        <v>631171.91999999993</v>
      </c>
      <c r="Q285" s="182">
        <f t="shared" si="4"/>
        <v>2789327.83</v>
      </c>
      <c r="T285" s="3"/>
    </row>
    <row r="286" spans="1:29" x14ac:dyDescent="0.25">
      <c r="B286" s="166" t="s">
        <v>47</v>
      </c>
      <c r="C286" s="167">
        <v>21598258207</v>
      </c>
      <c r="D286" s="167">
        <v>20163094832.5</v>
      </c>
      <c r="E286" s="167">
        <v>1565264646.8800001</v>
      </c>
      <c r="F286" s="167">
        <v>1561573581.0100002</v>
      </c>
      <c r="G286" s="167">
        <v>1672444017.6499999</v>
      </c>
      <c r="H286" s="167">
        <v>3110951144.5699997</v>
      </c>
      <c r="I286" s="167">
        <v>1942383280.3700001</v>
      </c>
      <c r="J286" s="167">
        <v>1934826395.6700003</v>
      </c>
      <c r="K286" s="167">
        <v>3711904815.8900003</v>
      </c>
      <c r="L286" s="167">
        <v>1940016441.4500003</v>
      </c>
      <c r="M286" s="167">
        <v>1939323243.1700001</v>
      </c>
      <c r="N286" s="167">
        <v>50961830.68</v>
      </c>
      <c r="O286" s="167">
        <v>155876843.68000001</v>
      </c>
      <c r="P286" s="167">
        <v>354088813.87999994</v>
      </c>
      <c r="Q286" s="167">
        <f t="shared" si="4"/>
        <v>19939615054.900005</v>
      </c>
      <c r="T286" s="3"/>
    </row>
    <row r="287" spans="1:29" s="34" customFormat="1" x14ac:dyDescent="0.25">
      <c r="A287"/>
      <c r="B287" s="168" t="s">
        <v>48</v>
      </c>
      <c r="C287" s="181">
        <v>56437360</v>
      </c>
      <c r="D287" s="171">
        <v>48765360</v>
      </c>
      <c r="E287" s="181">
        <v>0</v>
      </c>
      <c r="F287" s="181">
        <v>0</v>
      </c>
      <c r="G287" s="181"/>
      <c r="H287" s="181">
        <v>0</v>
      </c>
      <c r="I287" s="181"/>
      <c r="J287" s="181"/>
      <c r="K287" s="181">
        <v>0</v>
      </c>
      <c r="L287" s="181">
        <v>50000</v>
      </c>
      <c r="M287" s="181">
        <v>0</v>
      </c>
      <c r="N287" s="181"/>
      <c r="O287" s="181"/>
      <c r="P287" s="181">
        <v>0</v>
      </c>
      <c r="Q287" s="181">
        <f t="shared" si="4"/>
        <v>50000</v>
      </c>
      <c r="R287"/>
      <c r="S287"/>
      <c r="T287" s="3"/>
      <c r="U287"/>
      <c r="X287"/>
      <c r="Y287"/>
      <c r="Z287"/>
      <c r="AA287"/>
      <c r="AB287"/>
      <c r="AC287"/>
    </row>
    <row r="288" spans="1:29" x14ac:dyDescent="0.25">
      <c r="B288" s="170" t="s">
        <v>366</v>
      </c>
      <c r="C288" s="171">
        <v>36020000</v>
      </c>
      <c r="D288" s="171">
        <v>32230000</v>
      </c>
      <c r="E288" s="171">
        <v>0</v>
      </c>
      <c r="F288" s="171">
        <v>0</v>
      </c>
      <c r="G288" s="171"/>
      <c r="H288" s="171">
        <v>0</v>
      </c>
      <c r="I288" s="171"/>
      <c r="J288" s="171"/>
      <c r="K288" s="171">
        <v>0</v>
      </c>
      <c r="L288" s="171">
        <v>0</v>
      </c>
      <c r="M288" s="171">
        <v>0</v>
      </c>
      <c r="N288" s="171"/>
      <c r="O288" s="171"/>
      <c r="P288" s="171"/>
      <c r="Q288" s="171">
        <f t="shared" si="4"/>
        <v>0</v>
      </c>
      <c r="T288" s="3"/>
      <c r="V288" s="2"/>
      <c r="W288" s="2"/>
    </row>
    <row r="289" spans="1:29" s="34" customFormat="1" x14ac:dyDescent="0.25">
      <c r="A289"/>
      <c r="B289" s="172" t="s">
        <v>367</v>
      </c>
      <c r="C289" s="171">
        <v>5420000</v>
      </c>
      <c r="D289" s="171">
        <v>5320000</v>
      </c>
      <c r="E289" s="171">
        <v>0</v>
      </c>
      <c r="F289" s="171"/>
      <c r="G289" s="171"/>
      <c r="H289" s="171"/>
      <c r="I289" s="171"/>
      <c r="J289" s="171"/>
      <c r="K289" s="171">
        <v>0</v>
      </c>
      <c r="L289" s="171"/>
      <c r="M289" s="171"/>
      <c r="N289" s="171"/>
      <c r="O289" s="171"/>
      <c r="P289" s="171"/>
      <c r="Q289" s="171">
        <f t="shared" si="4"/>
        <v>0</v>
      </c>
      <c r="R289"/>
      <c r="S289"/>
      <c r="T289" s="3"/>
      <c r="U289"/>
      <c r="V289" s="137"/>
      <c r="W289" s="137"/>
      <c r="X289"/>
      <c r="Y289"/>
      <c r="Z289"/>
      <c r="AA289"/>
      <c r="AB289"/>
      <c r="AC289"/>
    </row>
    <row r="290" spans="1:29" x14ac:dyDescent="0.25">
      <c r="B290" s="172" t="s">
        <v>368</v>
      </c>
      <c r="C290" s="171">
        <v>30600000</v>
      </c>
      <c r="D290" s="171">
        <v>26910000</v>
      </c>
      <c r="E290" s="171">
        <v>0</v>
      </c>
      <c r="F290" s="171">
        <v>0</v>
      </c>
      <c r="G290" s="171"/>
      <c r="H290" s="171">
        <v>0</v>
      </c>
      <c r="I290" s="171"/>
      <c r="J290" s="171"/>
      <c r="K290" s="171">
        <v>0</v>
      </c>
      <c r="L290" s="171">
        <v>0</v>
      </c>
      <c r="M290" s="171">
        <v>0</v>
      </c>
      <c r="N290" s="171"/>
      <c r="O290" s="171"/>
      <c r="P290" s="171"/>
      <c r="Q290" s="171">
        <f t="shared" si="4"/>
        <v>0</v>
      </c>
      <c r="T290" s="3"/>
    </row>
    <row r="291" spans="1:29" x14ac:dyDescent="0.25">
      <c r="B291" s="170" t="s">
        <v>369</v>
      </c>
      <c r="C291" s="171">
        <v>1024960</v>
      </c>
      <c r="D291" s="171">
        <v>1024960</v>
      </c>
      <c r="E291" s="171">
        <v>0</v>
      </c>
      <c r="F291" s="171"/>
      <c r="G291" s="171"/>
      <c r="H291" s="171"/>
      <c r="I291" s="171"/>
      <c r="J291" s="171"/>
      <c r="K291" s="171"/>
      <c r="L291" s="171"/>
      <c r="M291" s="171"/>
      <c r="N291" s="171"/>
      <c r="O291" s="171"/>
      <c r="P291" s="171"/>
      <c r="Q291" s="171">
        <f t="shared" si="4"/>
        <v>0</v>
      </c>
      <c r="T291" s="3"/>
    </row>
    <row r="292" spans="1:29" s="34" customFormat="1" x14ac:dyDescent="0.25">
      <c r="A292"/>
      <c r="B292" s="172" t="s">
        <v>370</v>
      </c>
      <c r="C292" s="171">
        <v>1024960</v>
      </c>
      <c r="D292" s="171">
        <v>1024960</v>
      </c>
      <c r="E292" s="171">
        <v>0</v>
      </c>
      <c r="F292" s="171"/>
      <c r="G292" s="171"/>
      <c r="H292" s="171"/>
      <c r="I292" s="171"/>
      <c r="J292" s="171"/>
      <c r="K292" s="171"/>
      <c r="L292" s="171"/>
      <c r="M292" s="171"/>
      <c r="N292" s="171"/>
      <c r="O292" s="171"/>
      <c r="P292" s="171"/>
      <c r="Q292" s="171">
        <f t="shared" si="4"/>
        <v>0</v>
      </c>
      <c r="R292"/>
      <c r="S292"/>
      <c r="T292" s="3"/>
      <c r="U292"/>
      <c r="V292"/>
      <c r="X292"/>
      <c r="Y292"/>
      <c r="Z292"/>
      <c r="AA292"/>
      <c r="AB292"/>
      <c r="AC292"/>
    </row>
    <row r="293" spans="1:29" x14ac:dyDescent="0.25">
      <c r="B293" s="170" t="s">
        <v>371</v>
      </c>
      <c r="C293" s="171">
        <v>15020400</v>
      </c>
      <c r="D293" s="171">
        <v>11020400</v>
      </c>
      <c r="E293" s="171">
        <v>0</v>
      </c>
      <c r="F293" s="171"/>
      <c r="G293" s="171"/>
      <c r="H293" s="171"/>
      <c r="I293" s="171"/>
      <c r="J293" s="171"/>
      <c r="K293" s="171">
        <v>0</v>
      </c>
      <c r="L293" s="171"/>
      <c r="M293" s="171">
        <v>0</v>
      </c>
      <c r="N293" s="171"/>
      <c r="O293" s="171"/>
      <c r="P293" s="171"/>
      <c r="Q293" s="171">
        <f t="shared" si="4"/>
        <v>0</v>
      </c>
      <c r="T293" s="3"/>
    </row>
    <row r="294" spans="1:29" x14ac:dyDescent="0.25">
      <c r="B294" s="172" t="s">
        <v>372</v>
      </c>
      <c r="C294" s="171">
        <v>8638700</v>
      </c>
      <c r="D294" s="171">
        <v>6638700</v>
      </c>
      <c r="E294" s="171">
        <v>0</v>
      </c>
      <c r="F294" s="171"/>
      <c r="G294" s="171"/>
      <c r="H294" s="171"/>
      <c r="I294" s="171"/>
      <c r="J294" s="171"/>
      <c r="K294" s="171">
        <v>0</v>
      </c>
      <c r="L294" s="171"/>
      <c r="M294" s="171">
        <v>0</v>
      </c>
      <c r="N294" s="171"/>
      <c r="O294" s="171"/>
      <c r="P294" s="171"/>
      <c r="Q294" s="171">
        <f t="shared" si="4"/>
        <v>0</v>
      </c>
      <c r="T294" s="3"/>
    </row>
    <row r="295" spans="1:29" s="34" customFormat="1" x14ac:dyDescent="0.25">
      <c r="A295"/>
      <c r="B295" s="172" t="s">
        <v>373</v>
      </c>
      <c r="C295" s="171">
        <v>6381700</v>
      </c>
      <c r="D295" s="171">
        <v>4381700</v>
      </c>
      <c r="E295" s="171">
        <v>0</v>
      </c>
      <c r="F295" s="171"/>
      <c r="G295" s="171"/>
      <c r="H295" s="171"/>
      <c r="I295" s="171"/>
      <c r="J295" s="171"/>
      <c r="K295" s="171"/>
      <c r="L295" s="171"/>
      <c r="M295" s="171">
        <v>0</v>
      </c>
      <c r="N295" s="171"/>
      <c r="O295" s="171"/>
      <c r="P295" s="171"/>
      <c r="Q295" s="171">
        <f t="shared" si="4"/>
        <v>0</v>
      </c>
      <c r="R295"/>
      <c r="S295"/>
      <c r="T295" s="3"/>
      <c r="U295"/>
      <c r="V295"/>
      <c r="X295"/>
      <c r="Y295"/>
      <c r="Z295"/>
      <c r="AA295"/>
      <c r="AB295"/>
      <c r="AC295"/>
    </row>
    <row r="296" spans="1:29" x14ac:dyDescent="0.25">
      <c r="B296" s="170" t="s">
        <v>374</v>
      </c>
      <c r="C296" s="171">
        <v>60000</v>
      </c>
      <c r="D296" s="171">
        <v>60000</v>
      </c>
      <c r="E296" s="171">
        <v>0</v>
      </c>
      <c r="F296" s="171"/>
      <c r="G296" s="171"/>
      <c r="H296" s="171"/>
      <c r="I296" s="171"/>
      <c r="J296" s="171"/>
      <c r="K296" s="171"/>
      <c r="L296" s="171"/>
      <c r="M296" s="171"/>
      <c r="N296" s="171"/>
      <c r="O296" s="171"/>
      <c r="P296" s="171"/>
      <c r="Q296" s="171">
        <f t="shared" si="4"/>
        <v>0</v>
      </c>
      <c r="T296" s="3"/>
    </row>
    <row r="297" spans="1:29" s="34" customFormat="1" x14ac:dyDescent="0.25">
      <c r="A297"/>
      <c r="B297" s="172" t="s">
        <v>375</v>
      </c>
      <c r="C297" s="171">
        <v>60000</v>
      </c>
      <c r="D297" s="171">
        <v>60000</v>
      </c>
      <c r="E297" s="171">
        <v>0</v>
      </c>
      <c r="F297" s="171"/>
      <c r="G297" s="171"/>
      <c r="H297" s="171"/>
      <c r="I297" s="171"/>
      <c r="J297" s="171"/>
      <c r="K297" s="171"/>
      <c r="L297" s="171"/>
      <c r="M297" s="171"/>
      <c r="N297" s="171"/>
      <c r="O297" s="171"/>
      <c r="P297" s="171"/>
      <c r="Q297" s="171">
        <f t="shared" si="4"/>
        <v>0</v>
      </c>
      <c r="R297"/>
      <c r="S297"/>
      <c r="T297" s="3"/>
      <c r="U297"/>
      <c r="V297"/>
      <c r="X297"/>
      <c r="Y297"/>
      <c r="Z297"/>
      <c r="AA297"/>
      <c r="AB297"/>
      <c r="AC297"/>
    </row>
    <row r="298" spans="1:29" x14ac:dyDescent="0.25">
      <c r="B298" s="170" t="s">
        <v>376</v>
      </c>
      <c r="C298" s="182">
        <v>4312000</v>
      </c>
      <c r="D298" s="169">
        <v>4430000</v>
      </c>
      <c r="E298" s="182">
        <v>0</v>
      </c>
      <c r="F298" s="182"/>
      <c r="G298" s="182"/>
      <c r="H298" s="182">
        <v>0</v>
      </c>
      <c r="I298" s="182"/>
      <c r="J298" s="182"/>
      <c r="K298" s="182">
        <v>0</v>
      </c>
      <c r="L298" s="182">
        <v>50000</v>
      </c>
      <c r="M298" s="182">
        <v>0</v>
      </c>
      <c r="N298" s="182"/>
      <c r="O298" s="182"/>
      <c r="P298" s="182">
        <v>0</v>
      </c>
      <c r="Q298" s="182">
        <f t="shared" si="4"/>
        <v>50000</v>
      </c>
      <c r="T298" s="3"/>
    </row>
    <row r="299" spans="1:29" x14ac:dyDescent="0.25">
      <c r="B299" s="172" t="s">
        <v>378</v>
      </c>
      <c r="C299" s="171">
        <v>4312000</v>
      </c>
      <c r="D299" s="171">
        <v>4430000</v>
      </c>
      <c r="E299" s="171">
        <v>0</v>
      </c>
      <c r="F299" s="171"/>
      <c r="G299" s="171"/>
      <c r="H299" s="171">
        <v>0</v>
      </c>
      <c r="I299" s="171"/>
      <c r="J299" s="171"/>
      <c r="K299" s="171">
        <v>0</v>
      </c>
      <c r="L299" s="171">
        <v>50000</v>
      </c>
      <c r="M299" s="171">
        <v>0</v>
      </c>
      <c r="N299" s="171"/>
      <c r="O299" s="171"/>
      <c r="P299" s="171">
        <v>0</v>
      </c>
      <c r="Q299" s="171">
        <f t="shared" si="4"/>
        <v>50000</v>
      </c>
      <c r="T299" s="3"/>
    </row>
    <row r="300" spans="1:29" s="34" customFormat="1" x14ac:dyDescent="0.25">
      <c r="A300"/>
      <c r="B300" s="168" t="s">
        <v>49</v>
      </c>
      <c r="C300" s="181">
        <v>21532760819</v>
      </c>
      <c r="D300" s="171">
        <v>20104103444.5</v>
      </c>
      <c r="E300" s="181">
        <v>1565264646.8800001</v>
      </c>
      <c r="F300" s="181">
        <v>1560225734.6300001</v>
      </c>
      <c r="G300" s="181">
        <v>1671521462.0699999</v>
      </c>
      <c r="H300" s="181">
        <v>3109286761.0499997</v>
      </c>
      <c r="I300" s="181">
        <v>1941883280.3700001</v>
      </c>
      <c r="J300" s="181">
        <v>1934826395.6700003</v>
      </c>
      <c r="K300" s="181">
        <v>3711029976.3600001</v>
      </c>
      <c r="L300" s="181">
        <v>1939966441.4500003</v>
      </c>
      <c r="M300" s="181">
        <v>1939323243.1700001</v>
      </c>
      <c r="N300" s="181">
        <v>50961830.68</v>
      </c>
      <c r="O300" s="181">
        <v>155876843.68000001</v>
      </c>
      <c r="P300" s="181">
        <v>354088813.87999994</v>
      </c>
      <c r="Q300" s="181">
        <f t="shared" si="4"/>
        <v>19934255429.890003</v>
      </c>
      <c r="R300"/>
      <c r="S300"/>
      <c r="T300" s="3"/>
      <c r="U300"/>
      <c r="V300"/>
      <c r="X300"/>
      <c r="Y300"/>
      <c r="Z300"/>
      <c r="AA300"/>
      <c r="AB300"/>
      <c r="AC300"/>
    </row>
    <row r="301" spans="1:29" x14ac:dyDescent="0.25">
      <c r="B301" s="170" t="s">
        <v>381</v>
      </c>
      <c r="C301" s="171">
        <v>21532760819</v>
      </c>
      <c r="D301" s="171">
        <v>20104103444.5</v>
      </c>
      <c r="E301" s="171">
        <v>1565264646.8800001</v>
      </c>
      <c r="F301" s="171">
        <v>1560225734.6300001</v>
      </c>
      <c r="G301" s="171">
        <v>1671521462.0699999</v>
      </c>
      <c r="H301" s="171">
        <v>3109286761.0499997</v>
      </c>
      <c r="I301" s="171">
        <v>1941883280.3700001</v>
      </c>
      <c r="J301" s="171">
        <v>1934826395.6700003</v>
      </c>
      <c r="K301" s="171">
        <v>3711029976.3600001</v>
      </c>
      <c r="L301" s="171">
        <v>1939966441.4500003</v>
      </c>
      <c r="M301" s="171">
        <v>1939323243.1700001</v>
      </c>
      <c r="N301" s="171">
        <v>50961830.68</v>
      </c>
      <c r="O301" s="171">
        <v>155876843.68000001</v>
      </c>
      <c r="P301" s="171">
        <v>354088813.87999994</v>
      </c>
      <c r="Q301" s="171">
        <f t="shared" si="4"/>
        <v>19934255429.890003</v>
      </c>
      <c r="T301" s="3"/>
    </row>
    <row r="302" spans="1:29" s="34" customFormat="1" x14ac:dyDescent="0.25">
      <c r="A302"/>
      <c r="B302" s="172" t="s">
        <v>383</v>
      </c>
      <c r="C302" s="171">
        <v>152800000</v>
      </c>
      <c r="D302" s="171">
        <v>153300000</v>
      </c>
      <c r="E302" s="171">
        <v>0</v>
      </c>
      <c r="F302" s="171">
        <v>0</v>
      </c>
      <c r="G302" s="171"/>
      <c r="H302" s="171"/>
      <c r="I302" s="171"/>
      <c r="J302" s="171"/>
      <c r="K302" s="171">
        <v>51475110.340000004</v>
      </c>
      <c r="L302" s="171"/>
      <c r="M302" s="171"/>
      <c r="N302" s="171"/>
      <c r="O302" s="171">
        <v>17291025</v>
      </c>
      <c r="P302" s="171">
        <v>34912396.460000001</v>
      </c>
      <c r="Q302" s="171">
        <f t="shared" si="4"/>
        <v>103678531.80000001</v>
      </c>
      <c r="R302"/>
      <c r="S302"/>
      <c r="T302" s="3"/>
      <c r="U302"/>
      <c r="V302"/>
      <c r="X302"/>
      <c r="Y302"/>
      <c r="Z302"/>
      <c r="AA302"/>
      <c r="AB302"/>
      <c r="AC302"/>
    </row>
    <row r="303" spans="1:29" x14ac:dyDescent="0.25">
      <c r="B303" s="172" t="s">
        <v>384</v>
      </c>
      <c r="C303" s="182">
        <v>2784738819</v>
      </c>
      <c r="D303" s="169">
        <v>2534805249.4899998</v>
      </c>
      <c r="E303" s="182">
        <v>25069262.66</v>
      </c>
      <c r="F303" s="182">
        <v>25069262.649999999</v>
      </c>
      <c r="G303" s="182">
        <v>143479886.09999999</v>
      </c>
      <c r="H303" s="182">
        <v>25069262.66</v>
      </c>
      <c r="I303" s="182">
        <v>25069262.66</v>
      </c>
      <c r="J303" s="182">
        <v>25069262.66</v>
      </c>
      <c r="K303" s="182">
        <v>1753695790.6600001</v>
      </c>
      <c r="L303" s="182">
        <v>25069262.66</v>
      </c>
      <c r="M303" s="182">
        <v>25069262.68</v>
      </c>
      <c r="N303" s="182">
        <v>50961830.68</v>
      </c>
      <c r="O303" s="182">
        <v>138585818.68000001</v>
      </c>
      <c r="P303" s="182">
        <v>319176417.41999996</v>
      </c>
      <c r="Q303" s="182">
        <f t="shared" si="4"/>
        <v>2581384582.1700006</v>
      </c>
      <c r="T303" s="3"/>
    </row>
    <row r="304" spans="1:29" x14ac:dyDescent="0.25">
      <c r="B304" s="172" t="s">
        <v>479</v>
      </c>
      <c r="C304" s="171">
        <v>18595222000</v>
      </c>
      <c r="D304" s="171">
        <v>17415998195.009998</v>
      </c>
      <c r="E304" s="171">
        <v>1540195384.22</v>
      </c>
      <c r="F304" s="171">
        <v>1535156471.98</v>
      </c>
      <c r="G304" s="171">
        <v>1528041575.97</v>
      </c>
      <c r="H304" s="171">
        <v>3084217498.3899999</v>
      </c>
      <c r="I304" s="171">
        <v>1916814017.71</v>
      </c>
      <c r="J304" s="171">
        <v>1909757133.0100002</v>
      </c>
      <c r="K304" s="171">
        <v>1905859075.3600001</v>
      </c>
      <c r="L304" s="171">
        <v>1914897178.7900002</v>
      </c>
      <c r="M304" s="171">
        <v>1914253980.49</v>
      </c>
      <c r="N304" s="171"/>
      <c r="O304" s="171"/>
      <c r="P304" s="171">
        <v>0</v>
      </c>
      <c r="Q304" s="171">
        <f t="shared" si="4"/>
        <v>17249192315.920002</v>
      </c>
      <c r="T304" s="3"/>
      <c r="V304" s="2"/>
      <c r="W304" s="2"/>
    </row>
    <row r="305" spans="1:29" x14ac:dyDescent="0.25">
      <c r="B305" s="168" t="s">
        <v>50</v>
      </c>
      <c r="C305" s="181">
        <v>7960028</v>
      </c>
      <c r="D305" s="171">
        <v>8626028</v>
      </c>
      <c r="E305" s="181">
        <v>0</v>
      </c>
      <c r="F305" s="181">
        <v>1347846.3800000004</v>
      </c>
      <c r="G305" s="181">
        <v>922555.58</v>
      </c>
      <c r="H305" s="181">
        <v>1664383.52</v>
      </c>
      <c r="I305" s="181">
        <v>0</v>
      </c>
      <c r="J305" s="181"/>
      <c r="K305" s="181">
        <v>874839.53</v>
      </c>
      <c r="L305" s="181">
        <v>0</v>
      </c>
      <c r="M305" s="181"/>
      <c r="N305" s="181"/>
      <c r="O305" s="181"/>
      <c r="P305" s="181"/>
      <c r="Q305" s="181">
        <f t="shared" si="4"/>
        <v>4809625.0100000007</v>
      </c>
      <c r="T305" s="3"/>
    </row>
    <row r="306" spans="1:29" x14ac:dyDescent="0.25">
      <c r="B306" s="170" t="s">
        <v>386</v>
      </c>
      <c r="C306" s="182">
        <v>7960028</v>
      </c>
      <c r="D306" s="169">
        <v>8626028</v>
      </c>
      <c r="E306" s="182">
        <v>0</v>
      </c>
      <c r="F306" s="182">
        <v>1347846.3800000004</v>
      </c>
      <c r="G306" s="182">
        <v>922555.58</v>
      </c>
      <c r="H306" s="182">
        <v>1664383.52</v>
      </c>
      <c r="I306" s="182">
        <v>0</v>
      </c>
      <c r="J306" s="182"/>
      <c r="K306" s="182">
        <v>874839.53</v>
      </c>
      <c r="L306" s="182">
        <v>0</v>
      </c>
      <c r="M306" s="182"/>
      <c r="N306" s="182"/>
      <c r="O306" s="182"/>
      <c r="P306" s="182"/>
      <c r="Q306" s="182">
        <f t="shared" si="4"/>
        <v>4809625.0100000007</v>
      </c>
      <c r="T306" s="3"/>
    </row>
    <row r="307" spans="1:29" x14ac:dyDescent="0.25">
      <c r="B307" s="172" t="s">
        <v>387</v>
      </c>
      <c r="C307" s="182">
        <v>7960028</v>
      </c>
      <c r="D307" s="169">
        <v>8626028</v>
      </c>
      <c r="E307" s="182">
        <v>0</v>
      </c>
      <c r="F307" s="182">
        <v>1347846.3800000004</v>
      </c>
      <c r="G307" s="182">
        <v>922555.58</v>
      </c>
      <c r="H307" s="182">
        <v>1664383.52</v>
      </c>
      <c r="I307" s="182">
        <v>0</v>
      </c>
      <c r="J307" s="182"/>
      <c r="K307" s="182">
        <v>874839.53</v>
      </c>
      <c r="L307" s="182">
        <v>0</v>
      </c>
      <c r="M307" s="182"/>
      <c r="N307" s="182"/>
      <c r="O307" s="182"/>
      <c r="P307" s="182"/>
      <c r="Q307" s="182">
        <f t="shared" si="4"/>
        <v>4809625.0100000007</v>
      </c>
      <c r="T307" s="3"/>
    </row>
    <row r="308" spans="1:29" s="34" customFormat="1" x14ac:dyDescent="0.25">
      <c r="A308"/>
      <c r="B308" s="168" t="s">
        <v>51</v>
      </c>
      <c r="C308" s="169">
        <v>1100000</v>
      </c>
      <c r="D308" s="169">
        <v>1600000</v>
      </c>
      <c r="E308" s="169">
        <v>0</v>
      </c>
      <c r="F308" s="169"/>
      <c r="G308" s="169"/>
      <c r="H308" s="169">
        <v>0</v>
      </c>
      <c r="I308" s="169">
        <v>500000</v>
      </c>
      <c r="J308" s="169"/>
      <c r="K308" s="169"/>
      <c r="L308" s="169"/>
      <c r="M308" s="169"/>
      <c r="N308" s="169"/>
      <c r="O308" s="169"/>
      <c r="P308" s="169"/>
      <c r="Q308" s="169">
        <f t="shared" si="4"/>
        <v>500000</v>
      </c>
      <c r="R308"/>
      <c r="S308"/>
      <c r="T308" s="3"/>
      <c r="U308"/>
      <c r="V308"/>
      <c r="X308"/>
      <c r="Y308"/>
      <c r="Z308"/>
      <c r="AA308"/>
      <c r="AB308"/>
      <c r="AC308"/>
    </row>
    <row r="309" spans="1:29" x14ac:dyDescent="0.25">
      <c r="B309" s="170" t="s">
        <v>388</v>
      </c>
      <c r="C309" s="182">
        <v>1100000</v>
      </c>
      <c r="D309" s="169">
        <v>1600000</v>
      </c>
      <c r="E309" s="182">
        <v>0</v>
      </c>
      <c r="F309" s="182"/>
      <c r="G309" s="182"/>
      <c r="H309" s="182">
        <v>0</v>
      </c>
      <c r="I309" s="182">
        <v>500000</v>
      </c>
      <c r="J309" s="182"/>
      <c r="K309" s="182"/>
      <c r="L309" s="182"/>
      <c r="M309" s="182"/>
      <c r="N309" s="182"/>
      <c r="O309" s="182"/>
      <c r="P309" s="182"/>
      <c r="Q309" s="182">
        <f t="shared" si="4"/>
        <v>500000</v>
      </c>
      <c r="T309" s="3"/>
    </row>
    <row r="310" spans="1:29" x14ac:dyDescent="0.25">
      <c r="B310" s="172" t="s">
        <v>389</v>
      </c>
      <c r="C310" s="182">
        <v>1100000</v>
      </c>
      <c r="D310" s="169">
        <v>1600000</v>
      </c>
      <c r="E310" s="182">
        <v>0</v>
      </c>
      <c r="F310" s="182"/>
      <c r="G310" s="182"/>
      <c r="H310" s="182">
        <v>0</v>
      </c>
      <c r="I310" s="182">
        <v>500000</v>
      </c>
      <c r="J310" s="182"/>
      <c r="K310" s="182"/>
      <c r="L310" s="182"/>
      <c r="M310" s="182"/>
      <c r="N310" s="182"/>
      <c r="O310" s="182"/>
      <c r="P310" s="182"/>
      <c r="Q310" s="182">
        <f t="shared" si="4"/>
        <v>500000</v>
      </c>
      <c r="T310" s="3"/>
    </row>
    <row r="311" spans="1:29" s="34" customFormat="1" x14ac:dyDescent="0.25">
      <c r="A311"/>
      <c r="B311" s="166" t="s">
        <v>52</v>
      </c>
      <c r="C311" s="167">
        <v>2000000</v>
      </c>
      <c r="D311" s="167">
        <v>2000000</v>
      </c>
      <c r="E311" s="167">
        <v>0</v>
      </c>
      <c r="F311" s="167"/>
      <c r="G311" s="167"/>
      <c r="H311" s="167"/>
      <c r="I311" s="167"/>
      <c r="J311" s="167"/>
      <c r="K311" s="167"/>
      <c r="L311" s="167"/>
      <c r="M311" s="167"/>
      <c r="N311" s="167"/>
      <c r="O311" s="167"/>
      <c r="P311" s="167"/>
      <c r="Q311" s="167">
        <f t="shared" si="4"/>
        <v>0</v>
      </c>
      <c r="R311"/>
      <c r="S311"/>
      <c r="T311" s="3"/>
      <c r="U311"/>
      <c r="V311"/>
      <c r="X311"/>
      <c r="Y311"/>
      <c r="Z311"/>
      <c r="AA311"/>
      <c r="AB311"/>
      <c r="AC311"/>
    </row>
    <row r="312" spans="1:29" x14ac:dyDescent="0.25">
      <c r="B312" s="168" t="s">
        <v>87</v>
      </c>
      <c r="C312" s="181">
        <v>2000000</v>
      </c>
      <c r="D312" s="171">
        <v>2000000</v>
      </c>
      <c r="E312" s="181">
        <v>0</v>
      </c>
      <c r="F312" s="181"/>
      <c r="G312" s="181"/>
      <c r="H312" s="181"/>
      <c r="I312" s="181"/>
      <c r="J312" s="181"/>
      <c r="K312" s="181"/>
      <c r="L312" s="181"/>
      <c r="M312" s="181"/>
      <c r="N312" s="181"/>
      <c r="O312" s="181"/>
      <c r="P312" s="181"/>
      <c r="Q312" s="181">
        <f t="shared" si="4"/>
        <v>0</v>
      </c>
      <c r="T312" s="3"/>
    </row>
    <row r="313" spans="1:29" x14ac:dyDescent="0.25">
      <c r="B313" s="170" t="s">
        <v>390</v>
      </c>
      <c r="C313" s="182">
        <v>2000000</v>
      </c>
      <c r="D313" s="169">
        <v>2000000</v>
      </c>
      <c r="E313" s="182">
        <v>0</v>
      </c>
      <c r="F313" s="182"/>
      <c r="G313" s="182"/>
      <c r="H313" s="182"/>
      <c r="I313" s="182"/>
      <c r="J313" s="182"/>
      <c r="K313" s="182"/>
      <c r="L313" s="182"/>
      <c r="M313" s="182"/>
      <c r="N313" s="182"/>
      <c r="O313" s="182"/>
      <c r="P313" s="182"/>
      <c r="Q313" s="182">
        <f t="shared" si="4"/>
        <v>0</v>
      </c>
      <c r="T313" s="3"/>
    </row>
    <row r="314" spans="1:29" x14ac:dyDescent="0.25">
      <c r="B314" s="172" t="s">
        <v>391</v>
      </c>
      <c r="C314" s="182">
        <v>2000000</v>
      </c>
      <c r="D314" s="169">
        <v>2000000</v>
      </c>
      <c r="E314" s="182">
        <v>0</v>
      </c>
      <c r="F314" s="182"/>
      <c r="G314" s="182"/>
      <c r="H314" s="182"/>
      <c r="I314" s="182"/>
      <c r="J314" s="182"/>
      <c r="K314" s="182"/>
      <c r="L314" s="182"/>
      <c r="M314" s="182"/>
      <c r="N314" s="182"/>
      <c r="O314" s="182"/>
      <c r="P314" s="182"/>
      <c r="Q314" s="182">
        <f t="shared" si="4"/>
        <v>0</v>
      </c>
      <c r="T314" s="3"/>
    </row>
    <row r="315" spans="1:29" x14ac:dyDescent="0.25">
      <c r="B315" s="166" t="s">
        <v>54</v>
      </c>
      <c r="C315" s="167">
        <v>829825374</v>
      </c>
      <c r="D315" s="167">
        <v>1130266513.02</v>
      </c>
      <c r="E315" s="167">
        <v>5910988.0800000001</v>
      </c>
      <c r="F315" s="167">
        <v>959469.8</v>
      </c>
      <c r="G315" s="167">
        <v>14439748.959999997</v>
      </c>
      <c r="H315" s="167">
        <v>1867974.5799999998</v>
      </c>
      <c r="I315" s="167">
        <v>3035801.45</v>
      </c>
      <c r="J315" s="167">
        <v>64998918.840000004</v>
      </c>
      <c r="K315" s="167">
        <v>8953118.6600000001</v>
      </c>
      <c r="L315" s="167">
        <v>10095266.109999999</v>
      </c>
      <c r="M315" s="167">
        <v>2709407.46</v>
      </c>
      <c r="N315" s="167">
        <v>3387941.67</v>
      </c>
      <c r="O315" s="167">
        <v>8307542.8599999994</v>
      </c>
      <c r="P315" s="167">
        <v>22430457.710000001</v>
      </c>
      <c r="Q315" s="167">
        <f t="shared" si="4"/>
        <v>147096636.17999998</v>
      </c>
      <c r="T315" s="3"/>
    </row>
    <row r="316" spans="1:29" x14ac:dyDescent="0.25">
      <c r="B316" s="168" t="s">
        <v>55</v>
      </c>
      <c r="C316" s="181">
        <v>304720469</v>
      </c>
      <c r="D316" s="171">
        <v>436078837.65000004</v>
      </c>
      <c r="E316" s="181">
        <v>4843422.6500000004</v>
      </c>
      <c r="F316" s="181">
        <v>345150</v>
      </c>
      <c r="G316" s="181">
        <v>5227548.3999999994</v>
      </c>
      <c r="H316" s="181">
        <v>1450475.3499999999</v>
      </c>
      <c r="I316" s="181">
        <v>2828139.1500000004</v>
      </c>
      <c r="J316" s="181">
        <v>6716767.9499999993</v>
      </c>
      <c r="K316" s="181">
        <v>7367294.6699999999</v>
      </c>
      <c r="L316" s="181">
        <v>2268806.5499999998</v>
      </c>
      <c r="M316" s="181">
        <v>2336139.2400000002</v>
      </c>
      <c r="N316" s="181">
        <v>964926.1399999999</v>
      </c>
      <c r="O316" s="181">
        <v>498986.6</v>
      </c>
      <c r="P316" s="181">
        <v>16008488.149999999</v>
      </c>
      <c r="Q316" s="181">
        <f t="shared" si="4"/>
        <v>50856144.850000001</v>
      </c>
      <c r="T316" s="3"/>
    </row>
    <row r="317" spans="1:29" x14ac:dyDescent="0.25">
      <c r="B317" s="170" t="s">
        <v>392</v>
      </c>
      <c r="C317" s="171">
        <v>85562725</v>
      </c>
      <c r="D317" s="171">
        <v>96321405.909999996</v>
      </c>
      <c r="E317" s="171">
        <v>0</v>
      </c>
      <c r="F317" s="171">
        <v>345150</v>
      </c>
      <c r="G317" s="171">
        <v>181748.32</v>
      </c>
      <c r="H317" s="171">
        <v>1407995.47</v>
      </c>
      <c r="I317" s="171">
        <v>280643.12</v>
      </c>
      <c r="J317" s="171">
        <v>1214741</v>
      </c>
      <c r="K317" s="171">
        <v>326951.57</v>
      </c>
      <c r="L317" s="171">
        <v>2073319.63</v>
      </c>
      <c r="M317" s="171">
        <v>1072970.1100000001</v>
      </c>
      <c r="N317" s="171">
        <v>741061.2</v>
      </c>
      <c r="O317" s="171">
        <v>498986.6</v>
      </c>
      <c r="P317" s="171">
        <v>5063568.84</v>
      </c>
      <c r="Q317" s="171">
        <f t="shared" si="4"/>
        <v>13207135.859999999</v>
      </c>
      <c r="T317" s="3"/>
    </row>
    <row r="318" spans="1:29" x14ac:dyDescent="0.25">
      <c r="B318" s="172" t="s">
        <v>393</v>
      </c>
      <c r="C318" s="171">
        <v>85562725</v>
      </c>
      <c r="D318" s="171">
        <v>96321405.909999996</v>
      </c>
      <c r="E318" s="171">
        <v>0</v>
      </c>
      <c r="F318" s="171">
        <v>345150</v>
      </c>
      <c r="G318" s="171">
        <v>181748.32</v>
      </c>
      <c r="H318" s="171">
        <v>1407995.47</v>
      </c>
      <c r="I318" s="171">
        <v>280643.12</v>
      </c>
      <c r="J318" s="171">
        <v>1214741</v>
      </c>
      <c r="K318" s="171">
        <v>326951.57</v>
      </c>
      <c r="L318" s="171">
        <v>2073319.63</v>
      </c>
      <c r="M318" s="171">
        <v>1072970.1100000001</v>
      </c>
      <c r="N318" s="171">
        <v>741061.2</v>
      </c>
      <c r="O318" s="171">
        <v>498986.6</v>
      </c>
      <c r="P318" s="171">
        <v>5063568.84</v>
      </c>
      <c r="Q318" s="171">
        <f t="shared" si="4"/>
        <v>13207135.859999999</v>
      </c>
      <c r="T318" s="3"/>
    </row>
    <row r="319" spans="1:29" x14ac:dyDescent="0.25">
      <c r="B319" s="23" t="s">
        <v>394</v>
      </c>
      <c r="C319" s="171">
        <v>0</v>
      </c>
      <c r="D319" s="171">
        <v>496399.95</v>
      </c>
      <c r="E319" s="171"/>
      <c r="F319" s="171">
        <v>0</v>
      </c>
      <c r="G319" s="171">
        <v>496399.95</v>
      </c>
      <c r="H319" s="171">
        <v>0</v>
      </c>
      <c r="I319" s="171"/>
      <c r="J319" s="171"/>
      <c r="K319" s="171"/>
      <c r="L319" s="171"/>
      <c r="M319" s="171"/>
      <c r="N319" s="171"/>
      <c r="O319" s="171"/>
      <c r="P319" s="171"/>
      <c r="Q319" s="171">
        <f t="shared" si="4"/>
        <v>496399.95</v>
      </c>
      <c r="T319" s="3"/>
    </row>
    <row r="320" spans="1:29" x14ac:dyDescent="0.25">
      <c r="B320" s="75" t="s">
        <v>395</v>
      </c>
      <c r="C320" s="171">
        <v>0</v>
      </c>
      <c r="D320" s="171">
        <v>496399.95</v>
      </c>
      <c r="E320" s="171"/>
      <c r="F320" s="171">
        <v>0</v>
      </c>
      <c r="G320" s="171">
        <v>496399.95</v>
      </c>
      <c r="H320" s="171">
        <v>0</v>
      </c>
      <c r="I320" s="171"/>
      <c r="J320" s="171"/>
      <c r="K320" s="171"/>
      <c r="L320" s="171"/>
      <c r="M320" s="171"/>
      <c r="N320" s="171"/>
      <c r="O320" s="171"/>
      <c r="P320" s="171"/>
      <c r="Q320" s="171">
        <f t="shared" si="4"/>
        <v>496399.95</v>
      </c>
      <c r="T320" s="3"/>
    </row>
    <row r="321" spans="1:29" x14ac:dyDescent="0.25">
      <c r="B321" s="170" t="s">
        <v>396</v>
      </c>
      <c r="C321" s="171">
        <v>180566465</v>
      </c>
      <c r="D321" s="171">
        <v>305606752.79000002</v>
      </c>
      <c r="E321" s="171">
        <v>4693872.99</v>
      </c>
      <c r="F321" s="171">
        <v>0</v>
      </c>
      <c r="G321" s="171">
        <v>4434293.49</v>
      </c>
      <c r="H321" s="171">
        <v>8300</v>
      </c>
      <c r="I321" s="171">
        <v>2333696.58</v>
      </c>
      <c r="J321" s="171">
        <v>162562.35999999999</v>
      </c>
      <c r="K321" s="171">
        <v>7040343.0999999996</v>
      </c>
      <c r="L321" s="171">
        <v>0</v>
      </c>
      <c r="M321" s="171">
        <v>1132170.25</v>
      </c>
      <c r="N321" s="171">
        <v>0</v>
      </c>
      <c r="O321" s="171">
        <v>0</v>
      </c>
      <c r="P321" s="171">
        <v>5496584.2000000002</v>
      </c>
      <c r="Q321" s="171">
        <f t="shared" si="4"/>
        <v>25301822.969999999</v>
      </c>
      <c r="T321" s="3"/>
    </row>
    <row r="322" spans="1:29" s="34" customFormat="1" x14ac:dyDescent="0.25">
      <c r="A322"/>
      <c r="B322" s="172" t="s">
        <v>397</v>
      </c>
      <c r="C322" s="171">
        <v>180566465</v>
      </c>
      <c r="D322" s="171">
        <v>305606752.79000002</v>
      </c>
      <c r="E322" s="171">
        <v>4693872.99</v>
      </c>
      <c r="F322" s="171">
        <v>0</v>
      </c>
      <c r="G322" s="171">
        <v>4434293.49</v>
      </c>
      <c r="H322" s="171">
        <v>8300</v>
      </c>
      <c r="I322" s="171">
        <v>2333696.58</v>
      </c>
      <c r="J322" s="171">
        <v>162562.35999999999</v>
      </c>
      <c r="K322" s="171">
        <v>7040343.0999999996</v>
      </c>
      <c r="L322" s="171">
        <v>0</v>
      </c>
      <c r="M322" s="171">
        <v>1132170.25</v>
      </c>
      <c r="N322" s="171">
        <v>0</v>
      </c>
      <c r="O322" s="171">
        <v>0</v>
      </c>
      <c r="P322" s="171">
        <v>5496584.2000000002</v>
      </c>
      <c r="Q322" s="171">
        <f t="shared" si="4"/>
        <v>25301822.969999999</v>
      </c>
      <c r="R322"/>
      <c r="S322"/>
      <c r="T322" s="3"/>
      <c r="U322"/>
      <c r="V322"/>
      <c r="X322"/>
      <c r="Y322"/>
      <c r="Z322"/>
      <c r="AA322"/>
      <c r="AB322"/>
      <c r="AC322"/>
    </row>
    <row r="323" spans="1:29" x14ac:dyDescent="0.25">
      <c r="B323" s="170" t="s">
        <v>398</v>
      </c>
      <c r="C323" s="171">
        <v>35118614</v>
      </c>
      <c r="D323" s="171">
        <v>28663614</v>
      </c>
      <c r="E323" s="171">
        <v>0</v>
      </c>
      <c r="F323" s="171">
        <v>0</v>
      </c>
      <c r="G323" s="171">
        <v>115106.64</v>
      </c>
      <c r="H323" s="171">
        <v>34179.879999999997</v>
      </c>
      <c r="I323" s="171">
        <v>213799.45</v>
      </c>
      <c r="J323" s="171">
        <v>5305244.59</v>
      </c>
      <c r="K323" s="171">
        <v>0</v>
      </c>
      <c r="L323" s="171">
        <v>81233.59</v>
      </c>
      <c r="M323" s="171">
        <v>130998.88</v>
      </c>
      <c r="N323" s="171">
        <v>0</v>
      </c>
      <c r="O323" s="171">
        <v>0</v>
      </c>
      <c r="P323" s="171">
        <v>5448335.1100000003</v>
      </c>
      <c r="Q323" s="171">
        <f t="shared" si="4"/>
        <v>11328898.140000001</v>
      </c>
      <c r="T323" s="3"/>
    </row>
    <row r="324" spans="1:29" s="34" customFormat="1" x14ac:dyDescent="0.25">
      <c r="A324"/>
      <c r="B324" s="172" t="s">
        <v>399</v>
      </c>
      <c r="C324" s="171">
        <v>35118614</v>
      </c>
      <c r="D324" s="171">
        <v>28663614</v>
      </c>
      <c r="E324" s="171">
        <v>0</v>
      </c>
      <c r="F324" s="171">
        <v>0</v>
      </c>
      <c r="G324" s="171">
        <v>115106.64</v>
      </c>
      <c r="H324" s="171">
        <v>34179.879999999997</v>
      </c>
      <c r="I324" s="171">
        <v>213799.45</v>
      </c>
      <c r="J324" s="171">
        <v>5305244.59</v>
      </c>
      <c r="K324" s="171">
        <v>0</v>
      </c>
      <c r="L324" s="171">
        <v>81233.59</v>
      </c>
      <c r="M324" s="171">
        <v>130998.88</v>
      </c>
      <c r="N324" s="171">
        <v>0</v>
      </c>
      <c r="O324" s="171">
        <v>0</v>
      </c>
      <c r="P324" s="171">
        <v>5448335.1100000003</v>
      </c>
      <c r="Q324" s="171">
        <f t="shared" si="4"/>
        <v>11328898.140000001</v>
      </c>
      <c r="R324"/>
      <c r="S324"/>
      <c r="T324" s="3"/>
      <c r="U324"/>
      <c r="V324"/>
      <c r="X324"/>
      <c r="Y324"/>
      <c r="Z324"/>
      <c r="AA324"/>
      <c r="AB324"/>
      <c r="AC324"/>
    </row>
    <row r="325" spans="1:29" x14ac:dyDescent="0.25">
      <c r="B325" s="170" t="s">
        <v>400</v>
      </c>
      <c r="C325" s="182">
        <v>3472665</v>
      </c>
      <c r="D325" s="169">
        <v>4990665</v>
      </c>
      <c r="E325" s="182">
        <v>149549.66</v>
      </c>
      <c r="F325" s="182">
        <v>0</v>
      </c>
      <c r="G325" s="182">
        <v>0</v>
      </c>
      <c r="H325" s="182"/>
      <c r="I325" s="182"/>
      <c r="J325" s="182">
        <v>34220</v>
      </c>
      <c r="K325" s="182">
        <v>0</v>
      </c>
      <c r="L325" s="182">
        <v>114253.33</v>
      </c>
      <c r="M325" s="182">
        <v>0</v>
      </c>
      <c r="N325" s="182">
        <v>223864.94</v>
      </c>
      <c r="O325" s="182">
        <v>0</v>
      </c>
      <c r="P325" s="182">
        <v>0</v>
      </c>
      <c r="Q325" s="182">
        <f t="shared" si="4"/>
        <v>521887.93</v>
      </c>
      <c r="T325" s="3"/>
    </row>
    <row r="326" spans="1:29" s="34" customFormat="1" x14ac:dyDescent="0.25">
      <c r="A326"/>
      <c r="B326" s="172" t="s">
        <v>401</v>
      </c>
      <c r="C326" s="171">
        <v>3472665</v>
      </c>
      <c r="D326" s="171">
        <v>4990665</v>
      </c>
      <c r="E326" s="171">
        <v>149549.66</v>
      </c>
      <c r="F326" s="171">
        <v>0</v>
      </c>
      <c r="G326" s="171">
        <v>0</v>
      </c>
      <c r="H326" s="171"/>
      <c r="I326" s="171"/>
      <c r="J326" s="171">
        <v>34220</v>
      </c>
      <c r="K326" s="171">
        <v>0</v>
      </c>
      <c r="L326" s="171">
        <v>114253.33</v>
      </c>
      <c r="M326" s="171">
        <v>0</v>
      </c>
      <c r="N326" s="171">
        <v>223864.94</v>
      </c>
      <c r="O326" s="171">
        <v>0</v>
      </c>
      <c r="P326" s="171">
        <v>0</v>
      </c>
      <c r="Q326" s="171">
        <f t="shared" si="4"/>
        <v>521887.93</v>
      </c>
      <c r="R326"/>
      <c r="S326"/>
      <c r="T326" s="3"/>
      <c r="U326"/>
      <c r="V326"/>
      <c r="X326"/>
      <c r="Y326"/>
      <c r="Z326"/>
      <c r="AA326"/>
      <c r="AB326"/>
      <c r="AC326"/>
    </row>
    <row r="327" spans="1:29" x14ac:dyDescent="0.25">
      <c r="B327" s="168" t="s">
        <v>88</v>
      </c>
      <c r="C327" s="181">
        <v>8460460</v>
      </c>
      <c r="D327" s="171">
        <v>19927046.34</v>
      </c>
      <c r="E327" s="181">
        <v>37215.31</v>
      </c>
      <c r="F327" s="181">
        <v>116477.8</v>
      </c>
      <c r="G327" s="181">
        <v>0</v>
      </c>
      <c r="H327" s="181">
        <v>256098</v>
      </c>
      <c r="I327" s="181">
        <v>0</v>
      </c>
      <c r="J327" s="181">
        <v>3598048.65</v>
      </c>
      <c r="K327" s="181">
        <v>225766.6</v>
      </c>
      <c r="L327" s="181">
        <v>618830.02</v>
      </c>
      <c r="M327" s="181">
        <v>62135.26</v>
      </c>
      <c r="N327" s="181">
        <v>64876.4</v>
      </c>
      <c r="O327" s="181">
        <v>4929638.46</v>
      </c>
      <c r="P327" s="181">
        <v>122120.01</v>
      </c>
      <c r="Q327" s="181">
        <f t="shared" si="4"/>
        <v>10031206.51</v>
      </c>
      <c r="T327" s="3"/>
    </row>
    <row r="328" spans="1:29" s="34" customFormat="1" x14ac:dyDescent="0.25">
      <c r="A328"/>
      <c r="B328" s="170" t="s">
        <v>402</v>
      </c>
      <c r="C328" s="171">
        <v>6460460</v>
      </c>
      <c r="D328" s="171">
        <v>16169046.34</v>
      </c>
      <c r="E328" s="171">
        <v>37215.31</v>
      </c>
      <c r="F328" s="171">
        <v>0</v>
      </c>
      <c r="G328" s="171">
        <v>0</v>
      </c>
      <c r="H328" s="171">
        <v>256098</v>
      </c>
      <c r="I328" s="171">
        <v>0</v>
      </c>
      <c r="J328" s="171">
        <v>3598048.65</v>
      </c>
      <c r="K328" s="171">
        <v>225766.6</v>
      </c>
      <c r="L328" s="171">
        <v>618830.02</v>
      </c>
      <c r="M328" s="171">
        <v>19413.36</v>
      </c>
      <c r="N328" s="171">
        <v>64876.4</v>
      </c>
      <c r="O328" s="171">
        <v>4929638.46</v>
      </c>
      <c r="P328" s="171">
        <v>93220</v>
      </c>
      <c r="Q328" s="171">
        <f t="shared" si="4"/>
        <v>9843106.8000000007</v>
      </c>
      <c r="R328"/>
      <c r="S328"/>
      <c r="T328" s="3"/>
      <c r="U328"/>
      <c r="V328"/>
      <c r="X328"/>
      <c r="Y328"/>
      <c r="Z328"/>
      <c r="AA328"/>
      <c r="AB328"/>
      <c r="AC328"/>
    </row>
    <row r="329" spans="1:29" s="34" customFormat="1" x14ac:dyDescent="0.25">
      <c r="A329"/>
      <c r="B329" s="172" t="s">
        <v>403</v>
      </c>
      <c r="C329" s="171">
        <v>6460460</v>
      </c>
      <c r="D329" s="171">
        <v>16169046.34</v>
      </c>
      <c r="E329" s="171">
        <v>37215.31</v>
      </c>
      <c r="F329" s="171">
        <v>0</v>
      </c>
      <c r="G329" s="171">
        <v>0</v>
      </c>
      <c r="H329" s="171">
        <v>256098</v>
      </c>
      <c r="I329" s="171">
        <v>0</v>
      </c>
      <c r="J329" s="171">
        <v>3598048.65</v>
      </c>
      <c r="K329" s="171">
        <v>225766.6</v>
      </c>
      <c r="L329" s="171">
        <v>618830.02</v>
      </c>
      <c r="M329" s="171">
        <v>19413.36</v>
      </c>
      <c r="N329" s="171">
        <v>64876.4</v>
      </c>
      <c r="O329" s="171">
        <v>4929638.46</v>
      </c>
      <c r="P329" s="171">
        <v>93220</v>
      </c>
      <c r="Q329" s="171">
        <f t="shared" si="4"/>
        <v>9843106.8000000007</v>
      </c>
      <c r="R329"/>
      <c r="S329"/>
      <c r="T329" s="3"/>
      <c r="U329"/>
      <c r="V329"/>
      <c r="X329"/>
      <c r="Y329"/>
      <c r="Z329"/>
      <c r="AA329"/>
      <c r="AB329"/>
      <c r="AC329"/>
    </row>
    <row r="330" spans="1:29" s="34" customFormat="1" x14ac:dyDescent="0.25">
      <c r="A330"/>
      <c r="B330" s="170" t="s">
        <v>406</v>
      </c>
      <c r="C330" s="182">
        <v>2000000</v>
      </c>
      <c r="D330" s="169">
        <v>3758000</v>
      </c>
      <c r="E330" s="182">
        <v>0</v>
      </c>
      <c r="F330" s="182">
        <v>116477.8</v>
      </c>
      <c r="G330" s="182">
        <v>0</v>
      </c>
      <c r="H330" s="182">
        <v>0</v>
      </c>
      <c r="I330" s="182"/>
      <c r="J330" s="182"/>
      <c r="K330" s="182">
        <v>0</v>
      </c>
      <c r="L330" s="182">
        <v>0</v>
      </c>
      <c r="M330" s="182">
        <v>42721.9</v>
      </c>
      <c r="N330" s="182">
        <v>0</v>
      </c>
      <c r="O330" s="182">
        <v>0</v>
      </c>
      <c r="P330" s="182">
        <v>28900.01</v>
      </c>
      <c r="Q330" s="182">
        <f t="shared" si="4"/>
        <v>188099.71000000002</v>
      </c>
      <c r="R330"/>
      <c r="S330"/>
      <c r="T330" s="3"/>
      <c r="U330"/>
      <c r="V330"/>
      <c r="W330"/>
      <c r="X330"/>
      <c r="Y330"/>
      <c r="Z330"/>
      <c r="AA330"/>
      <c r="AB330"/>
      <c r="AC330"/>
    </row>
    <row r="331" spans="1:29" x14ac:dyDescent="0.25">
      <c r="B331" s="172" t="s">
        <v>407</v>
      </c>
      <c r="C331" s="171">
        <v>2000000</v>
      </c>
      <c r="D331" s="171">
        <v>3758000</v>
      </c>
      <c r="E331" s="171">
        <v>0</v>
      </c>
      <c r="F331" s="171">
        <v>116477.8</v>
      </c>
      <c r="G331" s="171">
        <v>0</v>
      </c>
      <c r="H331" s="171">
        <v>0</v>
      </c>
      <c r="I331" s="171"/>
      <c r="J331" s="171"/>
      <c r="K331" s="171">
        <v>0</v>
      </c>
      <c r="L331" s="171">
        <v>0</v>
      </c>
      <c r="M331" s="171">
        <v>42721.9</v>
      </c>
      <c r="N331" s="171">
        <v>0</v>
      </c>
      <c r="O331" s="171">
        <v>0</v>
      </c>
      <c r="P331" s="171">
        <v>28900.01</v>
      </c>
      <c r="Q331" s="171">
        <f t="shared" si="4"/>
        <v>188099.71000000002</v>
      </c>
      <c r="T331" s="3"/>
      <c r="W331" s="34"/>
    </row>
    <row r="332" spans="1:29" x14ac:dyDescent="0.25">
      <c r="B332" s="168" t="s">
        <v>57</v>
      </c>
      <c r="C332" s="181">
        <v>1300000</v>
      </c>
      <c r="D332" s="171">
        <v>8027949.5899999999</v>
      </c>
      <c r="E332" s="181">
        <v>0</v>
      </c>
      <c r="F332" s="181">
        <v>0</v>
      </c>
      <c r="G332" s="181">
        <v>5088100</v>
      </c>
      <c r="H332" s="181">
        <v>0</v>
      </c>
      <c r="I332" s="181"/>
      <c r="J332" s="181">
        <v>0</v>
      </c>
      <c r="K332" s="181">
        <v>71390</v>
      </c>
      <c r="L332" s="181">
        <v>0</v>
      </c>
      <c r="M332" s="181">
        <v>119416</v>
      </c>
      <c r="N332" s="181">
        <v>0</v>
      </c>
      <c r="O332" s="181">
        <v>142902.45000000001</v>
      </c>
      <c r="P332" s="181">
        <v>933365</v>
      </c>
      <c r="Q332" s="181">
        <f t="shared" si="4"/>
        <v>6355173.4500000002</v>
      </c>
      <c r="T332" s="3"/>
    </row>
    <row r="333" spans="1:29" s="34" customFormat="1" x14ac:dyDescent="0.25">
      <c r="A333"/>
      <c r="B333" s="170" t="s">
        <v>410</v>
      </c>
      <c r="C333" s="171">
        <v>800000</v>
      </c>
      <c r="D333" s="171">
        <v>7527949.5899999999</v>
      </c>
      <c r="E333" s="171">
        <v>0</v>
      </c>
      <c r="F333" s="171">
        <v>0</v>
      </c>
      <c r="G333" s="171">
        <v>5088100</v>
      </c>
      <c r="H333" s="171">
        <v>0</v>
      </c>
      <c r="I333" s="171"/>
      <c r="J333" s="171">
        <v>0</v>
      </c>
      <c r="K333" s="171">
        <v>71390</v>
      </c>
      <c r="L333" s="171">
        <v>0</v>
      </c>
      <c r="M333" s="171">
        <v>119416</v>
      </c>
      <c r="N333" s="171">
        <v>0</v>
      </c>
      <c r="O333" s="171">
        <v>56582.77</v>
      </c>
      <c r="P333" s="171">
        <v>933365</v>
      </c>
      <c r="Q333" s="171">
        <f t="shared" si="4"/>
        <v>6268853.7699999996</v>
      </c>
      <c r="R333"/>
      <c r="S333"/>
      <c r="T333" s="3"/>
      <c r="U333"/>
      <c r="V333"/>
      <c r="X333"/>
      <c r="Y333"/>
      <c r="Z333"/>
      <c r="AA333"/>
      <c r="AB333"/>
      <c r="AC333"/>
    </row>
    <row r="334" spans="1:29" x14ac:dyDescent="0.25">
      <c r="B334" s="172" t="s">
        <v>411</v>
      </c>
      <c r="C334" s="171">
        <v>800000</v>
      </c>
      <c r="D334" s="171">
        <v>7527949.5899999999</v>
      </c>
      <c r="E334" s="171">
        <v>0</v>
      </c>
      <c r="F334" s="171">
        <v>0</v>
      </c>
      <c r="G334" s="171">
        <v>5088100</v>
      </c>
      <c r="H334" s="171">
        <v>0</v>
      </c>
      <c r="I334" s="171"/>
      <c r="J334" s="171">
        <v>0</v>
      </c>
      <c r="K334" s="171">
        <v>71390</v>
      </c>
      <c r="L334" s="171">
        <v>0</v>
      </c>
      <c r="M334" s="171">
        <v>119416</v>
      </c>
      <c r="N334" s="171">
        <v>0</v>
      </c>
      <c r="O334" s="171">
        <v>56582.77</v>
      </c>
      <c r="P334" s="171">
        <v>933365</v>
      </c>
      <c r="Q334" s="171">
        <f t="shared" si="4"/>
        <v>6268853.7699999996</v>
      </c>
      <c r="T334" s="3"/>
    </row>
    <row r="335" spans="1:29" s="34" customFormat="1" x14ac:dyDescent="0.25">
      <c r="A335"/>
      <c r="B335" s="170" t="s">
        <v>412</v>
      </c>
      <c r="C335" s="171">
        <v>400000</v>
      </c>
      <c r="D335" s="171">
        <v>400000</v>
      </c>
      <c r="E335" s="171">
        <v>0</v>
      </c>
      <c r="F335" s="171"/>
      <c r="G335" s="171"/>
      <c r="H335" s="171"/>
      <c r="I335" s="171"/>
      <c r="J335" s="171"/>
      <c r="K335" s="171"/>
      <c r="L335" s="171">
        <v>0</v>
      </c>
      <c r="M335" s="171">
        <v>0</v>
      </c>
      <c r="N335" s="171"/>
      <c r="O335" s="171">
        <v>84254.27</v>
      </c>
      <c r="P335" s="171">
        <v>0</v>
      </c>
      <c r="Q335" s="171">
        <f t="shared" si="4"/>
        <v>84254.27</v>
      </c>
      <c r="R335"/>
      <c r="S335"/>
      <c r="T335" s="3"/>
      <c r="U335"/>
      <c r="V335"/>
      <c r="X335"/>
      <c r="Y335"/>
      <c r="Z335"/>
      <c r="AA335"/>
      <c r="AB335"/>
      <c r="AC335"/>
    </row>
    <row r="336" spans="1:29" x14ac:dyDescent="0.25">
      <c r="B336" s="172" t="s">
        <v>413</v>
      </c>
      <c r="C336" s="171">
        <v>400000</v>
      </c>
      <c r="D336" s="171">
        <v>400000</v>
      </c>
      <c r="E336" s="171">
        <v>0</v>
      </c>
      <c r="F336" s="171"/>
      <c r="G336" s="171"/>
      <c r="H336" s="171"/>
      <c r="I336" s="171"/>
      <c r="J336" s="171"/>
      <c r="K336" s="171"/>
      <c r="L336" s="171">
        <v>0</v>
      </c>
      <c r="M336" s="171">
        <v>0</v>
      </c>
      <c r="N336" s="171"/>
      <c r="O336" s="171">
        <v>84254.27</v>
      </c>
      <c r="P336" s="171">
        <v>0</v>
      </c>
      <c r="Q336" s="171">
        <f t="shared" si="4"/>
        <v>84254.27</v>
      </c>
      <c r="T336" s="3"/>
    </row>
    <row r="337" spans="1:29" s="34" customFormat="1" x14ac:dyDescent="0.25">
      <c r="A337"/>
      <c r="B337" s="170" t="s">
        <v>526</v>
      </c>
      <c r="C337" s="182">
        <v>100000</v>
      </c>
      <c r="D337" s="169">
        <v>100000</v>
      </c>
      <c r="E337" s="182">
        <v>0</v>
      </c>
      <c r="F337" s="182"/>
      <c r="G337" s="182"/>
      <c r="H337" s="182"/>
      <c r="I337" s="182"/>
      <c r="J337" s="182"/>
      <c r="K337" s="182"/>
      <c r="L337" s="182">
        <v>0</v>
      </c>
      <c r="M337" s="182">
        <v>0</v>
      </c>
      <c r="N337" s="182"/>
      <c r="O337" s="182">
        <v>2065.41</v>
      </c>
      <c r="P337" s="182">
        <v>0</v>
      </c>
      <c r="Q337" s="182">
        <f t="shared" ref="Q337:Q384" si="5">SUM(E337:P337)</f>
        <v>2065.41</v>
      </c>
      <c r="R337"/>
      <c r="S337"/>
      <c r="T337" s="3"/>
      <c r="U337"/>
      <c r="V337"/>
      <c r="X337"/>
      <c r="Y337"/>
      <c r="Z337"/>
      <c r="AA337"/>
      <c r="AB337"/>
      <c r="AC337"/>
    </row>
    <row r="338" spans="1:29" x14ac:dyDescent="0.25">
      <c r="B338" s="172" t="s">
        <v>484</v>
      </c>
      <c r="C338" s="171">
        <v>100000</v>
      </c>
      <c r="D338" s="171">
        <v>100000</v>
      </c>
      <c r="E338" s="171">
        <v>0</v>
      </c>
      <c r="F338" s="171"/>
      <c r="G338" s="171"/>
      <c r="H338" s="171"/>
      <c r="I338" s="171"/>
      <c r="J338" s="171"/>
      <c r="K338" s="171"/>
      <c r="L338" s="171">
        <v>0</v>
      </c>
      <c r="M338" s="171">
        <v>0</v>
      </c>
      <c r="N338" s="171"/>
      <c r="O338" s="171">
        <v>2065.41</v>
      </c>
      <c r="P338" s="171">
        <v>0</v>
      </c>
      <c r="Q338" s="171">
        <f t="shared" si="5"/>
        <v>2065.41</v>
      </c>
      <c r="T338" s="3"/>
    </row>
    <row r="339" spans="1:29" s="34" customFormat="1" x14ac:dyDescent="0.25">
      <c r="A339"/>
      <c r="B339" s="168" t="s">
        <v>58</v>
      </c>
      <c r="C339" s="181">
        <v>45229495</v>
      </c>
      <c r="D339" s="171">
        <v>137599995</v>
      </c>
      <c r="E339" s="181">
        <v>0</v>
      </c>
      <c r="F339" s="181"/>
      <c r="G339" s="181"/>
      <c r="H339" s="181">
        <v>0</v>
      </c>
      <c r="I339" s="181">
        <v>0</v>
      </c>
      <c r="J339" s="181">
        <v>52782500</v>
      </c>
      <c r="K339" s="181">
        <v>0</v>
      </c>
      <c r="L339" s="181">
        <v>6687750</v>
      </c>
      <c r="M339" s="181">
        <v>0</v>
      </c>
      <c r="N339" s="181">
        <v>504000</v>
      </c>
      <c r="O339" s="181">
        <v>0</v>
      </c>
      <c r="P339" s="181">
        <v>0</v>
      </c>
      <c r="Q339" s="181">
        <f t="shared" si="5"/>
        <v>59974250</v>
      </c>
      <c r="R339"/>
      <c r="S339"/>
      <c r="T339" s="3"/>
      <c r="U339"/>
      <c r="V339"/>
      <c r="W339"/>
      <c r="X339"/>
      <c r="Y339"/>
      <c r="Z339"/>
      <c r="AA339"/>
      <c r="AB339"/>
      <c r="AC339"/>
    </row>
    <row r="340" spans="1:29" x14ac:dyDescent="0.25">
      <c r="B340" s="170" t="s">
        <v>414</v>
      </c>
      <c r="C340" s="171">
        <v>45229495</v>
      </c>
      <c r="D340" s="171">
        <v>130929495</v>
      </c>
      <c r="E340" s="171">
        <v>0</v>
      </c>
      <c r="F340" s="171"/>
      <c r="G340" s="171"/>
      <c r="H340" s="171">
        <v>0</v>
      </c>
      <c r="I340" s="171">
        <v>0</v>
      </c>
      <c r="J340" s="171">
        <v>52782500</v>
      </c>
      <c r="K340" s="171">
        <v>0</v>
      </c>
      <c r="L340" s="171">
        <v>6687750</v>
      </c>
      <c r="M340" s="171">
        <v>0</v>
      </c>
      <c r="N340" s="171">
        <v>0</v>
      </c>
      <c r="O340" s="171">
        <v>0</v>
      </c>
      <c r="P340" s="171">
        <v>0</v>
      </c>
      <c r="Q340" s="171">
        <f t="shared" si="5"/>
        <v>59470250</v>
      </c>
      <c r="T340" s="3"/>
      <c r="W340" s="34"/>
    </row>
    <row r="341" spans="1:29" x14ac:dyDescent="0.25">
      <c r="B341" s="172" t="s">
        <v>415</v>
      </c>
      <c r="C341" s="171">
        <v>45229495</v>
      </c>
      <c r="D341" s="171">
        <v>130929495</v>
      </c>
      <c r="E341" s="171">
        <v>0</v>
      </c>
      <c r="F341" s="171"/>
      <c r="G341" s="171"/>
      <c r="H341" s="171">
        <v>0</v>
      </c>
      <c r="I341" s="171">
        <v>0</v>
      </c>
      <c r="J341" s="171">
        <v>52782500</v>
      </c>
      <c r="K341" s="171">
        <v>0</v>
      </c>
      <c r="L341" s="171">
        <v>6687750</v>
      </c>
      <c r="M341" s="171">
        <v>0</v>
      </c>
      <c r="N341" s="171">
        <v>0</v>
      </c>
      <c r="O341" s="171">
        <v>0</v>
      </c>
      <c r="P341" s="171">
        <v>0</v>
      </c>
      <c r="Q341" s="171">
        <f t="shared" si="5"/>
        <v>59470250</v>
      </c>
      <c r="T341" s="3"/>
    </row>
    <row r="342" spans="1:29" x14ac:dyDescent="0.25">
      <c r="B342" s="170" t="s">
        <v>527</v>
      </c>
      <c r="C342" s="171">
        <v>0</v>
      </c>
      <c r="D342" s="171">
        <v>5670500</v>
      </c>
      <c r="E342" s="171"/>
      <c r="F342" s="171"/>
      <c r="G342" s="171"/>
      <c r="H342" s="171"/>
      <c r="I342" s="171"/>
      <c r="J342" s="171"/>
      <c r="K342" s="171">
        <v>0</v>
      </c>
      <c r="L342" s="171"/>
      <c r="M342" s="171">
        <v>0</v>
      </c>
      <c r="N342" s="171">
        <v>0</v>
      </c>
      <c r="O342" s="171">
        <v>0</v>
      </c>
      <c r="P342" s="171">
        <v>0</v>
      </c>
      <c r="Q342" s="171">
        <f t="shared" si="5"/>
        <v>0</v>
      </c>
      <c r="T342" s="3"/>
    </row>
    <row r="343" spans="1:29" x14ac:dyDescent="0.25">
      <c r="B343" s="172" t="s">
        <v>528</v>
      </c>
      <c r="C343" s="171">
        <v>0</v>
      </c>
      <c r="D343" s="171">
        <v>5670500</v>
      </c>
      <c r="E343" s="171"/>
      <c r="F343" s="171"/>
      <c r="G343" s="171"/>
      <c r="H343" s="171"/>
      <c r="I343" s="171"/>
      <c r="J343" s="171"/>
      <c r="K343" s="171">
        <v>0</v>
      </c>
      <c r="L343" s="171"/>
      <c r="M343" s="171">
        <v>0</v>
      </c>
      <c r="N343" s="171">
        <v>0</v>
      </c>
      <c r="O343" s="171">
        <v>0</v>
      </c>
      <c r="P343" s="171">
        <v>0</v>
      </c>
      <c r="Q343" s="171">
        <f t="shared" si="5"/>
        <v>0</v>
      </c>
      <c r="T343" s="3"/>
    </row>
    <row r="344" spans="1:29" x14ac:dyDescent="0.25">
      <c r="B344" s="170" t="s">
        <v>539</v>
      </c>
      <c r="C344" s="171">
        <v>0</v>
      </c>
      <c r="D344" s="171">
        <v>1000000</v>
      </c>
      <c r="E344" s="171"/>
      <c r="F344" s="171"/>
      <c r="G344" s="171"/>
      <c r="H344" s="171"/>
      <c r="I344" s="171"/>
      <c r="J344" s="171"/>
      <c r="K344" s="171"/>
      <c r="L344" s="171">
        <v>0</v>
      </c>
      <c r="M344" s="171">
        <v>0</v>
      </c>
      <c r="N344" s="171">
        <v>504000</v>
      </c>
      <c r="O344" s="171">
        <v>0</v>
      </c>
      <c r="P344" s="171"/>
      <c r="Q344" s="171">
        <f t="shared" si="5"/>
        <v>504000</v>
      </c>
      <c r="T344" s="3"/>
    </row>
    <row r="345" spans="1:29" x14ac:dyDescent="0.25">
      <c r="B345" s="172" t="s">
        <v>540</v>
      </c>
      <c r="C345" s="171">
        <v>0</v>
      </c>
      <c r="D345" s="171">
        <v>1000000</v>
      </c>
      <c r="E345" s="171"/>
      <c r="F345" s="171"/>
      <c r="G345" s="171"/>
      <c r="H345" s="171"/>
      <c r="I345" s="171"/>
      <c r="J345" s="171"/>
      <c r="K345" s="171"/>
      <c r="L345" s="171">
        <v>0</v>
      </c>
      <c r="M345" s="171">
        <v>0</v>
      </c>
      <c r="N345" s="171">
        <v>504000</v>
      </c>
      <c r="O345" s="171">
        <v>0</v>
      </c>
      <c r="P345" s="171"/>
      <c r="Q345" s="171">
        <f t="shared" si="5"/>
        <v>504000</v>
      </c>
      <c r="T345" s="3"/>
    </row>
    <row r="346" spans="1:29" s="34" customFormat="1" x14ac:dyDescent="0.25">
      <c r="A346"/>
      <c r="B346" s="168" t="s">
        <v>59</v>
      </c>
      <c r="C346" s="181">
        <v>79882344</v>
      </c>
      <c r="D346" s="171">
        <v>99159130.049999997</v>
      </c>
      <c r="E346" s="181">
        <v>25393.599999999999</v>
      </c>
      <c r="F346" s="181">
        <v>497842</v>
      </c>
      <c r="G346" s="181">
        <v>64900</v>
      </c>
      <c r="H346" s="181">
        <v>161401.22999999998</v>
      </c>
      <c r="I346" s="181">
        <v>207662.3</v>
      </c>
      <c r="J346" s="181">
        <v>51400.07</v>
      </c>
      <c r="K346" s="181">
        <v>1023580.39</v>
      </c>
      <c r="L346" s="181">
        <v>247299.54</v>
      </c>
      <c r="M346" s="181">
        <v>8698.9599999999991</v>
      </c>
      <c r="N346" s="181">
        <v>1854139.1300000001</v>
      </c>
      <c r="O346" s="181">
        <v>2338191.33</v>
      </c>
      <c r="P346" s="181">
        <v>3757280.95</v>
      </c>
      <c r="Q346" s="181">
        <f t="shared" si="5"/>
        <v>10237789.5</v>
      </c>
      <c r="R346"/>
      <c r="S346"/>
      <c r="T346" s="3"/>
      <c r="U346"/>
      <c r="V346"/>
      <c r="W346"/>
      <c r="X346"/>
      <c r="Y346"/>
      <c r="Z346"/>
      <c r="AA346"/>
      <c r="AB346"/>
      <c r="AC346"/>
    </row>
    <row r="347" spans="1:29" x14ac:dyDescent="0.25">
      <c r="B347" s="170" t="s">
        <v>420</v>
      </c>
      <c r="C347" s="171">
        <v>361996</v>
      </c>
      <c r="D347" s="171">
        <v>501646.1</v>
      </c>
      <c r="E347" s="171">
        <v>0</v>
      </c>
      <c r="F347" s="171">
        <v>0</v>
      </c>
      <c r="G347" s="171">
        <v>0</v>
      </c>
      <c r="H347" s="171">
        <v>55000</v>
      </c>
      <c r="I347" s="171">
        <v>0</v>
      </c>
      <c r="J347" s="171">
        <v>0</v>
      </c>
      <c r="K347" s="171">
        <v>126000.4</v>
      </c>
      <c r="L347" s="171">
        <v>98000</v>
      </c>
      <c r="M347" s="171">
        <v>0</v>
      </c>
      <c r="N347" s="171"/>
      <c r="O347" s="171">
        <v>0</v>
      </c>
      <c r="P347" s="171">
        <v>14602.5</v>
      </c>
      <c r="Q347" s="171">
        <f t="shared" si="5"/>
        <v>293602.90000000002</v>
      </c>
      <c r="T347" s="3"/>
      <c r="W347" s="34"/>
    </row>
    <row r="348" spans="1:29" x14ac:dyDescent="0.25">
      <c r="B348" s="172" t="s">
        <v>421</v>
      </c>
      <c r="C348" s="171">
        <v>361996</v>
      </c>
      <c r="D348" s="171">
        <v>501646.1</v>
      </c>
      <c r="E348" s="171">
        <v>0</v>
      </c>
      <c r="F348" s="171">
        <v>0</v>
      </c>
      <c r="G348" s="171">
        <v>0</v>
      </c>
      <c r="H348" s="171">
        <v>55000</v>
      </c>
      <c r="I348" s="171">
        <v>0</v>
      </c>
      <c r="J348" s="171">
        <v>0</v>
      </c>
      <c r="K348" s="171">
        <v>126000.4</v>
      </c>
      <c r="L348" s="171">
        <v>98000</v>
      </c>
      <c r="M348" s="171">
        <v>0</v>
      </c>
      <c r="N348" s="171"/>
      <c r="O348" s="171">
        <v>0</v>
      </c>
      <c r="P348" s="171">
        <v>14602.5</v>
      </c>
      <c r="Q348" s="171">
        <f t="shared" si="5"/>
        <v>293602.90000000002</v>
      </c>
      <c r="T348" s="3"/>
    </row>
    <row r="349" spans="1:29" s="34" customFormat="1" x14ac:dyDescent="0.25">
      <c r="A349"/>
      <c r="B349" s="170" t="s">
        <v>422</v>
      </c>
      <c r="C349" s="171">
        <v>41282806</v>
      </c>
      <c r="D349" s="171">
        <v>32231276.23</v>
      </c>
      <c r="E349" s="171">
        <v>0</v>
      </c>
      <c r="F349" s="171">
        <v>497842</v>
      </c>
      <c r="G349" s="171">
        <v>0</v>
      </c>
      <c r="H349" s="171">
        <v>47000.03</v>
      </c>
      <c r="I349" s="171">
        <v>158102.29999999999</v>
      </c>
      <c r="J349" s="171">
        <v>11400.07</v>
      </c>
      <c r="K349" s="171">
        <v>565999.99</v>
      </c>
      <c r="L349" s="171">
        <v>0</v>
      </c>
      <c r="M349" s="171">
        <v>0</v>
      </c>
      <c r="N349" s="171">
        <v>1833064.33</v>
      </c>
      <c r="O349" s="171">
        <v>2018191.26</v>
      </c>
      <c r="P349" s="171">
        <v>2570218.9900000002</v>
      </c>
      <c r="Q349" s="171">
        <f t="shared" si="5"/>
        <v>7701818.9700000007</v>
      </c>
      <c r="R349"/>
      <c r="S349"/>
      <c r="T349" s="3"/>
      <c r="U349"/>
      <c r="V349"/>
      <c r="W349"/>
      <c r="X349"/>
      <c r="Y349"/>
      <c r="Z349"/>
      <c r="AA349"/>
      <c r="AB349"/>
      <c r="AC349"/>
    </row>
    <row r="350" spans="1:29" x14ac:dyDescent="0.25">
      <c r="B350" s="172" t="s">
        <v>423</v>
      </c>
      <c r="C350" s="171">
        <v>7180449</v>
      </c>
      <c r="D350" s="171">
        <v>14022418.120000001</v>
      </c>
      <c r="E350" s="171">
        <v>0</v>
      </c>
      <c r="F350" s="171">
        <v>0</v>
      </c>
      <c r="G350" s="171">
        <v>0</v>
      </c>
      <c r="H350" s="171">
        <v>0</v>
      </c>
      <c r="I350" s="171">
        <v>20060</v>
      </c>
      <c r="J350" s="171">
        <v>11400.07</v>
      </c>
      <c r="K350" s="171">
        <v>0</v>
      </c>
      <c r="L350" s="171">
        <v>0</v>
      </c>
      <c r="M350" s="171">
        <v>0</v>
      </c>
      <c r="N350" s="171">
        <v>1833064.33</v>
      </c>
      <c r="O350" s="171">
        <v>0</v>
      </c>
      <c r="P350" s="171">
        <v>0</v>
      </c>
      <c r="Q350" s="171">
        <f t="shared" si="5"/>
        <v>1864524.4000000001</v>
      </c>
      <c r="T350" s="3"/>
    </row>
    <row r="351" spans="1:29" x14ac:dyDescent="0.25">
      <c r="B351" s="172" t="s">
        <v>508</v>
      </c>
      <c r="C351" s="171">
        <v>34102357</v>
      </c>
      <c r="D351" s="171">
        <v>18208858.109999999</v>
      </c>
      <c r="E351" s="171">
        <v>0</v>
      </c>
      <c r="F351" s="171">
        <v>497842</v>
      </c>
      <c r="G351" s="171">
        <v>0</v>
      </c>
      <c r="H351" s="171">
        <v>47000.03</v>
      </c>
      <c r="I351" s="171">
        <v>138042.29999999999</v>
      </c>
      <c r="J351" s="171">
        <v>0</v>
      </c>
      <c r="K351" s="171">
        <v>565999.99</v>
      </c>
      <c r="L351" s="171"/>
      <c r="M351" s="171">
        <v>0</v>
      </c>
      <c r="N351" s="171">
        <v>0</v>
      </c>
      <c r="O351" s="171">
        <v>2018191.26</v>
      </c>
      <c r="P351" s="171">
        <v>2570218.9900000002</v>
      </c>
      <c r="Q351" s="171">
        <f t="shared" si="5"/>
        <v>5837294.5700000003</v>
      </c>
      <c r="T351" s="3"/>
    </row>
    <row r="352" spans="1:29" x14ac:dyDescent="0.25">
      <c r="B352" s="170" t="s">
        <v>424</v>
      </c>
      <c r="C352" s="171">
        <v>24115863</v>
      </c>
      <c r="D352" s="171">
        <v>43784728.620000005</v>
      </c>
      <c r="E352" s="171">
        <v>25393.599999999999</v>
      </c>
      <c r="F352" s="171">
        <v>0</v>
      </c>
      <c r="G352" s="171">
        <v>0</v>
      </c>
      <c r="H352" s="171">
        <v>0</v>
      </c>
      <c r="I352" s="171">
        <v>0</v>
      </c>
      <c r="J352" s="171">
        <v>0</v>
      </c>
      <c r="K352" s="171">
        <v>0</v>
      </c>
      <c r="L352" s="171">
        <v>0</v>
      </c>
      <c r="M352" s="171"/>
      <c r="N352" s="171"/>
      <c r="O352" s="171">
        <v>0</v>
      </c>
      <c r="P352" s="171">
        <v>1162724.46</v>
      </c>
      <c r="Q352" s="171">
        <f t="shared" si="5"/>
        <v>1188118.06</v>
      </c>
      <c r="T352" s="3"/>
    </row>
    <row r="353" spans="1:29" x14ac:dyDescent="0.25">
      <c r="B353" s="172" t="s">
        <v>425</v>
      </c>
      <c r="C353" s="171">
        <v>24115863</v>
      </c>
      <c r="D353" s="171">
        <v>43784728.620000005</v>
      </c>
      <c r="E353" s="171">
        <v>25393.599999999999</v>
      </c>
      <c r="F353" s="171">
        <v>0</v>
      </c>
      <c r="G353" s="171">
        <v>0</v>
      </c>
      <c r="H353" s="171">
        <v>0</v>
      </c>
      <c r="I353" s="171">
        <v>0</v>
      </c>
      <c r="J353" s="171">
        <v>0</v>
      </c>
      <c r="K353" s="171">
        <v>0</v>
      </c>
      <c r="L353" s="171">
        <v>0</v>
      </c>
      <c r="M353" s="171"/>
      <c r="N353" s="171"/>
      <c r="O353" s="171">
        <v>0</v>
      </c>
      <c r="P353" s="171">
        <v>1162724.46</v>
      </c>
      <c r="Q353" s="171">
        <f t="shared" si="5"/>
        <v>1188118.06</v>
      </c>
      <c r="T353" s="3"/>
    </row>
    <row r="354" spans="1:29" x14ac:dyDescent="0.25">
      <c r="B354" s="170" t="s">
        <v>426</v>
      </c>
      <c r="C354" s="171">
        <v>9727463</v>
      </c>
      <c r="D354" s="171">
        <v>18157463</v>
      </c>
      <c r="E354" s="171">
        <v>0</v>
      </c>
      <c r="F354" s="171">
        <v>0</v>
      </c>
      <c r="G354" s="171"/>
      <c r="H354" s="171">
        <v>0</v>
      </c>
      <c r="I354" s="171"/>
      <c r="J354" s="171">
        <v>0</v>
      </c>
      <c r="K354" s="171">
        <v>304440</v>
      </c>
      <c r="L354" s="171">
        <v>132399.54</v>
      </c>
      <c r="M354" s="171">
        <v>8698.9599999999991</v>
      </c>
      <c r="N354" s="171">
        <v>0</v>
      </c>
      <c r="O354" s="171">
        <v>320000.07</v>
      </c>
      <c r="P354" s="171">
        <v>0</v>
      </c>
      <c r="Q354" s="171">
        <f t="shared" si="5"/>
        <v>765538.57000000007</v>
      </c>
      <c r="T354" s="3"/>
      <c r="W354" s="34"/>
    </row>
    <row r="355" spans="1:29" x14ac:dyDescent="0.25">
      <c r="B355" s="172" t="s">
        <v>427</v>
      </c>
      <c r="C355" s="171">
        <v>9727463</v>
      </c>
      <c r="D355" s="171">
        <v>18157463</v>
      </c>
      <c r="E355" s="171">
        <v>0</v>
      </c>
      <c r="F355" s="171">
        <v>0</v>
      </c>
      <c r="G355" s="171"/>
      <c r="H355" s="171">
        <v>0</v>
      </c>
      <c r="I355" s="171"/>
      <c r="J355" s="171">
        <v>0</v>
      </c>
      <c r="K355" s="171">
        <v>304440</v>
      </c>
      <c r="L355" s="171">
        <v>132399.54</v>
      </c>
      <c r="M355" s="171">
        <v>8698.9599999999991</v>
      </c>
      <c r="N355" s="171">
        <v>0</v>
      </c>
      <c r="O355" s="171">
        <v>320000.07</v>
      </c>
      <c r="P355" s="171">
        <v>0</v>
      </c>
      <c r="Q355" s="171">
        <f t="shared" si="5"/>
        <v>765538.57000000007</v>
      </c>
      <c r="T355" s="3"/>
    </row>
    <row r="356" spans="1:29" s="34" customFormat="1" x14ac:dyDescent="0.25">
      <c r="A356"/>
      <c r="B356" s="170" t="s">
        <v>428</v>
      </c>
      <c r="C356" s="171">
        <v>2767163</v>
      </c>
      <c r="D356" s="171">
        <v>2847163.1</v>
      </c>
      <c r="E356" s="171">
        <v>0</v>
      </c>
      <c r="F356" s="171">
        <v>0</v>
      </c>
      <c r="G356" s="171">
        <v>64900</v>
      </c>
      <c r="H356" s="171">
        <v>0</v>
      </c>
      <c r="I356" s="171">
        <v>49560</v>
      </c>
      <c r="J356" s="171">
        <v>40000</v>
      </c>
      <c r="K356" s="171">
        <v>27140</v>
      </c>
      <c r="L356" s="171">
        <v>16900</v>
      </c>
      <c r="M356" s="171">
        <v>0</v>
      </c>
      <c r="N356" s="171">
        <v>21074.799999999999</v>
      </c>
      <c r="O356" s="171">
        <v>0</v>
      </c>
      <c r="P356" s="171">
        <v>0</v>
      </c>
      <c r="Q356" s="171">
        <f t="shared" si="5"/>
        <v>219574.8</v>
      </c>
      <c r="R356"/>
      <c r="S356"/>
      <c r="T356" s="3"/>
      <c r="U356"/>
      <c r="V356"/>
      <c r="X356"/>
      <c r="Y356"/>
      <c r="Z356"/>
      <c r="AA356"/>
      <c r="AB356"/>
      <c r="AC356"/>
    </row>
    <row r="357" spans="1:29" x14ac:dyDescent="0.25">
      <c r="B357" s="172" t="s">
        <v>429</v>
      </c>
      <c r="C357" s="171">
        <v>2767163</v>
      </c>
      <c r="D357" s="171">
        <v>2847163.1</v>
      </c>
      <c r="E357" s="171">
        <v>0</v>
      </c>
      <c r="F357" s="171">
        <v>0</v>
      </c>
      <c r="G357" s="171">
        <v>64900</v>
      </c>
      <c r="H357" s="171">
        <v>0</v>
      </c>
      <c r="I357" s="171">
        <v>49560</v>
      </c>
      <c r="J357" s="171">
        <v>40000</v>
      </c>
      <c r="K357" s="171">
        <v>27140</v>
      </c>
      <c r="L357" s="171">
        <v>16900</v>
      </c>
      <c r="M357" s="171">
        <v>0</v>
      </c>
      <c r="N357" s="171">
        <v>21074.799999999999</v>
      </c>
      <c r="O357" s="171">
        <v>0</v>
      </c>
      <c r="P357" s="171">
        <v>0</v>
      </c>
      <c r="Q357" s="171">
        <f t="shared" si="5"/>
        <v>219574.8</v>
      </c>
      <c r="T357" s="3"/>
    </row>
    <row r="358" spans="1:29" s="34" customFormat="1" x14ac:dyDescent="0.25">
      <c r="A358"/>
      <c r="B358" s="170" t="s">
        <v>430</v>
      </c>
      <c r="C358" s="182">
        <v>1627053</v>
      </c>
      <c r="D358" s="169">
        <v>1636853</v>
      </c>
      <c r="E358" s="182">
        <v>0</v>
      </c>
      <c r="F358" s="182"/>
      <c r="G358" s="182">
        <v>0</v>
      </c>
      <c r="H358" s="182">
        <v>59401.2</v>
      </c>
      <c r="I358" s="182"/>
      <c r="J358" s="182"/>
      <c r="K358" s="182"/>
      <c r="L358" s="182">
        <v>0</v>
      </c>
      <c r="M358" s="182"/>
      <c r="N358" s="182"/>
      <c r="O358" s="182">
        <v>0</v>
      </c>
      <c r="P358" s="182">
        <v>9735</v>
      </c>
      <c r="Q358" s="182">
        <f t="shared" si="5"/>
        <v>69136.2</v>
      </c>
      <c r="R358"/>
      <c r="S358"/>
      <c r="T358" s="3"/>
      <c r="U358"/>
      <c r="V358"/>
      <c r="W358"/>
      <c r="X358"/>
      <c r="Y358"/>
      <c r="Z358"/>
      <c r="AA358"/>
      <c r="AB358"/>
      <c r="AC358"/>
    </row>
    <row r="359" spans="1:29" x14ac:dyDescent="0.25">
      <c r="B359" s="172" t="s">
        <v>431</v>
      </c>
      <c r="C359" s="171">
        <v>1627053</v>
      </c>
      <c r="D359" s="171">
        <v>1636853</v>
      </c>
      <c r="E359" s="171">
        <v>0</v>
      </c>
      <c r="F359" s="171"/>
      <c r="G359" s="171">
        <v>0</v>
      </c>
      <c r="H359" s="171">
        <v>59401.2</v>
      </c>
      <c r="I359" s="171"/>
      <c r="J359" s="171"/>
      <c r="K359" s="171"/>
      <c r="L359" s="171">
        <v>0</v>
      </c>
      <c r="M359" s="171"/>
      <c r="N359" s="171"/>
      <c r="O359" s="171">
        <v>0</v>
      </c>
      <c r="P359" s="171">
        <v>9735</v>
      </c>
      <c r="Q359" s="171">
        <f t="shared" si="5"/>
        <v>69136.2</v>
      </c>
      <c r="T359" s="3"/>
      <c r="W359" s="34"/>
    </row>
    <row r="360" spans="1:29" x14ac:dyDescent="0.25">
      <c r="B360" s="168" t="s">
        <v>60</v>
      </c>
      <c r="C360" s="181">
        <v>5727136</v>
      </c>
      <c r="D360" s="171">
        <v>14135211.76</v>
      </c>
      <c r="E360" s="181">
        <v>1004956.52</v>
      </c>
      <c r="F360" s="181">
        <v>0</v>
      </c>
      <c r="G360" s="181">
        <v>1081239.76</v>
      </c>
      <c r="H360" s="181">
        <v>0</v>
      </c>
      <c r="I360" s="181">
        <v>0</v>
      </c>
      <c r="J360" s="181">
        <v>0</v>
      </c>
      <c r="K360" s="181">
        <v>265087</v>
      </c>
      <c r="L360" s="181">
        <v>272580</v>
      </c>
      <c r="M360" s="181">
        <v>183018</v>
      </c>
      <c r="N360" s="181">
        <v>0</v>
      </c>
      <c r="O360" s="181">
        <v>397824.02</v>
      </c>
      <c r="P360" s="181">
        <v>616550</v>
      </c>
      <c r="Q360" s="181">
        <f t="shared" si="5"/>
        <v>3821255.3000000003</v>
      </c>
      <c r="T360" s="3"/>
    </row>
    <row r="361" spans="1:29" s="34" customFormat="1" x14ac:dyDescent="0.25">
      <c r="A361"/>
      <c r="B361" s="170" t="s">
        <v>432</v>
      </c>
      <c r="C361" s="182">
        <v>5727136</v>
      </c>
      <c r="D361" s="169">
        <v>14135211.76</v>
      </c>
      <c r="E361" s="182">
        <v>1004956.52</v>
      </c>
      <c r="F361" s="182">
        <v>0</v>
      </c>
      <c r="G361" s="182">
        <v>1081239.76</v>
      </c>
      <c r="H361" s="182">
        <v>0</v>
      </c>
      <c r="I361" s="182">
        <v>0</v>
      </c>
      <c r="J361" s="182">
        <v>0</v>
      </c>
      <c r="K361" s="182">
        <v>265087</v>
      </c>
      <c r="L361" s="182">
        <v>272580</v>
      </c>
      <c r="M361" s="182">
        <v>183018</v>
      </c>
      <c r="N361" s="182">
        <v>0</v>
      </c>
      <c r="O361" s="182">
        <v>397824.02</v>
      </c>
      <c r="P361" s="182">
        <v>616550</v>
      </c>
      <c r="Q361" s="182">
        <f t="shared" si="5"/>
        <v>3821255.3000000003</v>
      </c>
      <c r="R361"/>
      <c r="S361"/>
      <c r="T361" s="3"/>
      <c r="U361"/>
      <c r="V361"/>
      <c r="X361"/>
      <c r="Y361"/>
      <c r="Z361"/>
      <c r="AA361"/>
      <c r="AB361"/>
      <c r="AC361"/>
    </row>
    <row r="362" spans="1:29" x14ac:dyDescent="0.25">
      <c r="B362" s="172" t="s">
        <v>433</v>
      </c>
      <c r="C362" s="171">
        <v>5727136</v>
      </c>
      <c r="D362" s="171">
        <v>14135211.76</v>
      </c>
      <c r="E362" s="171">
        <v>1004956.52</v>
      </c>
      <c r="F362" s="171">
        <v>0</v>
      </c>
      <c r="G362" s="171">
        <v>1081239.76</v>
      </c>
      <c r="H362" s="171">
        <v>0</v>
      </c>
      <c r="I362" s="171">
        <v>0</v>
      </c>
      <c r="J362" s="171">
        <v>0</v>
      </c>
      <c r="K362" s="171">
        <v>265087</v>
      </c>
      <c r="L362" s="171">
        <v>272580</v>
      </c>
      <c r="M362" s="171">
        <v>183018</v>
      </c>
      <c r="N362" s="171">
        <v>0</v>
      </c>
      <c r="O362" s="171">
        <v>397824.02</v>
      </c>
      <c r="P362" s="171">
        <v>616550</v>
      </c>
      <c r="Q362" s="171">
        <f t="shared" si="5"/>
        <v>3821255.3000000003</v>
      </c>
      <c r="T362" s="3"/>
    </row>
    <row r="363" spans="1:29" s="34" customFormat="1" x14ac:dyDescent="0.25">
      <c r="A363"/>
      <c r="B363" s="168" t="s">
        <v>61</v>
      </c>
      <c r="C363" s="181">
        <v>339261899</v>
      </c>
      <c r="D363" s="171">
        <v>370053607.44</v>
      </c>
      <c r="E363" s="181">
        <v>0</v>
      </c>
      <c r="F363" s="181">
        <v>0</v>
      </c>
      <c r="G363" s="181">
        <v>2977960.8</v>
      </c>
      <c r="H363" s="181">
        <v>0</v>
      </c>
      <c r="I363" s="181">
        <v>0</v>
      </c>
      <c r="J363" s="181">
        <v>1850202.17</v>
      </c>
      <c r="K363" s="181">
        <v>0</v>
      </c>
      <c r="L363" s="181"/>
      <c r="M363" s="181">
        <v>0</v>
      </c>
      <c r="N363" s="181">
        <v>0</v>
      </c>
      <c r="O363" s="181">
        <v>0</v>
      </c>
      <c r="P363" s="181">
        <v>992653.6</v>
      </c>
      <c r="Q363" s="181">
        <f t="shared" si="5"/>
        <v>5820816.5699999994</v>
      </c>
      <c r="R363"/>
      <c r="S363"/>
      <c r="T363" s="3"/>
      <c r="U363"/>
      <c r="V363"/>
      <c r="X363"/>
      <c r="Y363"/>
      <c r="Z363"/>
      <c r="AA363"/>
      <c r="AB363"/>
      <c r="AC363"/>
    </row>
    <row r="364" spans="1:29" x14ac:dyDescent="0.25">
      <c r="B364" s="170" t="s">
        <v>434</v>
      </c>
      <c r="C364" s="171">
        <v>339061899</v>
      </c>
      <c r="D364" s="171">
        <v>369853607.44</v>
      </c>
      <c r="E364" s="171">
        <v>0</v>
      </c>
      <c r="F364" s="171">
        <v>0</v>
      </c>
      <c r="G364" s="171">
        <v>2977960.8</v>
      </c>
      <c r="H364" s="171">
        <v>0</v>
      </c>
      <c r="I364" s="171">
        <v>0</v>
      </c>
      <c r="J364" s="171">
        <v>1850202.17</v>
      </c>
      <c r="K364" s="171">
        <v>0</v>
      </c>
      <c r="L364" s="171"/>
      <c r="M364" s="171">
        <v>0</v>
      </c>
      <c r="N364" s="171">
        <v>0</v>
      </c>
      <c r="O364" s="171">
        <v>0</v>
      </c>
      <c r="P364" s="171">
        <v>992653.6</v>
      </c>
      <c r="Q364" s="171">
        <f t="shared" si="5"/>
        <v>5820816.5699999994</v>
      </c>
      <c r="T364" s="3"/>
    </row>
    <row r="365" spans="1:29" s="34" customFormat="1" x14ac:dyDescent="0.25">
      <c r="A365"/>
      <c r="B365" s="172" t="s">
        <v>435</v>
      </c>
      <c r="C365" s="171">
        <v>331861899</v>
      </c>
      <c r="D365" s="171">
        <v>354513607.44</v>
      </c>
      <c r="E365" s="171">
        <v>0</v>
      </c>
      <c r="F365" s="171">
        <v>0</v>
      </c>
      <c r="G365" s="171">
        <v>2977960.8</v>
      </c>
      <c r="H365" s="171">
        <v>0</v>
      </c>
      <c r="I365" s="171">
        <v>0</v>
      </c>
      <c r="J365" s="171">
        <v>1850202.17</v>
      </c>
      <c r="K365" s="171">
        <v>0</v>
      </c>
      <c r="L365" s="171"/>
      <c r="M365" s="171">
        <v>0</v>
      </c>
      <c r="N365" s="171">
        <v>0</v>
      </c>
      <c r="O365" s="171"/>
      <c r="P365" s="171">
        <v>992653.6</v>
      </c>
      <c r="Q365" s="171">
        <f t="shared" si="5"/>
        <v>5820816.5699999994</v>
      </c>
      <c r="R365"/>
      <c r="S365"/>
      <c r="T365" s="3"/>
      <c r="U365"/>
      <c r="V365"/>
      <c r="X365"/>
      <c r="Y365"/>
      <c r="Z365"/>
      <c r="AA365"/>
      <c r="AB365"/>
      <c r="AC365"/>
    </row>
    <row r="366" spans="1:29" x14ac:dyDescent="0.25">
      <c r="B366" s="172" t="s">
        <v>436</v>
      </c>
      <c r="C366" s="171">
        <v>7200000</v>
      </c>
      <c r="D366" s="171">
        <v>15340000</v>
      </c>
      <c r="E366" s="171">
        <v>0</v>
      </c>
      <c r="F366" s="171"/>
      <c r="G366" s="171"/>
      <c r="H366" s="171">
        <v>0</v>
      </c>
      <c r="I366" s="171"/>
      <c r="J366" s="171"/>
      <c r="K366" s="171"/>
      <c r="L366" s="171"/>
      <c r="M366" s="171"/>
      <c r="N366" s="171"/>
      <c r="O366" s="171">
        <v>0</v>
      </c>
      <c r="P366" s="171"/>
      <c r="Q366" s="171">
        <f t="shared" si="5"/>
        <v>0</v>
      </c>
      <c r="T366" s="3"/>
    </row>
    <row r="367" spans="1:29" s="34" customFormat="1" x14ac:dyDescent="0.25">
      <c r="A367"/>
      <c r="B367" s="170" t="s">
        <v>437</v>
      </c>
      <c r="C367" s="182">
        <v>200000</v>
      </c>
      <c r="D367" s="169">
        <v>200000</v>
      </c>
      <c r="E367" s="182">
        <v>0</v>
      </c>
      <c r="F367" s="182"/>
      <c r="G367" s="182"/>
      <c r="H367" s="182"/>
      <c r="I367" s="182"/>
      <c r="J367" s="182"/>
      <c r="K367" s="182"/>
      <c r="L367" s="182"/>
      <c r="M367" s="182"/>
      <c r="N367" s="182"/>
      <c r="O367" s="182"/>
      <c r="P367" s="182"/>
      <c r="Q367" s="182">
        <f t="shared" si="5"/>
        <v>0</v>
      </c>
      <c r="R367"/>
      <c r="S367"/>
      <c r="T367" s="3"/>
      <c r="U367"/>
      <c r="V367"/>
      <c r="W367"/>
      <c r="X367"/>
      <c r="Y367"/>
      <c r="Z367"/>
      <c r="AA367"/>
      <c r="AB367"/>
      <c r="AC367"/>
    </row>
    <row r="368" spans="1:29" x14ac:dyDescent="0.25">
      <c r="B368" s="172" t="s">
        <v>529</v>
      </c>
      <c r="C368" s="171">
        <v>200000</v>
      </c>
      <c r="D368" s="171">
        <v>200000</v>
      </c>
      <c r="E368" s="171">
        <v>0</v>
      </c>
      <c r="F368" s="171"/>
      <c r="G368" s="171"/>
      <c r="H368" s="171"/>
      <c r="I368" s="171"/>
      <c r="J368" s="171"/>
      <c r="K368" s="171"/>
      <c r="L368" s="171"/>
      <c r="M368" s="171"/>
      <c r="N368" s="171"/>
      <c r="O368" s="171"/>
      <c r="P368" s="171"/>
      <c r="Q368" s="171">
        <f t="shared" si="5"/>
        <v>0</v>
      </c>
      <c r="T368" s="3"/>
      <c r="W368" s="34"/>
    </row>
    <row r="369" spans="1:29" x14ac:dyDescent="0.25">
      <c r="B369" s="168" t="s">
        <v>62</v>
      </c>
      <c r="C369" s="181">
        <v>45243571</v>
      </c>
      <c r="D369" s="171">
        <v>45284735.189999998</v>
      </c>
      <c r="E369" s="181">
        <v>0</v>
      </c>
      <c r="F369" s="181">
        <v>0</v>
      </c>
      <c r="G369" s="181"/>
      <c r="H369" s="181"/>
      <c r="I369" s="181"/>
      <c r="J369" s="181">
        <v>0</v>
      </c>
      <c r="K369" s="181"/>
      <c r="L369" s="181"/>
      <c r="M369" s="181"/>
      <c r="N369" s="181"/>
      <c r="O369" s="181"/>
      <c r="P369" s="181"/>
      <c r="Q369" s="181">
        <f t="shared" si="5"/>
        <v>0</v>
      </c>
      <c r="T369" s="3"/>
    </row>
    <row r="370" spans="1:29" s="34" customFormat="1" x14ac:dyDescent="0.25">
      <c r="A370"/>
      <c r="B370" s="170" t="s">
        <v>439</v>
      </c>
      <c r="C370" s="171">
        <v>42000000</v>
      </c>
      <c r="D370" s="171">
        <v>42000000</v>
      </c>
      <c r="E370" s="171">
        <v>0</v>
      </c>
      <c r="F370" s="171">
        <v>0</v>
      </c>
      <c r="G370" s="171"/>
      <c r="H370" s="171"/>
      <c r="I370" s="171"/>
      <c r="J370" s="171">
        <v>0</v>
      </c>
      <c r="K370" s="171"/>
      <c r="L370" s="171"/>
      <c r="M370" s="171"/>
      <c r="N370" s="171"/>
      <c r="O370" s="171"/>
      <c r="P370" s="171"/>
      <c r="Q370" s="171">
        <f t="shared" si="5"/>
        <v>0</v>
      </c>
      <c r="R370"/>
      <c r="S370"/>
      <c r="T370" s="3"/>
      <c r="U370"/>
      <c r="V370"/>
      <c r="X370"/>
      <c r="Y370"/>
      <c r="Z370"/>
      <c r="AA370"/>
      <c r="AB370"/>
      <c r="AC370"/>
    </row>
    <row r="371" spans="1:29" x14ac:dyDescent="0.25">
      <c r="B371" s="172" t="s">
        <v>440</v>
      </c>
      <c r="C371" s="171">
        <v>42000000</v>
      </c>
      <c r="D371" s="171">
        <v>42000000</v>
      </c>
      <c r="E371" s="171">
        <v>0</v>
      </c>
      <c r="F371" s="171">
        <v>0</v>
      </c>
      <c r="G371" s="171"/>
      <c r="H371" s="171"/>
      <c r="I371" s="171"/>
      <c r="J371" s="171">
        <v>0</v>
      </c>
      <c r="K371" s="171"/>
      <c r="L371" s="171"/>
      <c r="M371" s="171"/>
      <c r="N371" s="171"/>
      <c r="O371" s="171"/>
      <c r="P371" s="171"/>
      <c r="Q371" s="171">
        <f t="shared" si="5"/>
        <v>0</v>
      </c>
      <c r="T371" s="3"/>
    </row>
    <row r="372" spans="1:29" x14ac:dyDescent="0.25">
      <c r="B372" s="170" t="s">
        <v>445</v>
      </c>
      <c r="C372" s="171">
        <v>3243571</v>
      </c>
      <c r="D372" s="171">
        <v>3243571</v>
      </c>
      <c r="E372" s="171">
        <v>0</v>
      </c>
      <c r="F372" s="171"/>
      <c r="G372" s="171"/>
      <c r="H372" s="171"/>
      <c r="I372" s="171"/>
      <c r="J372" s="171"/>
      <c r="K372" s="171"/>
      <c r="L372" s="171"/>
      <c r="M372" s="171"/>
      <c r="N372" s="171"/>
      <c r="O372" s="171"/>
      <c r="P372" s="171"/>
      <c r="Q372" s="171">
        <f t="shared" si="5"/>
        <v>0</v>
      </c>
      <c r="T372" s="3"/>
    </row>
    <row r="373" spans="1:29" s="34" customFormat="1" x14ac:dyDescent="0.25">
      <c r="A373"/>
      <c r="B373" s="172" t="s">
        <v>446</v>
      </c>
      <c r="C373" s="171">
        <v>3243571</v>
      </c>
      <c r="D373" s="171">
        <v>3243571</v>
      </c>
      <c r="E373" s="171">
        <v>0</v>
      </c>
      <c r="F373" s="171"/>
      <c r="G373" s="171"/>
      <c r="H373" s="171"/>
      <c r="I373" s="171"/>
      <c r="J373" s="171"/>
      <c r="K373" s="171"/>
      <c r="L373" s="171"/>
      <c r="M373" s="171"/>
      <c r="N373" s="171"/>
      <c r="O373" s="171"/>
      <c r="P373" s="171"/>
      <c r="Q373" s="171">
        <f t="shared" si="5"/>
        <v>0</v>
      </c>
      <c r="R373"/>
      <c r="S373"/>
      <c r="T373" s="3"/>
      <c r="U373"/>
      <c r="V373"/>
      <c r="W373"/>
      <c r="X373"/>
      <c r="Y373"/>
      <c r="Z373"/>
      <c r="AA373"/>
      <c r="AB373"/>
      <c r="AC373"/>
    </row>
    <row r="374" spans="1:29" s="34" customFormat="1" x14ac:dyDescent="0.25">
      <c r="A374"/>
      <c r="B374" s="172" t="s">
        <v>530</v>
      </c>
      <c r="C374" s="171">
        <v>0</v>
      </c>
      <c r="D374" s="171">
        <v>41164.19</v>
      </c>
      <c r="E374" s="171"/>
      <c r="F374" s="171">
        <v>0</v>
      </c>
      <c r="G374" s="171"/>
      <c r="H374" s="171"/>
      <c r="I374" s="171"/>
      <c r="J374" s="171"/>
      <c r="K374" s="171"/>
      <c r="L374" s="171"/>
      <c r="M374" s="171"/>
      <c r="N374" s="171"/>
      <c r="O374" s="171"/>
      <c r="P374" s="171"/>
      <c r="Q374" s="171">
        <f t="shared" si="5"/>
        <v>0</v>
      </c>
      <c r="R374"/>
      <c r="S374"/>
      <c r="T374" s="3"/>
      <c r="U374"/>
      <c r="V374"/>
      <c r="W374"/>
      <c r="X374"/>
      <c r="Y374"/>
      <c r="Z374"/>
      <c r="AA374"/>
      <c r="AB374"/>
      <c r="AC374"/>
    </row>
    <row r="375" spans="1:29" s="34" customFormat="1" x14ac:dyDescent="0.25">
      <c r="A375"/>
      <c r="B375" s="172" t="s">
        <v>531</v>
      </c>
      <c r="C375" s="171">
        <v>0</v>
      </c>
      <c r="D375" s="171">
        <v>41164.19</v>
      </c>
      <c r="E375" s="171"/>
      <c r="F375" s="171">
        <v>0</v>
      </c>
      <c r="G375" s="171"/>
      <c r="H375" s="171"/>
      <c r="I375" s="171"/>
      <c r="J375" s="171"/>
      <c r="K375" s="171"/>
      <c r="L375" s="171"/>
      <c r="M375" s="171"/>
      <c r="N375" s="171"/>
      <c r="O375" s="171"/>
      <c r="P375" s="171"/>
      <c r="Q375" s="171">
        <f t="shared" si="5"/>
        <v>0</v>
      </c>
      <c r="R375"/>
      <c r="S375"/>
      <c r="T375" s="3"/>
      <c r="U375"/>
      <c r="V375"/>
      <c r="W375"/>
      <c r="X375"/>
      <c r="Y375"/>
      <c r="Z375"/>
      <c r="AA375"/>
      <c r="AB375"/>
      <c r="AC375"/>
    </row>
    <row r="376" spans="1:29" x14ac:dyDescent="0.25">
      <c r="B376" s="166" t="s">
        <v>63</v>
      </c>
      <c r="C376" s="167">
        <v>217230062</v>
      </c>
      <c r="D376" s="167">
        <v>176622422.69</v>
      </c>
      <c r="E376" s="167">
        <v>0</v>
      </c>
      <c r="F376" s="167">
        <v>0</v>
      </c>
      <c r="G376" s="167">
        <v>0</v>
      </c>
      <c r="H376" s="167">
        <v>2311295.44</v>
      </c>
      <c r="I376" s="167"/>
      <c r="J376" s="167"/>
      <c r="K376" s="167">
        <v>0</v>
      </c>
      <c r="L376" s="167">
        <v>248150</v>
      </c>
      <c r="M376" s="167">
        <v>4482568.0999999996</v>
      </c>
      <c r="N376" s="167">
        <v>0</v>
      </c>
      <c r="O376" s="167">
        <v>5298184.2300000004</v>
      </c>
      <c r="P376" s="167">
        <v>0</v>
      </c>
      <c r="Q376" s="167">
        <f t="shared" si="5"/>
        <v>12340197.77</v>
      </c>
      <c r="T376" s="3"/>
      <c r="W376" s="34"/>
    </row>
    <row r="377" spans="1:29" x14ac:dyDescent="0.25">
      <c r="B377" s="168" t="s">
        <v>64</v>
      </c>
      <c r="C377" s="181">
        <v>210230062</v>
      </c>
      <c r="D377" s="171">
        <v>169622422.69</v>
      </c>
      <c r="E377" s="181">
        <v>0</v>
      </c>
      <c r="F377" s="181">
        <v>0</v>
      </c>
      <c r="G377" s="181">
        <v>0</v>
      </c>
      <c r="H377" s="181">
        <v>2311295.44</v>
      </c>
      <c r="I377" s="181"/>
      <c r="J377" s="181"/>
      <c r="K377" s="181">
        <v>0</v>
      </c>
      <c r="L377" s="181">
        <v>248150</v>
      </c>
      <c r="M377" s="181">
        <v>4482568.0999999996</v>
      </c>
      <c r="N377" s="181">
        <v>0</v>
      </c>
      <c r="O377" s="181">
        <v>5298184.2300000004</v>
      </c>
      <c r="P377" s="181">
        <v>0</v>
      </c>
      <c r="Q377" s="181">
        <f t="shared" si="5"/>
        <v>12340197.77</v>
      </c>
      <c r="T377" s="3"/>
      <c r="W377" s="34"/>
    </row>
    <row r="378" spans="1:29" s="34" customFormat="1" x14ac:dyDescent="0.25">
      <c r="A378"/>
      <c r="B378" s="170" t="s">
        <v>447</v>
      </c>
      <c r="C378" s="171">
        <v>179630062</v>
      </c>
      <c r="D378" s="171">
        <v>139022422.69</v>
      </c>
      <c r="E378" s="171">
        <v>0</v>
      </c>
      <c r="F378" s="171">
        <v>0</v>
      </c>
      <c r="G378" s="171">
        <v>0</v>
      </c>
      <c r="H378" s="171">
        <v>2311295.44</v>
      </c>
      <c r="I378" s="171"/>
      <c r="J378" s="171"/>
      <c r="K378" s="171">
        <v>0</v>
      </c>
      <c r="L378" s="171">
        <v>248150</v>
      </c>
      <c r="M378" s="171">
        <v>4482568.0999999996</v>
      </c>
      <c r="N378" s="171">
        <v>0</v>
      </c>
      <c r="O378" s="171">
        <v>5298184.2300000004</v>
      </c>
      <c r="P378" s="171">
        <v>0</v>
      </c>
      <c r="Q378" s="171">
        <f t="shared" si="5"/>
        <v>12340197.77</v>
      </c>
      <c r="R378"/>
      <c r="S378"/>
      <c r="T378" s="3"/>
      <c r="U378"/>
      <c r="V378"/>
      <c r="W378"/>
      <c r="X378"/>
      <c r="Y378"/>
      <c r="Z378"/>
      <c r="AA378"/>
      <c r="AB378"/>
      <c r="AC378"/>
    </row>
    <row r="379" spans="1:29" s="34" customFormat="1" x14ac:dyDescent="0.25">
      <c r="A379"/>
      <c r="B379" s="172" t="s">
        <v>448</v>
      </c>
      <c r="C379" s="171">
        <v>179630062</v>
      </c>
      <c r="D379" s="171">
        <v>139022422.69</v>
      </c>
      <c r="E379" s="171">
        <v>0</v>
      </c>
      <c r="F379" s="171">
        <v>0</v>
      </c>
      <c r="G379" s="171">
        <v>0</v>
      </c>
      <c r="H379" s="171">
        <v>2311295.44</v>
      </c>
      <c r="I379" s="171"/>
      <c r="J379" s="171"/>
      <c r="K379" s="171">
        <v>0</v>
      </c>
      <c r="L379" s="171">
        <v>248150</v>
      </c>
      <c r="M379" s="171">
        <v>4482568.0999999996</v>
      </c>
      <c r="N379" s="171">
        <v>0</v>
      </c>
      <c r="O379" s="171">
        <v>5298184.2300000004</v>
      </c>
      <c r="P379" s="171">
        <v>0</v>
      </c>
      <c r="Q379" s="171">
        <f t="shared" si="5"/>
        <v>12340197.77</v>
      </c>
      <c r="R379"/>
      <c r="S379"/>
      <c r="T379" s="3"/>
      <c r="U379"/>
      <c r="V379"/>
      <c r="X379"/>
      <c r="Y379"/>
      <c r="Z379"/>
      <c r="AA379"/>
      <c r="AB379"/>
      <c r="AC379"/>
    </row>
    <row r="380" spans="1:29" x14ac:dyDescent="0.25">
      <c r="B380" s="170" t="s">
        <v>449</v>
      </c>
      <c r="C380" s="182">
        <v>30600000</v>
      </c>
      <c r="D380" s="169">
        <v>30600000</v>
      </c>
      <c r="E380" s="182">
        <v>0</v>
      </c>
      <c r="F380" s="182"/>
      <c r="G380" s="182"/>
      <c r="H380" s="182"/>
      <c r="I380" s="182"/>
      <c r="J380" s="182"/>
      <c r="K380" s="182"/>
      <c r="L380" s="182"/>
      <c r="M380" s="182"/>
      <c r="N380" s="182"/>
      <c r="O380" s="182"/>
      <c r="P380" s="182"/>
      <c r="Q380" s="182">
        <f t="shared" si="5"/>
        <v>0</v>
      </c>
      <c r="T380" s="3"/>
    </row>
    <row r="381" spans="1:29" s="34" customFormat="1" x14ac:dyDescent="0.25">
      <c r="A381"/>
      <c r="B381" s="172" t="s">
        <v>450</v>
      </c>
      <c r="C381" s="171">
        <v>30600000</v>
      </c>
      <c r="D381" s="171">
        <v>30600000</v>
      </c>
      <c r="E381" s="171">
        <v>0</v>
      </c>
      <c r="F381" s="171"/>
      <c r="G381" s="171"/>
      <c r="H381" s="171"/>
      <c r="I381" s="171"/>
      <c r="J381" s="171"/>
      <c r="K381" s="171"/>
      <c r="L381" s="171"/>
      <c r="M381" s="171"/>
      <c r="N381" s="171"/>
      <c r="O381" s="171"/>
      <c r="P381" s="171"/>
      <c r="Q381" s="171">
        <f t="shared" si="5"/>
        <v>0</v>
      </c>
      <c r="R381"/>
      <c r="S381"/>
      <c r="T381" s="3"/>
      <c r="U381"/>
      <c r="V381"/>
      <c r="W381"/>
      <c r="X381"/>
      <c r="Y381"/>
      <c r="Z381"/>
      <c r="AA381"/>
      <c r="AB381"/>
      <c r="AC381"/>
    </row>
    <row r="382" spans="1:29" x14ac:dyDescent="0.25">
      <c r="B382" s="168" t="s">
        <v>78</v>
      </c>
      <c r="C382" s="181">
        <v>7000000</v>
      </c>
      <c r="D382" s="171">
        <v>7000000</v>
      </c>
      <c r="E382" s="181">
        <v>0</v>
      </c>
      <c r="F382" s="181"/>
      <c r="G382" s="181"/>
      <c r="H382" s="181"/>
      <c r="I382" s="181"/>
      <c r="J382" s="181"/>
      <c r="K382" s="181"/>
      <c r="L382" s="181"/>
      <c r="M382" s="181"/>
      <c r="N382" s="181"/>
      <c r="O382" s="181"/>
      <c r="P382" s="181"/>
      <c r="Q382" s="181">
        <f t="shared" si="5"/>
        <v>0</v>
      </c>
      <c r="T382" s="3"/>
    </row>
    <row r="383" spans="1:29" x14ac:dyDescent="0.25">
      <c r="B383" s="170" t="s">
        <v>515</v>
      </c>
      <c r="C383" s="171">
        <v>7000000</v>
      </c>
      <c r="D383" s="171">
        <v>7000000</v>
      </c>
      <c r="E383" s="171">
        <v>0</v>
      </c>
      <c r="F383" s="171"/>
      <c r="G383" s="171"/>
      <c r="H383" s="171"/>
      <c r="I383" s="171"/>
      <c r="J383" s="171"/>
      <c r="K383" s="171"/>
      <c r="L383" s="171"/>
      <c r="M383" s="171"/>
      <c r="N383" s="171"/>
      <c r="O383" s="171"/>
      <c r="P383" s="171"/>
      <c r="Q383" s="171">
        <f t="shared" si="5"/>
        <v>0</v>
      </c>
      <c r="T383" s="3"/>
      <c r="V383" s="34"/>
      <c r="W383" s="34"/>
    </row>
    <row r="384" spans="1:29" x14ac:dyDescent="0.25">
      <c r="B384" s="172" t="s">
        <v>516</v>
      </c>
      <c r="C384" s="171">
        <v>7000000</v>
      </c>
      <c r="D384" s="171">
        <v>7000000</v>
      </c>
      <c r="E384" s="171">
        <v>0</v>
      </c>
      <c r="F384" s="171"/>
      <c r="G384" s="171"/>
      <c r="H384" s="171"/>
      <c r="I384" s="171"/>
      <c r="J384" s="171"/>
      <c r="K384" s="171"/>
      <c r="L384" s="171"/>
      <c r="M384" s="171"/>
      <c r="N384" s="171"/>
      <c r="O384" s="171"/>
      <c r="P384" s="171"/>
      <c r="Q384" s="171">
        <f t="shared" si="5"/>
        <v>0</v>
      </c>
      <c r="T384" s="3"/>
    </row>
    <row r="385" spans="1:29" s="34" customFormat="1" x14ac:dyDescent="0.25">
      <c r="A385"/>
      <c r="B385" s="126" t="s">
        <v>106</v>
      </c>
      <c r="C385" s="68">
        <f t="shared" ref="C385:Q385" si="6">C9+C66+C188+C286+C311+C315+C376</f>
        <v>88065353298</v>
      </c>
      <c r="D385" s="68">
        <f t="shared" si="6"/>
        <v>91002667933.650024</v>
      </c>
      <c r="E385" s="174">
        <f t="shared" si="6"/>
        <v>1725355473.0700002</v>
      </c>
      <c r="F385" s="174">
        <f t="shared" si="6"/>
        <v>1778410400.3800001</v>
      </c>
      <c r="G385" s="174">
        <f t="shared" si="6"/>
        <v>1933701203.1399999</v>
      </c>
      <c r="H385" s="174">
        <f t="shared" si="6"/>
        <v>3389239472.0799994</v>
      </c>
      <c r="I385" s="174">
        <f t="shared" si="6"/>
        <v>2216228941.9200001</v>
      </c>
      <c r="J385" s="174">
        <f t="shared" si="6"/>
        <v>2266018950.1200004</v>
      </c>
      <c r="K385" s="174">
        <f t="shared" si="6"/>
        <v>3996818427.96</v>
      </c>
      <c r="L385" s="174">
        <f t="shared" si="6"/>
        <v>2224810824.8400006</v>
      </c>
      <c r="M385" s="174">
        <f t="shared" si="6"/>
        <v>2205918911.1399999</v>
      </c>
      <c r="N385" s="174">
        <f t="shared" si="6"/>
        <v>381721796.04000002</v>
      </c>
      <c r="O385" s="174">
        <f t="shared" si="6"/>
        <v>522361973.48000002</v>
      </c>
      <c r="P385" s="174">
        <f t="shared" si="6"/>
        <v>1051535199.22</v>
      </c>
      <c r="Q385" s="174">
        <f t="shared" si="6"/>
        <v>23692121573.390007</v>
      </c>
      <c r="R385"/>
      <c r="S385"/>
      <c r="T385" s="3"/>
      <c r="U385"/>
      <c r="X385"/>
      <c r="Y385"/>
      <c r="Z385"/>
      <c r="AA385"/>
      <c r="AB385"/>
      <c r="AC385"/>
    </row>
    <row r="386" spans="1:29" x14ac:dyDescent="0.25">
      <c r="B386" s="127"/>
      <c r="C386" s="59"/>
      <c r="D386" s="59"/>
      <c r="E386" s="83"/>
      <c r="F386" s="83"/>
      <c r="G386" s="83"/>
      <c r="H386" s="83"/>
      <c r="I386" s="83"/>
      <c r="J386" s="83"/>
      <c r="K386" s="83"/>
      <c r="L386" s="83"/>
      <c r="M386" s="83"/>
      <c r="N386" s="83"/>
      <c r="O386" s="60"/>
      <c r="P386" s="60"/>
      <c r="Q386" s="60"/>
      <c r="T386" s="3"/>
    </row>
    <row r="387" spans="1:29" s="34" customFormat="1" x14ac:dyDescent="0.25">
      <c r="B387" s="126"/>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c r="R387"/>
      <c r="S387"/>
      <c r="T387" s="3"/>
      <c r="U387"/>
      <c r="V387"/>
      <c r="W387"/>
      <c r="X387"/>
      <c r="Y387"/>
      <c r="Z387"/>
      <c r="AA387"/>
      <c r="AB387"/>
      <c r="AC387"/>
    </row>
    <row r="388" spans="1:29" x14ac:dyDescent="0.25">
      <c r="B388" s="128" t="s">
        <v>67</v>
      </c>
      <c r="C388" s="69">
        <v>453600000</v>
      </c>
      <c r="D388" s="69">
        <v>453600000</v>
      </c>
      <c r="E388" s="69">
        <v>0</v>
      </c>
      <c r="F388" s="54">
        <v>0</v>
      </c>
      <c r="G388" s="54">
        <v>0</v>
      </c>
      <c r="H388" s="54">
        <v>0</v>
      </c>
      <c r="I388" s="54">
        <v>0</v>
      </c>
      <c r="J388" s="54">
        <v>0</v>
      </c>
      <c r="K388" s="54">
        <v>0</v>
      </c>
      <c r="L388" s="54">
        <v>0</v>
      </c>
      <c r="M388" s="54">
        <v>0</v>
      </c>
      <c r="N388" s="54">
        <v>0</v>
      </c>
      <c r="O388" s="54">
        <v>0</v>
      </c>
      <c r="P388" s="54">
        <v>0</v>
      </c>
      <c r="Q388" s="54">
        <f t="shared" ref="Q388:Q398" si="7">SUM(E388:P388)</f>
        <v>0</v>
      </c>
      <c r="T388" s="3"/>
    </row>
    <row r="389" spans="1:29" x14ac:dyDescent="0.25">
      <c r="B389" s="122" t="s">
        <v>68</v>
      </c>
      <c r="C389" s="54">
        <v>453600000</v>
      </c>
      <c r="D389" s="54">
        <v>453600000</v>
      </c>
      <c r="E389" s="54">
        <v>0</v>
      </c>
      <c r="F389" s="54">
        <v>0</v>
      </c>
      <c r="G389" s="54">
        <v>0</v>
      </c>
      <c r="H389" s="54">
        <v>0</v>
      </c>
      <c r="I389" s="54">
        <v>0</v>
      </c>
      <c r="J389" s="54">
        <v>0</v>
      </c>
      <c r="K389" s="54">
        <v>0</v>
      </c>
      <c r="L389" s="54">
        <v>0</v>
      </c>
      <c r="M389" s="54">
        <v>0</v>
      </c>
      <c r="N389" s="54">
        <v>0</v>
      </c>
      <c r="O389" s="54">
        <v>0</v>
      </c>
      <c r="P389" s="54">
        <v>0</v>
      </c>
      <c r="Q389" s="54">
        <f t="shared" si="7"/>
        <v>0</v>
      </c>
      <c r="T389" s="3"/>
    </row>
    <row r="390" spans="1:29" x14ac:dyDescent="0.25">
      <c r="B390" s="123" t="s">
        <v>451</v>
      </c>
      <c r="C390" s="70">
        <v>453600000</v>
      </c>
      <c r="D390" s="70">
        <v>453600000</v>
      </c>
      <c r="E390" s="70">
        <v>0</v>
      </c>
      <c r="F390" s="54">
        <v>0</v>
      </c>
      <c r="G390" s="54">
        <v>0</v>
      </c>
      <c r="H390" s="54">
        <v>0</v>
      </c>
      <c r="I390" s="54">
        <v>0</v>
      </c>
      <c r="J390" s="54">
        <v>0</v>
      </c>
      <c r="K390" s="54">
        <v>0</v>
      </c>
      <c r="L390" s="54">
        <v>0</v>
      </c>
      <c r="M390" s="54">
        <v>0</v>
      </c>
      <c r="N390" s="54">
        <v>0</v>
      </c>
      <c r="O390" s="54">
        <v>0</v>
      </c>
      <c r="P390" s="54">
        <v>0</v>
      </c>
      <c r="Q390" s="38">
        <f t="shared" si="7"/>
        <v>0</v>
      </c>
      <c r="T390" s="3"/>
      <c r="V390" s="34"/>
      <c r="W390" s="34"/>
    </row>
    <row r="391" spans="1:29" x14ac:dyDescent="0.25">
      <c r="B391" s="124" t="s">
        <v>452</v>
      </c>
      <c r="C391" s="38">
        <v>453600000</v>
      </c>
      <c r="D391" s="38">
        <v>453600000</v>
      </c>
      <c r="E391" s="54">
        <v>0</v>
      </c>
      <c r="F391" s="54">
        <v>0</v>
      </c>
      <c r="G391" s="54">
        <v>0</v>
      </c>
      <c r="H391" s="54">
        <v>0</v>
      </c>
      <c r="I391" s="54">
        <v>0</v>
      </c>
      <c r="J391" s="54">
        <v>0</v>
      </c>
      <c r="K391" s="54">
        <v>0</v>
      </c>
      <c r="L391" s="54">
        <v>0</v>
      </c>
      <c r="M391" s="54">
        <v>0</v>
      </c>
      <c r="N391" s="54">
        <v>0</v>
      </c>
      <c r="O391" s="54">
        <v>0</v>
      </c>
      <c r="P391" s="54">
        <v>0</v>
      </c>
      <c r="Q391" s="38">
        <f t="shared" si="7"/>
        <v>0</v>
      </c>
      <c r="T391" s="3"/>
    </row>
    <row r="392" spans="1:29" s="34" customFormat="1" x14ac:dyDescent="0.25">
      <c r="B392" s="128" t="s">
        <v>70</v>
      </c>
      <c r="C392" s="70">
        <v>173399996</v>
      </c>
      <c r="D392" s="70">
        <v>173399996</v>
      </c>
      <c r="E392" s="69">
        <v>0</v>
      </c>
      <c r="F392" s="54">
        <v>0</v>
      </c>
      <c r="G392" s="54">
        <v>0</v>
      </c>
      <c r="H392" s="54">
        <v>0</v>
      </c>
      <c r="I392" s="54">
        <v>0</v>
      </c>
      <c r="J392" s="54">
        <v>0</v>
      </c>
      <c r="K392" s="54">
        <v>0</v>
      </c>
      <c r="L392" s="54">
        <v>0</v>
      </c>
      <c r="M392" s="54">
        <v>0</v>
      </c>
      <c r="N392" s="54">
        <v>0</v>
      </c>
      <c r="O392" s="54">
        <v>0</v>
      </c>
      <c r="P392" s="54">
        <v>0</v>
      </c>
      <c r="Q392" s="38">
        <f t="shared" si="7"/>
        <v>0</v>
      </c>
      <c r="R392"/>
      <c r="S392"/>
      <c r="T392" s="3"/>
      <c r="U392"/>
      <c r="V392"/>
      <c r="W392"/>
      <c r="X392"/>
      <c r="Y392"/>
      <c r="Z392"/>
      <c r="AA392"/>
      <c r="AB392"/>
      <c r="AC392"/>
    </row>
    <row r="393" spans="1:29" x14ac:dyDescent="0.25">
      <c r="B393" s="122" t="s">
        <v>71</v>
      </c>
      <c r="C393" s="38">
        <v>173399996</v>
      </c>
      <c r="D393" s="38">
        <v>173399996</v>
      </c>
      <c r="E393" s="54">
        <v>0</v>
      </c>
      <c r="F393" s="54">
        <v>0</v>
      </c>
      <c r="G393" s="54">
        <v>0</v>
      </c>
      <c r="H393" s="54">
        <v>0</v>
      </c>
      <c r="I393" s="54">
        <v>0</v>
      </c>
      <c r="J393" s="54">
        <v>0</v>
      </c>
      <c r="K393" s="54">
        <v>0</v>
      </c>
      <c r="L393" s="54">
        <v>0</v>
      </c>
      <c r="M393" s="54">
        <v>0</v>
      </c>
      <c r="N393" s="54">
        <v>0</v>
      </c>
      <c r="O393" s="54">
        <v>0</v>
      </c>
      <c r="P393" s="54">
        <v>0</v>
      </c>
      <c r="Q393" s="38">
        <f t="shared" si="7"/>
        <v>0</v>
      </c>
      <c r="T393" s="3"/>
    </row>
    <row r="394" spans="1:29" x14ac:dyDescent="0.25">
      <c r="B394" s="123" t="s">
        <v>453</v>
      </c>
      <c r="C394" s="70">
        <v>7000000</v>
      </c>
      <c r="D394" s="70">
        <v>7000000</v>
      </c>
      <c r="E394" s="69">
        <v>0</v>
      </c>
      <c r="F394" s="54">
        <v>0</v>
      </c>
      <c r="G394" s="54">
        <v>0</v>
      </c>
      <c r="H394" s="54">
        <v>0</v>
      </c>
      <c r="I394" s="54">
        <v>0</v>
      </c>
      <c r="J394" s="54">
        <v>0</v>
      </c>
      <c r="K394" s="54">
        <v>0</v>
      </c>
      <c r="L394" s="54">
        <v>0</v>
      </c>
      <c r="M394" s="54">
        <v>0</v>
      </c>
      <c r="N394" s="54">
        <v>0</v>
      </c>
      <c r="O394" s="54">
        <v>0</v>
      </c>
      <c r="P394" s="54">
        <v>0</v>
      </c>
      <c r="Q394" s="38">
        <f t="shared" si="7"/>
        <v>0</v>
      </c>
      <c r="T394" s="3"/>
    </row>
    <row r="395" spans="1:29" x14ac:dyDescent="0.25">
      <c r="B395" s="124" t="s">
        <v>454</v>
      </c>
      <c r="C395" s="38">
        <v>7000000</v>
      </c>
      <c r="D395" s="38">
        <v>7000000</v>
      </c>
      <c r="E395" s="54">
        <v>0</v>
      </c>
      <c r="F395" s="54">
        <v>0</v>
      </c>
      <c r="G395" s="54">
        <v>0</v>
      </c>
      <c r="H395" s="54">
        <v>0</v>
      </c>
      <c r="I395" s="54">
        <v>0</v>
      </c>
      <c r="J395" s="54">
        <v>0</v>
      </c>
      <c r="K395" s="54">
        <v>0</v>
      </c>
      <c r="L395" s="54">
        <v>0</v>
      </c>
      <c r="M395" s="54">
        <v>0</v>
      </c>
      <c r="N395" s="54">
        <v>0</v>
      </c>
      <c r="O395" s="54">
        <v>0</v>
      </c>
      <c r="P395" s="54">
        <v>0</v>
      </c>
      <c r="Q395" s="38">
        <f t="shared" si="7"/>
        <v>0</v>
      </c>
      <c r="T395" s="3"/>
    </row>
    <row r="396" spans="1:29" x14ac:dyDescent="0.25">
      <c r="B396" s="123" t="s">
        <v>517</v>
      </c>
      <c r="C396" s="70">
        <v>166399996</v>
      </c>
      <c r="D396" s="70">
        <v>166399996</v>
      </c>
      <c r="E396" s="69">
        <v>0</v>
      </c>
      <c r="F396" s="54">
        <v>0</v>
      </c>
      <c r="G396" s="54">
        <v>0</v>
      </c>
      <c r="H396" s="54">
        <v>0</v>
      </c>
      <c r="I396" s="54">
        <v>0</v>
      </c>
      <c r="J396" s="54">
        <v>0</v>
      </c>
      <c r="K396" s="54">
        <v>0</v>
      </c>
      <c r="L396" s="54">
        <v>0</v>
      </c>
      <c r="M396" s="54">
        <v>0</v>
      </c>
      <c r="N396" s="54">
        <v>0</v>
      </c>
      <c r="O396" s="54">
        <v>0</v>
      </c>
      <c r="P396" s="54">
        <v>0</v>
      </c>
      <c r="Q396" s="38">
        <f t="shared" si="7"/>
        <v>0</v>
      </c>
      <c r="T396" s="3"/>
    </row>
    <row r="397" spans="1:29" x14ac:dyDescent="0.25">
      <c r="B397" s="124" t="s">
        <v>518</v>
      </c>
      <c r="C397" s="38">
        <v>166399996</v>
      </c>
      <c r="D397" s="38">
        <v>166399996</v>
      </c>
      <c r="E397" s="54">
        <v>0</v>
      </c>
      <c r="F397" s="54">
        <v>0</v>
      </c>
      <c r="G397" s="54">
        <v>0</v>
      </c>
      <c r="H397" s="54">
        <v>0</v>
      </c>
      <c r="I397" s="54">
        <v>0</v>
      </c>
      <c r="J397" s="54">
        <v>0</v>
      </c>
      <c r="K397" s="54">
        <v>0</v>
      </c>
      <c r="L397" s="54">
        <v>0</v>
      </c>
      <c r="M397" s="54">
        <v>0</v>
      </c>
      <c r="N397" s="54">
        <v>0</v>
      </c>
      <c r="O397" s="54">
        <v>0</v>
      </c>
      <c r="P397" s="54">
        <v>0</v>
      </c>
      <c r="Q397" s="38">
        <f t="shared" si="7"/>
        <v>0</v>
      </c>
      <c r="T397" s="3"/>
    </row>
    <row r="398" spans="1:29" x14ac:dyDescent="0.25">
      <c r="B398" s="126" t="s">
        <v>72</v>
      </c>
      <c r="C398" s="68">
        <f>C392+C388</f>
        <v>626999996</v>
      </c>
      <c r="D398" s="68">
        <f>D392+D388</f>
        <v>626999996</v>
      </c>
      <c r="E398" s="72">
        <f t="shared" ref="E398:P398" si="8">E392+E388</f>
        <v>0</v>
      </c>
      <c r="F398" s="72">
        <f t="shared" si="8"/>
        <v>0</v>
      </c>
      <c r="G398" s="72">
        <f t="shared" si="8"/>
        <v>0</v>
      </c>
      <c r="H398" s="72">
        <f t="shared" si="8"/>
        <v>0</v>
      </c>
      <c r="I398" s="72">
        <f t="shared" si="8"/>
        <v>0</v>
      </c>
      <c r="J398" s="72">
        <f t="shared" si="8"/>
        <v>0</v>
      </c>
      <c r="K398" s="72">
        <f t="shared" si="8"/>
        <v>0</v>
      </c>
      <c r="L398" s="72">
        <f t="shared" si="8"/>
        <v>0</v>
      </c>
      <c r="M398" s="72">
        <f t="shared" si="8"/>
        <v>0</v>
      </c>
      <c r="N398" s="72">
        <f t="shared" si="8"/>
        <v>0</v>
      </c>
      <c r="O398" s="72">
        <f t="shared" si="8"/>
        <v>0</v>
      </c>
      <c r="P398" s="72">
        <f t="shared" si="8"/>
        <v>0</v>
      </c>
      <c r="Q398" s="72">
        <f t="shared" si="7"/>
        <v>0</v>
      </c>
      <c r="T398" s="3"/>
    </row>
    <row r="399" spans="1:29" x14ac:dyDescent="0.25">
      <c r="E399" s="42"/>
      <c r="F399" s="42"/>
      <c r="G399" s="42"/>
      <c r="H399" s="42"/>
      <c r="I399" s="42"/>
      <c r="J399" s="42"/>
      <c r="K399" s="42"/>
      <c r="L399" s="42"/>
      <c r="M399" s="42"/>
      <c r="N399" s="42"/>
      <c r="O399" s="42"/>
      <c r="P399" s="42"/>
      <c r="Q399" s="42"/>
      <c r="T399" s="3"/>
    </row>
    <row r="400" spans="1:29" x14ac:dyDescent="0.25">
      <c r="B400" s="126" t="s">
        <v>107</v>
      </c>
      <c r="C400" s="68">
        <f t="shared" ref="C400:Q400" si="9">C385+C398</f>
        <v>88692353294</v>
      </c>
      <c r="D400" s="68">
        <f t="shared" si="9"/>
        <v>91629667929.650024</v>
      </c>
      <c r="E400" s="72">
        <f t="shared" si="9"/>
        <v>1725355473.0700002</v>
      </c>
      <c r="F400" s="72">
        <f t="shared" si="9"/>
        <v>1778410400.3800001</v>
      </c>
      <c r="G400" s="72">
        <f t="shared" si="9"/>
        <v>1933701203.1399999</v>
      </c>
      <c r="H400" s="72">
        <f t="shared" si="9"/>
        <v>3389239472.0799994</v>
      </c>
      <c r="I400" s="72">
        <f t="shared" si="9"/>
        <v>2216228941.9200001</v>
      </c>
      <c r="J400" s="72">
        <f t="shared" si="9"/>
        <v>2266018950.1200004</v>
      </c>
      <c r="K400" s="72">
        <f t="shared" si="9"/>
        <v>3996818427.96</v>
      </c>
      <c r="L400" s="72">
        <f t="shared" si="9"/>
        <v>2224810824.8400006</v>
      </c>
      <c r="M400" s="72">
        <f t="shared" si="9"/>
        <v>2205918911.1399999</v>
      </c>
      <c r="N400" s="72">
        <f t="shared" si="9"/>
        <v>381721796.04000002</v>
      </c>
      <c r="O400" s="72">
        <f t="shared" si="9"/>
        <v>522361973.48000002</v>
      </c>
      <c r="P400" s="72">
        <f t="shared" si="9"/>
        <v>1051535199.22</v>
      </c>
      <c r="Q400" s="72">
        <f t="shared" si="9"/>
        <v>23692121573.390007</v>
      </c>
      <c r="T400" s="3"/>
    </row>
    <row r="401" spans="2:21" x14ac:dyDescent="0.25">
      <c r="B401" s="185" t="s">
        <v>459</v>
      </c>
      <c r="T401" s="3"/>
    </row>
    <row r="402" spans="2:21" x14ac:dyDescent="0.25">
      <c r="B402" s="185" t="s">
        <v>541</v>
      </c>
      <c r="C402" s="31"/>
      <c r="D402" s="31"/>
      <c r="T402" s="3"/>
      <c r="U402" s="3"/>
    </row>
    <row r="403" spans="2:21" x14ac:dyDescent="0.25">
      <c r="B403" s="185" t="s">
        <v>85</v>
      </c>
      <c r="T403" s="3"/>
      <c r="U403" s="3"/>
    </row>
    <row r="404" spans="2:21" ht="48" x14ac:dyDescent="0.25">
      <c r="B404" s="184" t="s">
        <v>542</v>
      </c>
      <c r="T404" s="3"/>
      <c r="U404" s="3"/>
    </row>
    <row r="405" spans="2:21" x14ac:dyDescent="0.25">
      <c r="B405" s="130"/>
      <c r="T405" s="3"/>
      <c r="U405" s="3"/>
    </row>
    <row r="406" spans="2:21" x14ac:dyDescent="0.25">
      <c r="T406" s="3"/>
      <c r="U406" s="3"/>
    </row>
    <row r="407" spans="2:21" x14ac:dyDescent="0.25">
      <c r="T407" s="3"/>
      <c r="U407" s="3"/>
    </row>
    <row r="408" spans="2:21" x14ac:dyDescent="0.25">
      <c r="T408" s="3"/>
      <c r="U408" s="3"/>
    </row>
    <row r="409" spans="2:21" x14ac:dyDescent="0.25">
      <c r="T409" s="3"/>
      <c r="U409" s="3"/>
    </row>
    <row r="410" spans="2:21" x14ac:dyDescent="0.25">
      <c r="T410" s="3"/>
      <c r="U410" s="3"/>
    </row>
    <row r="411" spans="2:21" x14ac:dyDescent="0.25">
      <c r="T411" s="3"/>
      <c r="U411" s="3"/>
    </row>
    <row r="412" spans="2:21" x14ac:dyDescent="0.25">
      <c r="T412" s="3"/>
      <c r="U412" s="3"/>
    </row>
    <row r="413" spans="2:21" x14ac:dyDescent="0.25">
      <c r="T413" s="3"/>
    </row>
    <row r="414" spans="2:21" x14ac:dyDescent="0.25">
      <c r="T414" s="3"/>
    </row>
    <row r="415" spans="2:21" x14ac:dyDescent="0.25">
      <c r="T415" s="3"/>
    </row>
    <row r="416" spans="2:21" x14ac:dyDescent="0.25">
      <c r="T416" s="3"/>
    </row>
  </sheetData>
  <mergeCells count="6">
    <mergeCell ref="B2:Q2"/>
    <mergeCell ref="B3:Q3"/>
    <mergeCell ref="B4:Q4"/>
    <mergeCell ref="B5:Q5"/>
    <mergeCell ref="B7:B8"/>
    <mergeCell ref="E7:Q7"/>
  </mergeCells>
  <conditionalFormatting sqref="T1:W1048576">
    <cfRule type="containsText" dxfId="1" priority="1" operator="containsText" text="Missing">
      <formula>NOT(ISERROR(SEARCH("Missing",T1)))</formula>
    </cfRule>
  </conditionalFormatting>
  <pageMargins left="0.7" right="0.7" top="0.75" bottom="0.75" header="0.3" footer="0.3"/>
  <pageSetup orientation="portrait" r:id="rId1"/>
  <ignoredErrors>
    <ignoredError sqref="Q283:Q397 Q44:Q281 Q9:Q4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41C-C68C-41A7-93B6-F00764496C08}">
  <dimension ref="A2:AC380"/>
  <sheetViews>
    <sheetView showGridLines="0" tabSelected="1" zoomScale="80" zoomScaleNormal="80" workbookViewId="0">
      <selection activeCell="B7" sqref="B7:B8"/>
    </sheetView>
  </sheetViews>
  <sheetFormatPr defaultColWidth="11.42578125" defaultRowHeight="15" x14ac:dyDescent="0.25"/>
  <cols>
    <col min="1" max="1" width="12.7109375" bestFit="1" customWidth="1"/>
    <col min="2" max="2" width="82.28515625" style="129" customWidth="1"/>
    <col min="3" max="3" width="18.85546875" customWidth="1"/>
    <col min="4" max="4" width="18.85546875" hidden="1" customWidth="1"/>
    <col min="5" max="5" width="11.42578125" customWidth="1"/>
    <col min="6" max="6" width="12.140625" customWidth="1"/>
    <col min="7" max="7" width="11.5703125" hidden="1" customWidth="1"/>
    <col min="8" max="8" width="10.42578125" hidden="1" customWidth="1"/>
    <col min="9" max="9" width="10.85546875" hidden="1" customWidth="1"/>
    <col min="10" max="10" width="10.42578125" hidden="1" customWidth="1"/>
    <col min="11" max="11" width="10.85546875" hidden="1" customWidth="1"/>
    <col min="12" max="12" width="10.42578125" hidden="1" customWidth="1"/>
    <col min="13" max="13" width="11.42578125" hidden="1" customWidth="1"/>
    <col min="14" max="14" width="11.5703125" hidden="1" customWidth="1"/>
    <col min="15" max="15" width="14.85546875" hidden="1" customWidth="1"/>
    <col min="16" max="16" width="16.7109375" hidden="1"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88" t="s">
        <v>0</v>
      </c>
      <c r="C2" s="189"/>
      <c r="D2" s="189"/>
      <c r="E2" s="189"/>
      <c r="F2" s="189"/>
      <c r="G2" s="189"/>
      <c r="H2" s="189"/>
      <c r="I2" s="189"/>
      <c r="J2" s="189"/>
      <c r="K2" s="189"/>
      <c r="L2" s="189"/>
      <c r="M2" s="189"/>
      <c r="N2" s="189"/>
      <c r="O2" s="189"/>
      <c r="P2" s="189"/>
      <c r="Q2" s="189"/>
      <c r="R2"/>
      <c r="S2"/>
      <c r="X2"/>
      <c r="Y2"/>
      <c r="Z2"/>
      <c r="AA2"/>
      <c r="AB2"/>
      <c r="AC2"/>
    </row>
    <row r="3" spans="1:29" s="17" customFormat="1" ht="21" x14ac:dyDescent="0.25">
      <c r="B3" s="190" t="s">
        <v>1</v>
      </c>
      <c r="C3" s="191"/>
      <c r="D3" s="191"/>
      <c r="E3" s="191"/>
      <c r="F3" s="191"/>
      <c r="G3" s="191"/>
      <c r="H3" s="191"/>
      <c r="I3" s="191"/>
      <c r="J3" s="191"/>
      <c r="K3" s="191"/>
      <c r="L3" s="191"/>
      <c r="M3" s="191"/>
      <c r="N3" s="191"/>
      <c r="O3" s="191"/>
      <c r="P3" s="191"/>
      <c r="Q3" s="191"/>
      <c r="R3"/>
      <c r="S3"/>
      <c r="X3"/>
      <c r="Y3"/>
      <c r="Z3"/>
      <c r="AA3"/>
      <c r="AB3"/>
      <c r="AC3"/>
    </row>
    <row r="4" spans="1:29" s="17" customFormat="1" ht="15.75" x14ac:dyDescent="0.25">
      <c r="B4" s="192" t="s">
        <v>2</v>
      </c>
      <c r="C4" s="193"/>
      <c r="D4" s="193"/>
      <c r="E4" s="193"/>
      <c r="F4" s="193"/>
      <c r="G4" s="193"/>
      <c r="H4" s="193"/>
      <c r="I4" s="193"/>
      <c r="J4" s="193"/>
      <c r="K4" s="193"/>
      <c r="L4" s="193"/>
      <c r="M4" s="193"/>
      <c r="N4" s="193"/>
      <c r="O4" s="193"/>
      <c r="P4" s="193"/>
      <c r="Q4" s="193"/>
      <c r="R4"/>
      <c r="S4"/>
      <c r="X4"/>
      <c r="Y4"/>
      <c r="Z4"/>
      <c r="AA4"/>
      <c r="AB4"/>
      <c r="AC4"/>
    </row>
    <row r="5" spans="1:29" s="17" customFormat="1" ht="15.75" x14ac:dyDescent="0.25">
      <c r="B5" s="192" t="s">
        <v>3</v>
      </c>
      <c r="C5" s="193"/>
      <c r="D5" s="193"/>
      <c r="E5" s="193"/>
      <c r="F5" s="193"/>
      <c r="G5" s="193"/>
      <c r="H5" s="193"/>
      <c r="I5" s="193"/>
      <c r="J5" s="193"/>
      <c r="K5" s="193"/>
      <c r="L5" s="193"/>
      <c r="M5" s="193"/>
      <c r="N5" s="193"/>
      <c r="O5" s="193"/>
      <c r="P5" s="193"/>
      <c r="Q5" s="193"/>
      <c r="R5"/>
      <c r="S5"/>
      <c r="X5"/>
      <c r="Y5"/>
      <c r="Z5"/>
      <c r="AA5"/>
      <c r="AB5"/>
      <c r="AC5"/>
    </row>
    <row r="6" spans="1:29" s="17" customFormat="1" x14ac:dyDescent="0.25">
      <c r="B6" s="1" t="s">
        <v>546</v>
      </c>
      <c r="C6" s="25"/>
      <c r="D6" s="25"/>
      <c r="E6" s="19"/>
      <c r="F6" s="19"/>
      <c r="G6" s="19"/>
      <c r="H6" s="19"/>
      <c r="I6"/>
      <c r="J6"/>
      <c r="K6"/>
      <c r="L6"/>
      <c r="M6"/>
      <c r="N6"/>
      <c r="O6"/>
      <c r="P6"/>
      <c r="Q6" s="18" t="s">
        <v>5</v>
      </c>
      <c r="R6"/>
      <c r="S6"/>
      <c r="X6"/>
      <c r="Y6"/>
      <c r="Z6"/>
      <c r="AA6"/>
      <c r="AB6"/>
      <c r="AC6"/>
    </row>
    <row r="7" spans="1:29" s="17" customFormat="1" x14ac:dyDescent="0.25">
      <c r="B7" s="194" t="s">
        <v>6</v>
      </c>
      <c r="C7" s="93" t="s">
        <v>112</v>
      </c>
      <c r="D7" s="93" t="s">
        <v>521</v>
      </c>
      <c r="E7" s="196" t="s">
        <v>9</v>
      </c>
      <c r="F7" s="196"/>
      <c r="G7" s="196"/>
      <c r="H7" s="196"/>
      <c r="I7" s="196"/>
      <c r="J7" s="196"/>
      <c r="K7" s="196"/>
      <c r="L7" s="196"/>
      <c r="M7" s="196"/>
      <c r="N7" s="196"/>
      <c r="O7" s="196"/>
      <c r="P7" s="196"/>
      <c r="Q7" s="196"/>
      <c r="R7"/>
      <c r="S7"/>
      <c r="X7"/>
      <c r="Y7"/>
      <c r="Z7"/>
      <c r="AA7"/>
      <c r="AB7"/>
      <c r="AC7"/>
    </row>
    <row r="8" spans="1:29" s="17" customFormat="1" x14ac:dyDescent="0.25">
      <c r="B8" s="195"/>
      <c r="C8" s="81" t="s">
        <v>543</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6596239114</v>
      </c>
      <c r="D9" s="167"/>
      <c r="E9" s="167">
        <v>174570985.54999995</v>
      </c>
      <c r="F9" s="167">
        <v>178615917.38</v>
      </c>
      <c r="G9" s="167"/>
      <c r="H9" s="167"/>
      <c r="I9" s="167"/>
      <c r="J9" s="167"/>
      <c r="K9" s="167"/>
      <c r="L9" s="167"/>
      <c r="M9" s="167"/>
      <c r="N9" s="167"/>
      <c r="O9" s="167"/>
      <c r="P9" s="167"/>
      <c r="Q9" s="167">
        <f t="shared" ref="Q9:Q72" si="0">SUM(E9:P9)</f>
        <v>353186902.92999995</v>
      </c>
      <c r="T9" s="175"/>
    </row>
    <row r="10" spans="1:29" x14ac:dyDescent="0.25">
      <c r="B10" s="168" t="s">
        <v>24</v>
      </c>
      <c r="C10" s="169">
        <v>3837572186</v>
      </c>
      <c r="D10" s="169"/>
      <c r="E10" s="169">
        <v>146939629.74999997</v>
      </c>
      <c r="F10" s="169">
        <v>150383303.92999998</v>
      </c>
      <c r="G10" s="169"/>
      <c r="H10" s="169"/>
      <c r="I10" s="169"/>
      <c r="J10" s="169"/>
      <c r="K10" s="169"/>
      <c r="L10" s="169"/>
      <c r="M10" s="169"/>
      <c r="N10" s="169"/>
      <c r="O10" s="169"/>
      <c r="P10" s="169"/>
      <c r="Q10" s="169">
        <f t="shared" si="0"/>
        <v>297322933.67999995</v>
      </c>
      <c r="T10" s="3"/>
      <c r="V10" s="2"/>
      <c r="W10" s="2"/>
    </row>
    <row r="11" spans="1:29" s="34" customFormat="1" x14ac:dyDescent="0.25">
      <c r="A11"/>
      <c r="B11" s="170" t="s">
        <v>116</v>
      </c>
      <c r="C11" s="171">
        <v>2500620173</v>
      </c>
      <c r="D11" s="171"/>
      <c r="E11" s="171">
        <v>78440326.459999993</v>
      </c>
      <c r="F11" s="171">
        <v>78323790.959999993</v>
      </c>
      <c r="G11" s="171"/>
      <c r="H11" s="171"/>
      <c r="I11" s="171"/>
      <c r="J11" s="171"/>
      <c r="K11" s="171"/>
      <c r="L11" s="171"/>
      <c r="M11" s="171"/>
      <c r="N11" s="171"/>
      <c r="O11" s="171"/>
      <c r="P11" s="171"/>
      <c r="Q11" s="171">
        <f t="shared" si="0"/>
        <v>156764117.41999999</v>
      </c>
      <c r="R11"/>
      <c r="S11"/>
      <c r="T11" s="3"/>
      <c r="U11"/>
      <c r="V11"/>
      <c r="X11"/>
      <c r="Y11"/>
      <c r="Z11"/>
      <c r="AA11"/>
      <c r="AB11"/>
      <c r="AC11"/>
    </row>
    <row r="12" spans="1:29" x14ac:dyDescent="0.25">
      <c r="B12" s="172" t="s">
        <v>117</v>
      </c>
      <c r="C12" s="171">
        <v>2464290740</v>
      </c>
      <c r="D12" s="171"/>
      <c r="E12" s="171">
        <v>78440326.459999993</v>
      </c>
      <c r="F12" s="171">
        <v>78323790.959999993</v>
      </c>
      <c r="G12" s="171"/>
      <c r="H12" s="171"/>
      <c r="I12" s="171"/>
      <c r="J12" s="171"/>
      <c r="K12" s="171"/>
      <c r="L12" s="171"/>
      <c r="M12" s="171"/>
      <c r="N12" s="171"/>
      <c r="O12" s="171"/>
      <c r="P12" s="171"/>
      <c r="Q12" s="171">
        <f t="shared" si="0"/>
        <v>156764117.41999999</v>
      </c>
      <c r="T12" s="3"/>
    </row>
    <row r="13" spans="1:29" x14ac:dyDescent="0.25">
      <c r="B13" s="172" t="s">
        <v>118</v>
      </c>
      <c r="C13" s="171">
        <v>36329433</v>
      </c>
      <c r="D13" s="171"/>
      <c r="E13" s="171">
        <v>0</v>
      </c>
      <c r="F13" s="171"/>
      <c r="G13" s="171"/>
      <c r="H13" s="171"/>
      <c r="I13" s="171"/>
      <c r="J13" s="171"/>
      <c r="K13" s="171"/>
      <c r="L13" s="171"/>
      <c r="M13" s="171"/>
      <c r="N13" s="171"/>
      <c r="O13" s="171"/>
      <c r="P13" s="171"/>
      <c r="Q13" s="171">
        <f t="shared" si="0"/>
        <v>0</v>
      </c>
      <c r="T13" s="3"/>
    </row>
    <row r="14" spans="1:29" s="34" customFormat="1" x14ac:dyDescent="0.25">
      <c r="A14"/>
      <c r="B14" s="170" t="s">
        <v>119</v>
      </c>
      <c r="C14" s="171">
        <v>702841790</v>
      </c>
      <c r="D14" s="171"/>
      <c r="E14" s="171">
        <v>61565034.810000002</v>
      </c>
      <c r="F14" s="171">
        <v>60854187.629999995</v>
      </c>
      <c r="G14" s="171"/>
      <c r="H14" s="171"/>
      <c r="I14" s="171"/>
      <c r="J14" s="171"/>
      <c r="K14" s="171"/>
      <c r="L14" s="171"/>
      <c r="M14" s="171"/>
      <c r="N14" s="171"/>
      <c r="O14" s="171"/>
      <c r="P14" s="171"/>
      <c r="Q14" s="171">
        <f t="shared" si="0"/>
        <v>122419222.44</v>
      </c>
      <c r="R14"/>
      <c r="S14"/>
      <c r="T14" s="3"/>
      <c r="U14"/>
      <c r="V14"/>
      <c r="X14"/>
      <c r="Y14"/>
      <c r="Z14"/>
      <c r="AA14"/>
      <c r="AB14"/>
      <c r="AC14"/>
    </row>
    <row r="15" spans="1:29" x14ac:dyDescent="0.25">
      <c r="B15" s="172" t="s">
        <v>121</v>
      </c>
      <c r="C15" s="171">
        <v>28331800</v>
      </c>
      <c r="D15" s="171"/>
      <c r="E15" s="171">
        <v>720000</v>
      </c>
      <c r="F15" s="171">
        <v>914986.16</v>
      </c>
      <c r="G15" s="171"/>
      <c r="H15" s="171"/>
      <c r="I15" s="171"/>
      <c r="J15" s="171"/>
      <c r="K15" s="171"/>
      <c r="L15" s="171"/>
      <c r="M15" s="171"/>
      <c r="N15" s="171"/>
      <c r="O15" s="171"/>
      <c r="P15" s="171"/>
      <c r="Q15" s="171">
        <f t="shared" si="0"/>
        <v>1634986.1600000001</v>
      </c>
      <c r="T15" s="3"/>
    </row>
    <row r="16" spans="1:29" x14ac:dyDescent="0.25">
      <c r="B16" s="172" t="s">
        <v>122</v>
      </c>
      <c r="C16" s="171">
        <v>5016000</v>
      </c>
      <c r="D16" s="171"/>
      <c r="E16" s="171">
        <v>290000</v>
      </c>
      <c r="F16" s="171">
        <v>390000</v>
      </c>
      <c r="G16" s="171"/>
      <c r="H16" s="171"/>
      <c r="I16" s="171"/>
      <c r="J16" s="171"/>
      <c r="K16" s="171"/>
      <c r="L16" s="171"/>
      <c r="M16" s="171"/>
      <c r="N16" s="171"/>
      <c r="O16" s="171"/>
      <c r="P16" s="171"/>
      <c r="Q16" s="171">
        <f t="shared" si="0"/>
        <v>680000</v>
      </c>
      <c r="T16" s="3"/>
    </row>
    <row r="17" spans="1:29" x14ac:dyDescent="0.25">
      <c r="B17" s="172" t="s">
        <v>123</v>
      </c>
      <c r="C17" s="171">
        <v>5000000</v>
      </c>
      <c r="D17" s="171"/>
      <c r="E17" s="171">
        <v>0</v>
      </c>
      <c r="F17" s="171"/>
      <c r="G17" s="171"/>
      <c r="H17" s="171"/>
      <c r="I17" s="171"/>
      <c r="J17" s="171"/>
      <c r="K17" s="171"/>
      <c r="L17" s="171"/>
      <c r="M17" s="171"/>
      <c r="N17" s="171"/>
      <c r="O17" s="171"/>
      <c r="P17" s="171"/>
      <c r="Q17" s="171">
        <f t="shared" si="0"/>
        <v>0</v>
      </c>
      <c r="T17" s="3"/>
    </row>
    <row r="18" spans="1:29" x14ac:dyDescent="0.25">
      <c r="B18" s="172" t="s">
        <v>124</v>
      </c>
      <c r="C18" s="171">
        <v>552148600</v>
      </c>
      <c r="D18" s="171"/>
      <c r="E18" s="171">
        <v>55454209.810000002</v>
      </c>
      <c r="F18" s="171">
        <v>55586376.469999999</v>
      </c>
      <c r="G18" s="171"/>
      <c r="H18" s="171"/>
      <c r="I18" s="171"/>
      <c r="J18" s="171"/>
      <c r="K18" s="171"/>
      <c r="L18" s="171"/>
      <c r="M18" s="171"/>
      <c r="N18" s="171"/>
      <c r="O18" s="171"/>
      <c r="P18" s="171"/>
      <c r="Q18" s="171">
        <f t="shared" si="0"/>
        <v>111040586.28</v>
      </c>
      <c r="T18" s="3"/>
    </row>
    <row r="19" spans="1:29" x14ac:dyDescent="0.25">
      <c r="B19" s="172" t="s">
        <v>125</v>
      </c>
      <c r="C19" s="171">
        <v>82418875</v>
      </c>
      <c r="D19" s="171"/>
      <c r="E19" s="171">
        <v>2523000</v>
      </c>
      <c r="F19" s="171">
        <v>1404000</v>
      </c>
      <c r="G19" s="171"/>
      <c r="H19" s="171"/>
      <c r="I19" s="171"/>
      <c r="J19" s="171"/>
      <c r="K19" s="171"/>
      <c r="L19" s="171"/>
      <c r="M19" s="171"/>
      <c r="N19" s="171"/>
      <c r="O19" s="171"/>
      <c r="P19" s="171"/>
      <c r="Q19" s="171">
        <f t="shared" si="0"/>
        <v>3927000</v>
      </c>
      <c r="T19" s="3"/>
    </row>
    <row r="20" spans="1:29" x14ac:dyDescent="0.25">
      <c r="B20" s="172" t="s">
        <v>127</v>
      </c>
      <c r="C20" s="171">
        <v>29926515</v>
      </c>
      <c r="D20" s="171"/>
      <c r="E20" s="171">
        <v>2577825</v>
      </c>
      <c r="F20" s="171">
        <v>2558825</v>
      </c>
      <c r="G20" s="171"/>
      <c r="H20" s="171"/>
      <c r="I20" s="171"/>
      <c r="J20" s="171"/>
      <c r="K20" s="171"/>
      <c r="L20" s="171"/>
      <c r="M20" s="171"/>
      <c r="N20" s="171"/>
      <c r="O20" s="171"/>
      <c r="P20" s="171"/>
      <c r="Q20" s="171">
        <f t="shared" si="0"/>
        <v>5136650</v>
      </c>
      <c r="T20" s="3"/>
    </row>
    <row r="21" spans="1:29" s="34" customFormat="1" x14ac:dyDescent="0.25">
      <c r="A21"/>
      <c r="B21" s="170" t="s">
        <v>128</v>
      </c>
      <c r="C21" s="171">
        <v>11148899</v>
      </c>
      <c r="D21" s="171"/>
      <c r="E21" s="171">
        <v>437000</v>
      </c>
      <c r="F21" s="171">
        <v>357000</v>
      </c>
      <c r="G21" s="171"/>
      <c r="H21" s="171"/>
      <c r="I21" s="171"/>
      <c r="J21" s="171"/>
      <c r="K21" s="171"/>
      <c r="L21" s="171"/>
      <c r="M21" s="171"/>
      <c r="N21" s="171"/>
      <c r="O21" s="171"/>
      <c r="P21" s="171"/>
      <c r="Q21" s="171">
        <f t="shared" si="0"/>
        <v>794000</v>
      </c>
      <c r="R21"/>
      <c r="S21"/>
      <c r="T21" s="3"/>
      <c r="U21"/>
      <c r="V21"/>
      <c r="X21"/>
      <c r="Y21"/>
      <c r="Z21"/>
      <c r="AA21"/>
      <c r="AB21"/>
      <c r="AC21"/>
    </row>
    <row r="22" spans="1:29" x14ac:dyDescent="0.25">
      <c r="B22" s="172" t="s">
        <v>129</v>
      </c>
      <c r="C22" s="171">
        <v>11148899</v>
      </c>
      <c r="D22" s="171"/>
      <c r="E22" s="171">
        <v>437000</v>
      </c>
      <c r="F22" s="171">
        <v>357000</v>
      </c>
      <c r="G22" s="171"/>
      <c r="H22" s="171"/>
      <c r="I22" s="171"/>
      <c r="J22" s="171"/>
      <c r="K22" s="171"/>
      <c r="L22" s="171"/>
      <c r="M22" s="171"/>
      <c r="N22" s="171"/>
      <c r="O22" s="171"/>
      <c r="P22" s="171"/>
      <c r="Q22" s="171">
        <f t="shared" si="0"/>
        <v>794000</v>
      </c>
      <c r="T22" s="3"/>
    </row>
    <row r="23" spans="1:29" s="34" customFormat="1" x14ac:dyDescent="0.25">
      <c r="A23"/>
      <c r="B23" s="170" t="s">
        <v>130</v>
      </c>
      <c r="C23" s="171">
        <v>338861194</v>
      </c>
      <c r="D23" s="171"/>
      <c r="E23" s="171">
        <v>0</v>
      </c>
      <c r="F23" s="171"/>
      <c r="G23" s="171"/>
      <c r="H23" s="171"/>
      <c r="I23" s="171"/>
      <c r="J23" s="171"/>
      <c r="K23" s="171"/>
      <c r="L23" s="171"/>
      <c r="M23" s="171"/>
      <c r="N23" s="171"/>
      <c r="O23" s="171"/>
      <c r="P23" s="171"/>
      <c r="Q23" s="171">
        <f t="shared" si="0"/>
        <v>0</v>
      </c>
      <c r="R23"/>
      <c r="S23"/>
      <c r="T23" s="3"/>
      <c r="U23"/>
      <c r="V23"/>
      <c r="X23"/>
      <c r="Y23"/>
      <c r="Z23"/>
      <c r="AA23"/>
      <c r="AB23"/>
      <c r="AC23"/>
    </row>
    <row r="24" spans="1:29" x14ac:dyDescent="0.25">
      <c r="B24" s="172" t="s">
        <v>131</v>
      </c>
      <c r="C24" s="171">
        <v>338861194</v>
      </c>
      <c r="D24" s="171"/>
      <c r="E24" s="171">
        <v>0</v>
      </c>
      <c r="F24" s="171"/>
      <c r="G24" s="171"/>
      <c r="H24" s="171"/>
      <c r="I24" s="171"/>
      <c r="J24" s="171"/>
      <c r="K24" s="171"/>
      <c r="L24" s="171"/>
      <c r="M24" s="171"/>
      <c r="N24" s="171"/>
      <c r="O24" s="171"/>
      <c r="P24" s="171"/>
      <c r="Q24" s="171">
        <f t="shared" si="0"/>
        <v>0</v>
      </c>
      <c r="T24" s="3"/>
    </row>
    <row r="25" spans="1:29" s="34" customFormat="1" x14ac:dyDescent="0.25">
      <c r="A25"/>
      <c r="B25" s="170" t="s">
        <v>132</v>
      </c>
      <c r="C25" s="171">
        <v>215100130</v>
      </c>
      <c r="D25" s="171"/>
      <c r="E25" s="171">
        <v>6497268.4800000004</v>
      </c>
      <c r="F25" s="171">
        <v>10848325.34</v>
      </c>
      <c r="G25" s="171"/>
      <c r="H25" s="171"/>
      <c r="I25" s="171"/>
      <c r="J25" s="171"/>
      <c r="K25" s="171"/>
      <c r="L25" s="171"/>
      <c r="M25" s="171"/>
      <c r="N25" s="171"/>
      <c r="O25" s="171"/>
      <c r="P25" s="171"/>
      <c r="Q25" s="171">
        <f t="shared" si="0"/>
        <v>17345593.82</v>
      </c>
      <c r="R25"/>
      <c r="S25"/>
      <c r="T25" s="3"/>
      <c r="U25"/>
      <c r="V25"/>
      <c r="X25"/>
      <c r="Y25"/>
      <c r="Z25"/>
      <c r="AA25"/>
      <c r="AB25"/>
      <c r="AC25"/>
    </row>
    <row r="26" spans="1:29" x14ac:dyDescent="0.25">
      <c r="B26" s="172" t="s">
        <v>133</v>
      </c>
      <c r="C26" s="171">
        <v>43468000</v>
      </c>
      <c r="D26" s="171"/>
      <c r="E26" s="171">
        <v>1052000</v>
      </c>
      <c r="F26" s="171">
        <v>140000</v>
      </c>
      <c r="G26" s="171"/>
      <c r="H26" s="171"/>
      <c r="I26" s="171"/>
      <c r="J26" s="171"/>
      <c r="K26" s="171"/>
      <c r="L26" s="171"/>
      <c r="M26" s="171"/>
      <c r="N26" s="171"/>
      <c r="O26" s="171"/>
      <c r="P26" s="171"/>
      <c r="Q26" s="171">
        <f t="shared" si="0"/>
        <v>1192000</v>
      </c>
      <c r="T26" s="3"/>
    </row>
    <row r="27" spans="1:29" x14ac:dyDescent="0.25">
      <c r="B27" s="172" t="s">
        <v>135</v>
      </c>
      <c r="C27" s="171">
        <v>141719700</v>
      </c>
      <c r="D27" s="171"/>
      <c r="E27" s="171">
        <v>2242916</v>
      </c>
      <c r="F27" s="171">
        <v>10000000</v>
      </c>
      <c r="G27" s="171"/>
      <c r="H27" s="171"/>
      <c r="I27" s="171"/>
      <c r="J27" s="171"/>
      <c r="K27" s="171"/>
      <c r="L27" s="171"/>
      <c r="M27" s="171"/>
      <c r="N27" s="171"/>
      <c r="O27" s="171"/>
      <c r="P27" s="171"/>
      <c r="Q27" s="171">
        <f t="shared" si="0"/>
        <v>12242916</v>
      </c>
      <c r="T27" s="3"/>
    </row>
    <row r="28" spans="1:29" x14ac:dyDescent="0.25">
      <c r="B28" s="172" t="s">
        <v>136</v>
      </c>
      <c r="C28" s="171">
        <v>29912430</v>
      </c>
      <c r="D28" s="171"/>
      <c r="E28" s="171">
        <v>3202352.48</v>
      </c>
      <c r="F28" s="171">
        <v>708325.34</v>
      </c>
      <c r="G28" s="171"/>
      <c r="H28" s="171"/>
      <c r="I28" s="171"/>
      <c r="J28" s="171"/>
      <c r="K28" s="171"/>
      <c r="L28" s="171"/>
      <c r="M28" s="171"/>
      <c r="N28" s="171"/>
      <c r="O28" s="171"/>
      <c r="P28" s="171"/>
      <c r="Q28" s="171">
        <f t="shared" si="0"/>
        <v>3910677.82</v>
      </c>
      <c r="T28" s="3"/>
    </row>
    <row r="29" spans="1:29" s="34" customFormat="1" x14ac:dyDescent="0.25">
      <c r="A29"/>
      <c r="B29" s="170" t="s">
        <v>137</v>
      </c>
      <c r="C29" s="171">
        <v>69000000</v>
      </c>
      <c r="D29" s="171"/>
      <c r="E29" s="171">
        <v>0</v>
      </c>
      <c r="F29" s="171"/>
      <c r="G29" s="171"/>
      <c r="H29" s="171"/>
      <c r="I29" s="171"/>
      <c r="J29" s="171"/>
      <c r="K29" s="171"/>
      <c r="L29" s="171"/>
      <c r="M29" s="171"/>
      <c r="N29" s="171"/>
      <c r="O29" s="171"/>
      <c r="P29" s="171"/>
      <c r="Q29" s="171">
        <f t="shared" si="0"/>
        <v>0</v>
      </c>
      <c r="R29"/>
      <c r="S29"/>
      <c r="T29" s="3"/>
      <c r="U29"/>
      <c r="V29"/>
      <c r="X29"/>
      <c r="Y29"/>
      <c r="Z29"/>
      <c r="AA29"/>
      <c r="AB29"/>
      <c r="AC29"/>
    </row>
    <row r="30" spans="1:29" x14ac:dyDescent="0.25">
      <c r="B30" s="172" t="s">
        <v>138</v>
      </c>
      <c r="C30" s="171">
        <v>69000000</v>
      </c>
      <c r="D30" s="171"/>
      <c r="E30" s="171">
        <v>0</v>
      </c>
      <c r="F30" s="171"/>
      <c r="G30" s="171"/>
      <c r="H30" s="171"/>
      <c r="I30" s="171"/>
      <c r="J30" s="171"/>
      <c r="K30" s="171"/>
      <c r="L30" s="171"/>
      <c r="M30" s="171"/>
      <c r="N30" s="171"/>
      <c r="O30" s="171"/>
      <c r="P30" s="171"/>
      <c r="Q30" s="171">
        <f t="shared" si="0"/>
        <v>0</v>
      </c>
      <c r="T30" s="3"/>
    </row>
    <row r="31" spans="1:29" x14ac:dyDescent="0.25">
      <c r="B31" s="168" t="s">
        <v>25</v>
      </c>
      <c r="C31" s="169">
        <v>1498389588</v>
      </c>
      <c r="D31" s="169"/>
      <c r="E31" s="169">
        <v>4969271.1900000004</v>
      </c>
      <c r="F31" s="169">
        <v>5412745.0600000005</v>
      </c>
      <c r="G31" s="169"/>
      <c r="H31" s="169"/>
      <c r="I31" s="169"/>
      <c r="J31" s="169"/>
      <c r="K31" s="169"/>
      <c r="L31" s="169"/>
      <c r="M31" s="169"/>
      <c r="N31" s="169"/>
      <c r="O31" s="169"/>
      <c r="P31" s="169"/>
      <c r="Q31" s="169">
        <f t="shared" si="0"/>
        <v>10382016.25</v>
      </c>
      <c r="T31" s="3"/>
    </row>
    <row r="32" spans="1:29" s="34" customFormat="1" x14ac:dyDescent="0.25">
      <c r="A32"/>
      <c r="B32" s="170" t="s">
        <v>139</v>
      </c>
      <c r="C32" s="171">
        <v>55471360</v>
      </c>
      <c r="D32" s="171"/>
      <c r="E32" s="171">
        <v>123914</v>
      </c>
      <c r="F32" s="171">
        <v>123914</v>
      </c>
      <c r="G32" s="171"/>
      <c r="H32" s="171"/>
      <c r="I32" s="171"/>
      <c r="J32" s="171"/>
      <c r="K32" s="171"/>
      <c r="L32" s="171"/>
      <c r="M32" s="171"/>
      <c r="N32" s="171"/>
      <c r="O32" s="171"/>
      <c r="P32" s="171"/>
      <c r="Q32" s="171">
        <f t="shared" si="0"/>
        <v>247828</v>
      </c>
      <c r="R32"/>
      <c r="S32"/>
      <c r="T32" s="3"/>
      <c r="U32"/>
      <c r="V32"/>
      <c r="X32"/>
      <c r="Y32"/>
      <c r="Z32"/>
      <c r="AA32"/>
      <c r="AB32"/>
      <c r="AC32"/>
    </row>
    <row r="33" spans="1:29" x14ac:dyDescent="0.25">
      <c r="B33" s="172" t="s">
        <v>140</v>
      </c>
      <c r="C33" s="171">
        <v>55471360</v>
      </c>
      <c r="D33" s="171"/>
      <c r="E33" s="171">
        <v>123914</v>
      </c>
      <c r="F33" s="171">
        <v>123914</v>
      </c>
      <c r="G33" s="171"/>
      <c r="H33" s="171"/>
      <c r="I33" s="171"/>
      <c r="J33" s="171"/>
      <c r="K33" s="171"/>
      <c r="L33" s="171"/>
      <c r="M33" s="171"/>
      <c r="N33" s="171"/>
      <c r="O33" s="171"/>
      <c r="P33" s="171"/>
      <c r="Q33" s="171">
        <f t="shared" si="0"/>
        <v>247828</v>
      </c>
      <c r="T33" s="3"/>
    </row>
    <row r="34" spans="1:29" s="34" customFormat="1" x14ac:dyDescent="0.25">
      <c r="A34"/>
      <c r="B34" s="170" t="s">
        <v>141</v>
      </c>
      <c r="C34" s="171">
        <v>1442918228</v>
      </c>
      <c r="D34" s="171"/>
      <c r="E34" s="171">
        <v>4845357.1900000004</v>
      </c>
      <c r="F34" s="171">
        <v>5288831.0600000005</v>
      </c>
      <c r="G34" s="171"/>
      <c r="H34" s="171"/>
      <c r="I34" s="171"/>
      <c r="J34" s="171"/>
      <c r="K34" s="171"/>
      <c r="L34" s="171"/>
      <c r="M34" s="171"/>
      <c r="N34" s="171"/>
      <c r="O34" s="171"/>
      <c r="P34" s="171"/>
      <c r="Q34" s="171">
        <f t="shared" si="0"/>
        <v>10134188.25</v>
      </c>
      <c r="R34"/>
      <c r="S34"/>
      <c r="T34" s="3"/>
      <c r="U34"/>
      <c r="V34"/>
      <c r="X34"/>
      <c r="Y34"/>
      <c r="Z34"/>
      <c r="AA34"/>
      <c r="AB34"/>
      <c r="AC34"/>
    </row>
    <row r="35" spans="1:29" x14ac:dyDescent="0.25">
      <c r="B35" s="172" t="s">
        <v>142</v>
      </c>
      <c r="C35" s="171">
        <v>4838000</v>
      </c>
      <c r="D35" s="171"/>
      <c r="E35" s="171">
        <v>110145</v>
      </c>
      <c r="F35" s="171">
        <v>110145</v>
      </c>
      <c r="G35" s="171"/>
      <c r="H35" s="171"/>
      <c r="I35" s="171"/>
      <c r="J35" s="171"/>
      <c r="K35" s="171"/>
      <c r="L35" s="171"/>
      <c r="M35" s="171"/>
      <c r="N35" s="171"/>
      <c r="O35" s="171"/>
      <c r="P35" s="171"/>
      <c r="Q35" s="171">
        <f t="shared" si="0"/>
        <v>220290</v>
      </c>
      <c r="T35" s="3"/>
    </row>
    <row r="36" spans="1:29" x14ac:dyDescent="0.25">
      <c r="B36" s="172" t="s">
        <v>143</v>
      </c>
      <c r="C36" s="171">
        <v>5371002</v>
      </c>
      <c r="D36" s="171"/>
      <c r="E36" s="171">
        <v>173070.53</v>
      </c>
      <c r="F36" s="171">
        <v>527544.4</v>
      </c>
      <c r="G36" s="171"/>
      <c r="H36" s="171"/>
      <c r="I36" s="171"/>
      <c r="J36" s="171"/>
      <c r="K36" s="171"/>
      <c r="L36" s="171"/>
      <c r="M36" s="171"/>
      <c r="N36" s="171"/>
      <c r="O36" s="171"/>
      <c r="P36" s="171"/>
      <c r="Q36" s="171">
        <f t="shared" si="0"/>
        <v>700614.93</v>
      </c>
      <c r="T36" s="3"/>
    </row>
    <row r="37" spans="1:29" x14ac:dyDescent="0.25">
      <c r="B37" s="172" t="s">
        <v>144</v>
      </c>
      <c r="C37" s="171">
        <v>161572161</v>
      </c>
      <c r="D37" s="171"/>
      <c r="E37" s="171">
        <v>1173000</v>
      </c>
      <c r="F37" s="171">
        <v>1173000</v>
      </c>
      <c r="G37" s="171"/>
      <c r="H37" s="171"/>
      <c r="I37" s="171"/>
      <c r="J37" s="171"/>
      <c r="K37" s="171"/>
      <c r="L37" s="171"/>
      <c r="M37" s="171"/>
      <c r="N37" s="171"/>
      <c r="O37" s="171"/>
      <c r="P37" s="171"/>
      <c r="Q37" s="171">
        <f t="shared" si="0"/>
        <v>2346000</v>
      </c>
      <c r="T37" s="3"/>
    </row>
    <row r="38" spans="1:29" x14ac:dyDescent="0.25">
      <c r="B38" s="172" t="s">
        <v>145</v>
      </c>
      <c r="C38" s="171">
        <v>73016000</v>
      </c>
      <c r="D38" s="171"/>
      <c r="E38" s="171">
        <v>3389141.66</v>
      </c>
      <c r="F38" s="171">
        <v>3388141.66</v>
      </c>
      <c r="G38" s="171"/>
      <c r="H38" s="171"/>
      <c r="I38" s="171"/>
      <c r="J38" s="171"/>
      <c r="K38" s="171"/>
      <c r="L38" s="171"/>
      <c r="M38" s="171"/>
      <c r="N38" s="171"/>
      <c r="O38" s="171"/>
      <c r="P38" s="171"/>
      <c r="Q38" s="171">
        <f t="shared" si="0"/>
        <v>6777283.3200000003</v>
      </c>
      <c r="T38" s="3"/>
    </row>
    <row r="39" spans="1:29" x14ac:dyDescent="0.25">
      <c r="B39" s="172" t="s">
        <v>146</v>
      </c>
      <c r="C39" s="171">
        <v>623131594</v>
      </c>
      <c r="D39" s="171"/>
      <c r="E39" s="171">
        <v>0</v>
      </c>
      <c r="F39" s="171"/>
      <c r="G39" s="171"/>
      <c r="H39" s="171"/>
      <c r="I39" s="171"/>
      <c r="J39" s="171"/>
      <c r="K39" s="171"/>
      <c r="L39" s="171"/>
      <c r="M39" s="171"/>
      <c r="N39" s="171"/>
      <c r="O39" s="171"/>
      <c r="P39" s="171"/>
      <c r="Q39" s="171">
        <f t="shared" si="0"/>
        <v>0</v>
      </c>
      <c r="T39" s="3"/>
    </row>
    <row r="40" spans="1:29" x14ac:dyDescent="0.25">
      <c r="B40" s="172" t="s">
        <v>147</v>
      </c>
      <c r="C40" s="171">
        <v>205848473</v>
      </c>
      <c r="D40" s="171"/>
      <c r="E40" s="171">
        <v>0</v>
      </c>
      <c r="F40" s="171">
        <v>90000</v>
      </c>
      <c r="G40" s="171"/>
      <c r="H40" s="171"/>
      <c r="I40" s="171"/>
      <c r="J40" s="171"/>
      <c r="K40" s="171"/>
      <c r="L40" s="171"/>
      <c r="M40" s="171"/>
      <c r="N40" s="171"/>
      <c r="O40" s="171"/>
      <c r="P40" s="171"/>
      <c r="Q40" s="171">
        <f t="shared" si="0"/>
        <v>90000</v>
      </c>
      <c r="T40" s="3"/>
    </row>
    <row r="41" spans="1:29" x14ac:dyDescent="0.25">
      <c r="B41" s="172" t="s">
        <v>148</v>
      </c>
      <c r="C41" s="171">
        <v>17572890</v>
      </c>
      <c r="D41" s="171"/>
      <c r="E41" s="171">
        <v>0</v>
      </c>
      <c r="F41" s="171"/>
      <c r="G41" s="171"/>
      <c r="H41" s="171"/>
      <c r="I41" s="171"/>
      <c r="J41" s="171"/>
      <c r="K41" s="171"/>
      <c r="L41" s="171"/>
      <c r="M41" s="171"/>
      <c r="N41" s="171"/>
      <c r="O41" s="171"/>
      <c r="P41" s="171"/>
      <c r="Q41" s="171">
        <f t="shared" si="0"/>
        <v>0</v>
      </c>
      <c r="T41" s="3"/>
    </row>
    <row r="42" spans="1:29" x14ac:dyDescent="0.25">
      <c r="B42" s="172" t="s">
        <v>149</v>
      </c>
      <c r="C42" s="171">
        <v>214458153</v>
      </c>
      <c r="D42" s="171"/>
      <c r="E42" s="171">
        <v>0</v>
      </c>
      <c r="F42" s="171"/>
      <c r="G42" s="171"/>
      <c r="H42" s="171"/>
      <c r="I42" s="171"/>
      <c r="J42" s="171"/>
      <c r="K42" s="171"/>
      <c r="L42" s="171"/>
      <c r="M42" s="171"/>
      <c r="N42" s="171"/>
      <c r="O42" s="171"/>
      <c r="P42" s="171"/>
      <c r="Q42" s="171">
        <f t="shared" si="0"/>
        <v>0</v>
      </c>
      <c r="T42" s="3"/>
    </row>
    <row r="43" spans="1:29" x14ac:dyDescent="0.25">
      <c r="B43" s="172" t="s">
        <v>150</v>
      </c>
      <c r="C43" s="171">
        <v>137109955</v>
      </c>
      <c r="D43" s="171"/>
      <c r="E43" s="171">
        <v>0</v>
      </c>
      <c r="F43" s="171"/>
      <c r="G43" s="171"/>
      <c r="H43" s="171"/>
      <c r="I43" s="171"/>
      <c r="J43" s="171"/>
      <c r="K43" s="171"/>
      <c r="L43" s="171"/>
      <c r="M43" s="171"/>
      <c r="N43" s="171"/>
      <c r="O43" s="171"/>
      <c r="P43" s="171"/>
      <c r="Q43" s="171">
        <f t="shared" si="0"/>
        <v>0</v>
      </c>
      <c r="T43" s="3"/>
    </row>
    <row r="44" spans="1:29" x14ac:dyDescent="0.25">
      <c r="B44" s="168" t="s">
        <v>26</v>
      </c>
      <c r="C44" s="169">
        <v>28079808</v>
      </c>
      <c r="D44" s="169"/>
      <c r="E44" s="169">
        <v>1137990.44</v>
      </c>
      <c r="F44" s="169">
        <v>1822374.99</v>
      </c>
      <c r="G44" s="169"/>
      <c r="H44" s="169"/>
      <c r="I44" s="169"/>
      <c r="J44" s="169"/>
      <c r="K44" s="169"/>
      <c r="L44" s="169"/>
      <c r="M44" s="169"/>
      <c r="N44" s="169"/>
      <c r="O44" s="169"/>
      <c r="P44" s="169"/>
      <c r="Q44" s="169">
        <f t="shared" si="0"/>
        <v>2960365.4299999997</v>
      </c>
      <c r="T44" s="3"/>
    </row>
    <row r="45" spans="1:29" s="34" customFormat="1" x14ac:dyDescent="0.25">
      <c r="A45"/>
      <c r="B45" s="170" t="s">
        <v>151</v>
      </c>
      <c r="C45" s="171">
        <v>22267808</v>
      </c>
      <c r="D45" s="171"/>
      <c r="E45" s="171">
        <v>1137990.44</v>
      </c>
      <c r="F45" s="171">
        <v>1822374.99</v>
      </c>
      <c r="G45" s="171"/>
      <c r="H45" s="171"/>
      <c r="I45" s="171"/>
      <c r="J45" s="171"/>
      <c r="K45" s="171"/>
      <c r="L45" s="171"/>
      <c r="M45" s="171"/>
      <c r="N45" s="171"/>
      <c r="O45" s="171"/>
      <c r="P45" s="171"/>
      <c r="Q45" s="171">
        <f t="shared" si="0"/>
        <v>2960365.4299999997</v>
      </c>
      <c r="R45"/>
      <c r="S45"/>
      <c r="T45" s="3"/>
      <c r="U45"/>
      <c r="V45"/>
      <c r="X45"/>
      <c r="Y45"/>
      <c r="Z45"/>
      <c r="AA45"/>
      <c r="AB45"/>
      <c r="AC45"/>
    </row>
    <row r="46" spans="1:29" x14ac:dyDescent="0.25">
      <c r="B46" s="172" t="s">
        <v>152</v>
      </c>
      <c r="C46" s="171">
        <v>22267808</v>
      </c>
      <c r="D46" s="171"/>
      <c r="E46" s="171">
        <v>1137990.44</v>
      </c>
      <c r="F46" s="171">
        <v>1822374.99</v>
      </c>
      <c r="G46" s="171"/>
      <c r="H46" s="171"/>
      <c r="I46" s="171"/>
      <c r="J46" s="171"/>
      <c r="K46" s="171"/>
      <c r="L46" s="171"/>
      <c r="M46" s="171"/>
      <c r="N46" s="171"/>
      <c r="O46" s="171"/>
      <c r="P46" s="171"/>
      <c r="Q46" s="171">
        <f t="shared" si="0"/>
        <v>2960365.4299999997</v>
      </c>
      <c r="T46" s="3"/>
    </row>
    <row r="47" spans="1:29" s="34" customFormat="1" x14ac:dyDescent="0.25">
      <c r="A47"/>
      <c r="B47" s="170" t="s">
        <v>154</v>
      </c>
      <c r="C47" s="171">
        <v>5812000</v>
      </c>
      <c r="D47" s="171"/>
      <c r="E47" s="171">
        <v>0</v>
      </c>
      <c r="F47" s="171"/>
      <c r="G47" s="171"/>
      <c r="H47" s="171"/>
      <c r="I47" s="171"/>
      <c r="J47" s="171"/>
      <c r="K47" s="171"/>
      <c r="L47" s="171"/>
      <c r="M47" s="171"/>
      <c r="N47" s="171"/>
      <c r="O47" s="171"/>
      <c r="P47" s="171"/>
      <c r="Q47" s="171">
        <f t="shared" si="0"/>
        <v>0</v>
      </c>
      <c r="R47"/>
      <c r="S47"/>
      <c r="T47" s="3"/>
      <c r="U47"/>
      <c r="V47"/>
      <c r="X47"/>
      <c r="Y47"/>
      <c r="Z47"/>
      <c r="AA47"/>
      <c r="AB47"/>
      <c r="AC47"/>
    </row>
    <row r="48" spans="1:29" x14ac:dyDescent="0.25">
      <c r="B48" s="172" t="s">
        <v>155</v>
      </c>
      <c r="C48" s="171">
        <v>5136000</v>
      </c>
      <c r="D48" s="171"/>
      <c r="E48" s="171">
        <v>0</v>
      </c>
      <c r="F48" s="171"/>
      <c r="G48" s="171"/>
      <c r="H48" s="171"/>
      <c r="I48" s="171"/>
      <c r="J48" s="171"/>
      <c r="K48" s="171"/>
      <c r="L48" s="171"/>
      <c r="M48" s="171"/>
      <c r="N48" s="171"/>
      <c r="O48" s="171"/>
      <c r="P48" s="171"/>
      <c r="Q48" s="171">
        <f t="shared" si="0"/>
        <v>0</v>
      </c>
      <c r="T48" s="3"/>
    </row>
    <row r="49" spans="1:29" x14ac:dyDescent="0.25">
      <c r="B49" s="172" t="s">
        <v>156</v>
      </c>
      <c r="C49" s="171">
        <v>676000</v>
      </c>
      <c r="D49" s="171"/>
      <c r="E49" s="171">
        <v>0</v>
      </c>
      <c r="F49" s="171"/>
      <c r="G49" s="171"/>
      <c r="H49" s="171"/>
      <c r="I49" s="171"/>
      <c r="J49" s="171"/>
      <c r="K49" s="171"/>
      <c r="L49" s="171"/>
      <c r="M49" s="171"/>
      <c r="N49" s="171"/>
      <c r="O49" s="171"/>
      <c r="P49" s="171"/>
      <c r="Q49" s="171">
        <f t="shared" si="0"/>
        <v>0</v>
      </c>
      <c r="T49" s="3"/>
    </row>
    <row r="50" spans="1:29" x14ac:dyDescent="0.25">
      <c r="B50" s="168" t="s">
        <v>27</v>
      </c>
      <c r="C50" s="181">
        <v>618438129</v>
      </c>
      <c r="D50" s="171"/>
      <c r="E50" s="181">
        <v>438000</v>
      </c>
      <c r="F50" s="181"/>
      <c r="G50" s="181"/>
      <c r="H50" s="181"/>
      <c r="I50" s="181"/>
      <c r="J50" s="181"/>
      <c r="K50" s="181"/>
      <c r="L50" s="181"/>
      <c r="M50" s="181"/>
      <c r="N50" s="181"/>
      <c r="O50" s="181"/>
      <c r="P50" s="181"/>
      <c r="Q50" s="181">
        <f t="shared" si="0"/>
        <v>438000</v>
      </c>
      <c r="T50" s="3"/>
    </row>
    <row r="51" spans="1:29" x14ac:dyDescent="0.25">
      <c r="B51" s="170" t="s">
        <v>157</v>
      </c>
      <c r="C51" s="171">
        <v>49650000</v>
      </c>
      <c r="D51" s="171"/>
      <c r="E51" s="171">
        <v>0</v>
      </c>
      <c r="F51" s="171"/>
      <c r="G51" s="171"/>
      <c r="H51" s="171"/>
      <c r="I51" s="171"/>
      <c r="J51" s="171"/>
      <c r="K51" s="171"/>
      <c r="L51" s="171"/>
      <c r="M51" s="171"/>
      <c r="N51" s="171"/>
      <c r="O51" s="171"/>
      <c r="P51" s="171"/>
      <c r="Q51" s="171">
        <f t="shared" si="0"/>
        <v>0</v>
      </c>
      <c r="T51" s="3"/>
    </row>
    <row r="52" spans="1:29" x14ac:dyDescent="0.25">
      <c r="B52" s="172" t="s">
        <v>158</v>
      </c>
      <c r="C52" s="171">
        <v>49650000</v>
      </c>
      <c r="D52" s="171"/>
      <c r="E52" s="171">
        <v>0</v>
      </c>
      <c r="F52" s="171"/>
      <c r="G52" s="171"/>
      <c r="H52" s="171"/>
      <c r="I52" s="171"/>
      <c r="J52" s="171"/>
      <c r="K52" s="171"/>
      <c r="L52" s="171"/>
      <c r="M52" s="171"/>
      <c r="N52" s="171"/>
      <c r="O52" s="171"/>
      <c r="P52" s="171"/>
      <c r="Q52" s="171">
        <f t="shared" si="0"/>
        <v>0</v>
      </c>
      <c r="T52" s="3"/>
    </row>
    <row r="53" spans="1:29" x14ac:dyDescent="0.25">
      <c r="B53" s="170" t="s">
        <v>159</v>
      </c>
      <c r="C53" s="171">
        <v>568788129</v>
      </c>
      <c r="D53" s="171"/>
      <c r="E53" s="171">
        <v>438000</v>
      </c>
      <c r="F53" s="171"/>
      <c r="G53" s="171"/>
      <c r="H53" s="171"/>
      <c r="I53" s="171"/>
      <c r="J53" s="171"/>
      <c r="K53" s="171"/>
      <c r="L53" s="171"/>
      <c r="M53" s="171"/>
      <c r="N53" s="171"/>
      <c r="O53" s="171"/>
      <c r="P53" s="171"/>
      <c r="Q53" s="171">
        <f t="shared" si="0"/>
        <v>438000</v>
      </c>
      <c r="T53" s="3"/>
    </row>
    <row r="54" spans="1:29" s="34" customFormat="1" x14ac:dyDescent="0.25">
      <c r="A54"/>
      <c r="B54" s="172" t="s">
        <v>160</v>
      </c>
      <c r="C54" s="171">
        <v>53178708</v>
      </c>
      <c r="D54" s="171"/>
      <c r="E54" s="171">
        <v>0</v>
      </c>
      <c r="F54" s="171"/>
      <c r="G54" s="171"/>
      <c r="H54" s="171"/>
      <c r="I54" s="171"/>
      <c r="J54" s="171"/>
      <c r="K54" s="171"/>
      <c r="L54" s="171"/>
      <c r="M54" s="171"/>
      <c r="N54" s="171"/>
      <c r="O54" s="171"/>
      <c r="P54" s="171"/>
      <c r="Q54" s="171">
        <f t="shared" si="0"/>
        <v>0</v>
      </c>
      <c r="R54"/>
      <c r="S54"/>
      <c r="T54" s="3"/>
      <c r="U54"/>
      <c r="V54"/>
      <c r="X54"/>
      <c r="Y54"/>
      <c r="Z54"/>
      <c r="AA54"/>
      <c r="AB54"/>
      <c r="AC54"/>
    </row>
    <row r="55" spans="1:29" x14ac:dyDescent="0.25">
      <c r="B55" s="172" t="s">
        <v>161</v>
      </c>
      <c r="C55" s="171">
        <v>180000</v>
      </c>
      <c r="D55" s="171"/>
      <c r="E55" s="171">
        <v>0</v>
      </c>
      <c r="F55" s="171"/>
      <c r="G55" s="171"/>
      <c r="H55" s="171"/>
      <c r="I55" s="171"/>
      <c r="J55" s="171"/>
      <c r="K55" s="171"/>
      <c r="L55" s="171"/>
      <c r="M55" s="171"/>
      <c r="N55" s="171"/>
      <c r="O55" s="171"/>
      <c r="P55" s="171"/>
      <c r="Q55" s="171">
        <f t="shared" si="0"/>
        <v>0</v>
      </c>
      <c r="T55" s="3"/>
    </row>
    <row r="56" spans="1:29" s="34" customFormat="1" x14ac:dyDescent="0.25">
      <c r="A56"/>
      <c r="B56" s="172" t="s">
        <v>162</v>
      </c>
      <c r="C56" s="182">
        <v>116912949</v>
      </c>
      <c r="D56" s="169"/>
      <c r="E56" s="182">
        <v>0</v>
      </c>
      <c r="F56" s="182"/>
      <c r="G56" s="182"/>
      <c r="H56" s="182"/>
      <c r="I56" s="182"/>
      <c r="J56" s="182"/>
      <c r="K56" s="182"/>
      <c r="L56" s="182"/>
      <c r="M56" s="182"/>
      <c r="N56" s="182"/>
      <c r="O56" s="182"/>
      <c r="P56" s="182"/>
      <c r="Q56" s="182">
        <f t="shared" si="0"/>
        <v>0</v>
      </c>
      <c r="R56"/>
      <c r="S56"/>
      <c r="T56" s="3"/>
      <c r="U56"/>
      <c r="V56"/>
      <c r="X56"/>
      <c r="Y56"/>
      <c r="Z56"/>
      <c r="AA56"/>
      <c r="AB56"/>
      <c r="AC56"/>
    </row>
    <row r="57" spans="1:29" x14ac:dyDescent="0.25">
      <c r="B57" s="172" t="s">
        <v>163</v>
      </c>
      <c r="C57" s="171">
        <v>398516472</v>
      </c>
      <c r="D57" s="171"/>
      <c r="E57" s="171">
        <v>438000</v>
      </c>
      <c r="F57" s="171"/>
      <c r="G57" s="171"/>
      <c r="H57" s="171"/>
      <c r="I57" s="171"/>
      <c r="J57" s="171"/>
      <c r="K57" s="171"/>
      <c r="L57" s="171"/>
      <c r="M57" s="171"/>
      <c r="N57" s="171"/>
      <c r="O57" s="171"/>
      <c r="P57" s="171"/>
      <c r="Q57" s="171">
        <f t="shared" si="0"/>
        <v>438000</v>
      </c>
      <c r="T57" s="3"/>
    </row>
    <row r="58" spans="1:29" x14ac:dyDescent="0.25">
      <c r="B58" s="168" t="s">
        <v>28</v>
      </c>
      <c r="C58" s="181">
        <v>613759403</v>
      </c>
      <c r="D58" s="171"/>
      <c r="E58" s="181">
        <v>21086094.169999998</v>
      </c>
      <c r="F58" s="181">
        <v>20997493.399999999</v>
      </c>
      <c r="G58" s="181"/>
      <c r="H58" s="181"/>
      <c r="I58" s="181"/>
      <c r="J58" s="181"/>
      <c r="K58" s="181"/>
      <c r="L58" s="181"/>
      <c r="M58" s="181"/>
      <c r="N58" s="181"/>
      <c r="O58" s="181"/>
      <c r="P58" s="181"/>
      <c r="Q58" s="181">
        <f t="shared" si="0"/>
        <v>42083587.569999993</v>
      </c>
      <c r="T58" s="3"/>
    </row>
    <row r="59" spans="1:29" x14ac:dyDescent="0.25">
      <c r="B59" s="170" t="s">
        <v>164</v>
      </c>
      <c r="C59" s="171">
        <v>283356944</v>
      </c>
      <c r="D59" s="171"/>
      <c r="E59" s="171">
        <v>9832379.1899999995</v>
      </c>
      <c r="F59" s="171">
        <v>9786887.9600000009</v>
      </c>
      <c r="G59" s="171"/>
      <c r="H59" s="171"/>
      <c r="I59" s="171"/>
      <c r="J59" s="171"/>
      <c r="K59" s="171"/>
      <c r="L59" s="171"/>
      <c r="M59" s="171"/>
      <c r="N59" s="171"/>
      <c r="O59" s="171"/>
      <c r="P59" s="171"/>
      <c r="Q59" s="171">
        <f t="shared" si="0"/>
        <v>19619267.149999999</v>
      </c>
      <c r="T59" s="3"/>
    </row>
    <row r="60" spans="1:29" x14ac:dyDescent="0.25">
      <c r="B60" s="172" t="s">
        <v>165</v>
      </c>
      <c r="C60" s="171">
        <v>283356944</v>
      </c>
      <c r="D60" s="171"/>
      <c r="E60" s="171">
        <v>9832379.1899999995</v>
      </c>
      <c r="F60" s="171">
        <v>9786887.9600000009</v>
      </c>
      <c r="G60" s="171"/>
      <c r="H60" s="171"/>
      <c r="I60" s="171"/>
      <c r="J60" s="171"/>
      <c r="K60" s="171"/>
      <c r="L60" s="171"/>
      <c r="M60" s="171"/>
      <c r="N60" s="171"/>
      <c r="O60" s="171"/>
      <c r="P60" s="171"/>
      <c r="Q60" s="171">
        <f t="shared" si="0"/>
        <v>19619267.149999999</v>
      </c>
      <c r="T60" s="3"/>
    </row>
    <row r="61" spans="1:29" x14ac:dyDescent="0.25">
      <c r="B61" s="170" t="s">
        <v>166</v>
      </c>
      <c r="C61" s="171">
        <v>289456300</v>
      </c>
      <c r="D61" s="171"/>
      <c r="E61" s="171">
        <v>9931186.9199999999</v>
      </c>
      <c r="F61" s="171">
        <v>9868928.5199999996</v>
      </c>
      <c r="G61" s="171"/>
      <c r="H61" s="171"/>
      <c r="I61" s="171"/>
      <c r="J61" s="171"/>
      <c r="K61" s="171"/>
      <c r="L61" s="171"/>
      <c r="M61" s="171"/>
      <c r="N61" s="171"/>
      <c r="O61" s="171"/>
      <c r="P61" s="171"/>
      <c r="Q61" s="171">
        <f t="shared" si="0"/>
        <v>19800115.439999998</v>
      </c>
      <c r="T61" s="3"/>
    </row>
    <row r="62" spans="1:29" s="34" customFormat="1" x14ac:dyDescent="0.25">
      <c r="A62"/>
      <c r="B62" s="172" t="s">
        <v>167</v>
      </c>
      <c r="C62" s="171">
        <v>289456300</v>
      </c>
      <c r="D62" s="171"/>
      <c r="E62" s="171">
        <v>9931186.9199999999</v>
      </c>
      <c r="F62" s="171">
        <v>9868928.5199999996</v>
      </c>
      <c r="G62" s="171"/>
      <c r="H62" s="171"/>
      <c r="I62" s="171"/>
      <c r="J62" s="171"/>
      <c r="K62" s="171"/>
      <c r="L62" s="171"/>
      <c r="M62" s="171"/>
      <c r="N62" s="171"/>
      <c r="O62" s="171"/>
      <c r="P62" s="171"/>
      <c r="Q62" s="171">
        <f t="shared" si="0"/>
        <v>19800115.439999998</v>
      </c>
      <c r="R62"/>
      <c r="S62"/>
      <c r="T62" s="3"/>
      <c r="U62"/>
      <c r="V62"/>
      <c r="X62"/>
      <c r="Y62"/>
      <c r="Z62"/>
      <c r="AA62"/>
      <c r="AB62"/>
      <c r="AC62"/>
    </row>
    <row r="63" spans="1:29" x14ac:dyDescent="0.25">
      <c r="B63" s="170" t="s">
        <v>168</v>
      </c>
      <c r="C63" s="182">
        <v>40946159</v>
      </c>
      <c r="D63" s="169"/>
      <c r="E63" s="182">
        <v>1322528.06</v>
      </c>
      <c r="F63" s="182">
        <v>1341676.92</v>
      </c>
      <c r="G63" s="182"/>
      <c r="H63" s="182"/>
      <c r="I63" s="182"/>
      <c r="J63" s="182"/>
      <c r="K63" s="182"/>
      <c r="L63" s="182"/>
      <c r="M63" s="182"/>
      <c r="N63" s="182"/>
      <c r="O63" s="182"/>
      <c r="P63" s="182"/>
      <c r="Q63" s="182">
        <f t="shared" si="0"/>
        <v>2664204.98</v>
      </c>
      <c r="T63" s="3"/>
    </row>
    <row r="64" spans="1:29" s="34" customFormat="1" x14ac:dyDescent="0.25">
      <c r="A64"/>
      <c r="B64" s="172" t="s">
        <v>169</v>
      </c>
      <c r="C64" s="182">
        <v>40946159</v>
      </c>
      <c r="D64" s="169"/>
      <c r="E64" s="182">
        <v>1322528.06</v>
      </c>
      <c r="F64" s="182">
        <v>1341676.92</v>
      </c>
      <c r="G64" s="182"/>
      <c r="H64" s="182"/>
      <c r="I64" s="182"/>
      <c r="J64" s="182"/>
      <c r="K64" s="182"/>
      <c r="L64" s="182"/>
      <c r="M64" s="182"/>
      <c r="N64" s="182"/>
      <c r="O64" s="182"/>
      <c r="P64" s="182"/>
      <c r="Q64" s="182">
        <f t="shared" si="0"/>
        <v>2664204.98</v>
      </c>
      <c r="R64"/>
      <c r="S64"/>
      <c r="T64" s="3"/>
      <c r="U64"/>
      <c r="V64"/>
      <c r="X64"/>
      <c r="Y64"/>
      <c r="Z64"/>
      <c r="AA64"/>
      <c r="AB64"/>
      <c r="AC64"/>
    </row>
    <row r="65" spans="1:29" x14ac:dyDescent="0.25">
      <c r="B65" s="166" t="s">
        <v>29</v>
      </c>
      <c r="C65" s="167">
        <v>70240402375</v>
      </c>
      <c r="D65" s="167"/>
      <c r="E65" s="167">
        <v>39294333.150000006</v>
      </c>
      <c r="F65" s="167">
        <v>69691555.429999992</v>
      </c>
      <c r="G65" s="167"/>
      <c r="H65" s="167"/>
      <c r="I65" s="167"/>
      <c r="J65" s="167"/>
      <c r="K65" s="167"/>
      <c r="L65" s="167"/>
      <c r="M65" s="167"/>
      <c r="N65" s="167"/>
      <c r="O65" s="167"/>
      <c r="P65" s="167"/>
      <c r="Q65" s="167">
        <f t="shared" si="0"/>
        <v>108985888.58</v>
      </c>
      <c r="T65" s="3"/>
    </row>
    <row r="66" spans="1:29" s="34" customFormat="1" x14ac:dyDescent="0.25">
      <c r="A66"/>
      <c r="B66" s="168" t="s">
        <v>30</v>
      </c>
      <c r="C66" s="181">
        <v>425562582</v>
      </c>
      <c r="D66" s="171"/>
      <c r="E66" s="181">
        <v>11869691.470000001</v>
      </c>
      <c r="F66" s="181">
        <v>13878305.209999997</v>
      </c>
      <c r="G66" s="181"/>
      <c r="H66" s="181"/>
      <c r="I66" s="181"/>
      <c r="J66" s="181"/>
      <c r="K66" s="181"/>
      <c r="L66" s="181"/>
      <c r="M66" s="181"/>
      <c r="N66" s="181"/>
      <c r="O66" s="181"/>
      <c r="P66" s="181"/>
      <c r="Q66" s="181">
        <f t="shared" si="0"/>
        <v>25747996.68</v>
      </c>
      <c r="R66"/>
      <c r="S66"/>
      <c r="T66" s="3"/>
      <c r="U66"/>
      <c r="V66"/>
      <c r="X66"/>
      <c r="Y66"/>
      <c r="Z66"/>
      <c r="AA66"/>
      <c r="AB66"/>
      <c r="AC66"/>
    </row>
    <row r="67" spans="1:29" x14ac:dyDescent="0.25">
      <c r="B67" s="170" t="s">
        <v>172</v>
      </c>
      <c r="C67" s="171">
        <v>9536000</v>
      </c>
      <c r="D67" s="171"/>
      <c r="E67" s="171">
        <v>0</v>
      </c>
      <c r="F67" s="171">
        <v>414263.09</v>
      </c>
      <c r="G67" s="171"/>
      <c r="H67" s="171"/>
      <c r="I67" s="171"/>
      <c r="J67" s="171"/>
      <c r="K67" s="171"/>
      <c r="L67" s="171"/>
      <c r="M67" s="171"/>
      <c r="N67" s="171"/>
      <c r="O67" s="171"/>
      <c r="P67" s="171"/>
      <c r="Q67" s="171">
        <f t="shared" si="0"/>
        <v>414263.09</v>
      </c>
      <c r="T67" s="3"/>
    </row>
    <row r="68" spans="1:29" s="34" customFormat="1" x14ac:dyDescent="0.25">
      <c r="A68"/>
      <c r="B68" s="172" t="s">
        <v>173</v>
      </c>
      <c r="C68" s="171">
        <v>9536000</v>
      </c>
      <c r="D68" s="171"/>
      <c r="E68" s="171">
        <v>0</v>
      </c>
      <c r="F68" s="171">
        <v>414263.09</v>
      </c>
      <c r="G68" s="171"/>
      <c r="H68" s="171"/>
      <c r="I68" s="171"/>
      <c r="J68" s="171"/>
      <c r="K68" s="171"/>
      <c r="L68" s="171"/>
      <c r="M68" s="171"/>
      <c r="N68" s="171"/>
      <c r="O68" s="171"/>
      <c r="P68" s="171"/>
      <c r="Q68" s="171">
        <f t="shared" si="0"/>
        <v>414263.09</v>
      </c>
      <c r="R68"/>
      <c r="S68"/>
      <c r="T68" s="3"/>
      <c r="U68"/>
      <c r="V68"/>
      <c r="X68"/>
      <c r="Y68"/>
      <c r="Z68"/>
      <c r="AA68"/>
      <c r="AB68"/>
      <c r="AC68"/>
    </row>
    <row r="69" spans="1:29" x14ac:dyDescent="0.25">
      <c r="B69" s="170" t="s">
        <v>174</v>
      </c>
      <c r="C69" s="171">
        <v>146766775</v>
      </c>
      <c r="D69" s="171"/>
      <c r="E69" s="171">
        <v>999191.26</v>
      </c>
      <c r="F69" s="171">
        <v>2475242.12</v>
      </c>
      <c r="G69" s="171"/>
      <c r="H69" s="171"/>
      <c r="I69" s="171"/>
      <c r="J69" s="171"/>
      <c r="K69" s="171"/>
      <c r="L69" s="171"/>
      <c r="M69" s="171"/>
      <c r="N69" s="171"/>
      <c r="O69" s="171"/>
      <c r="P69" s="171"/>
      <c r="Q69" s="171">
        <f t="shared" si="0"/>
        <v>3474433.38</v>
      </c>
      <c r="T69" s="3"/>
    </row>
    <row r="70" spans="1:29" s="34" customFormat="1" x14ac:dyDescent="0.25">
      <c r="A70"/>
      <c r="B70" s="172" t="s">
        <v>175</v>
      </c>
      <c r="C70" s="171">
        <v>146766775</v>
      </c>
      <c r="D70" s="171"/>
      <c r="E70" s="171">
        <v>999191.26</v>
      </c>
      <c r="F70" s="171">
        <v>2475242.12</v>
      </c>
      <c r="G70" s="171"/>
      <c r="H70" s="171"/>
      <c r="I70" s="171"/>
      <c r="J70" s="171"/>
      <c r="K70" s="171"/>
      <c r="L70" s="171"/>
      <c r="M70" s="171"/>
      <c r="N70" s="171"/>
      <c r="O70" s="171"/>
      <c r="P70" s="171"/>
      <c r="Q70" s="171">
        <f t="shared" si="0"/>
        <v>3474433.38</v>
      </c>
      <c r="R70"/>
      <c r="S70"/>
      <c r="T70" s="3"/>
      <c r="U70"/>
      <c r="V70"/>
      <c r="X70"/>
      <c r="Y70"/>
      <c r="Z70"/>
      <c r="AA70"/>
      <c r="AB70"/>
      <c r="AC70"/>
    </row>
    <row r="71" spans="1:29" x14ac:dyDescent="0.25">
      <c r="B71" s="170" t="s">
        <v>176</v>
      </c>
      <c r="C71" s="171">
        <v>248302</v>
      </c>
      <c r="D71" s="171"/>
      <c r="E71" s="171">
        <v>0</v>
      </c>
      <c r="F71" s="171"/>
      <c r="G71" s="171"/>
      <c r="H71" s="171"/>
      <c r="I71" s="171"/>
      <c r="J71" s="171"/>
      <c r="K71" s="171"/>
      <c r="L71" s="171"/>
      <c r="M71" s="171"/>
      <c r="N71" s="171"/>
      <c r="O71" s="171"/>
      <c r="P71" s="171"/>
      <c r="Q71" s="171">
        <f t="shared" si="0"/>
        <v>0</v>
      </c>
      <c r="T71" s="3"/>
    </row>
    <row r="72" spans="1:29" s="34" customFormat="1" x14ac:dyDescent="0.25">
      <c r="A72"/>
      <c r="B72" s="172" t="s">
        <v>177</v>
      </c>
      <c r="C72" s="171">
        <v>248302</v>
      </c>
      <c r="D72" s="171"/>
      <c r="E72" s="171">
        <v>0</v>
      </c>
      <c r="F72" s="171"/>
      <c r="G72" s="171"/>
      <c r="H72" s="171"/>
      <c r="I72" s="171"/>
      <c r="J72" s="171"/>
      <c r="K72" s="171"/>
      <c r="L72" s="171"/>
      <c r="M72" s="171"/>
      <c r="N72" s="171"/>
      <c r="O72" s="171"/>
      <c r="P72" s="171"/>
      <c r="Q72" s="171">
        <f t="shared" si="0"/>
        <v>0</v>
      </c>
      <c r="R72"/>
      <c r="S72"/>
      <c r="T72" s="3"/>
      <c r="U72"/>
      <c r="V72"/>
      <c r="X72"/>
      <c r="Y72"/>
      <c r="Z72"/>
      <c r="AA72"/>
      <c r="AB72"/>
      <c r="AC72"/>
    </row>
    <row r="73" spans="1:29" x14ac:dyDescent="0.25">
      <c r="B73" s="170" t="s">
        <v>178</v>
      </c>
      <c r="C73" s="171">
        <v>164851580</v>
      </c>
      <c r="D73" s="171"/>
      <c r="E73" s="171">
        <v>7977320.79</v>
      </c>
      <c r="F73" s="171">
        <v>8394102.8699999992</v>
      </c>
      <c r="G73" s="171"/>
      <c r="H73" s="171"/>
      <c r="I73" s="171"/>
      <c r="J73" s="171"/>
      <c r="K73" s="171"/>
      <c r="L73" s="171"/>
      <c r="M73" s="171"/>
      <c r="N73" s="171"/>
      <c r="O73" s="171"/>
      <c r="P73" s="171"/>
      <c r="Q73" s="171">
        <f t="shared" ref="Q73:Q136" si="1">SUM(E73:P73)</f>
        <v>16371423.66</v>
      </c>
      <c r="T73" s="3"/>
    </row>
    <row r="74" spans="1:29" s="34" customFormat="1" x14ac:dyDescent="0.25">
      <c r="A74"/>
      <c r="B74" s="172" t="s">
        <v>179</v>
      </c>
      <c r="C74" s="171">
        <v>164851580</v>
      </c>
      <c r="D74" s="171"/>
      <c r="E74" s="171">
        <v>7977320.79</v>
      </c>
      <c r="F74" s="171">
        <v>8394102.8699999992</v>
      </c>
      <c r="G74" s="171"/>
      <c r="H74" s="171"/>
      <c r="I74" s="171"/>
      <c r="J74" s="171"/>
      <c r="K74" s="171"/>
      <c r="L74" s="171"/>
      <c r="M74" s="171"/>
      <c r="N74" s="171"/>
      <c r="O74" s="171"/>
      <c r="P74" s="171"/>
      <c r="Q74" s="171">
        <f t="shared" si="1"/>
        <v>16371423.66</v>
      </c>
      <c r="R74"/>
      <c r="S74"/>
      <c r="T74" s="3"/>
      <c r="U74"/>
      <c r="V74"/>
      <c r="X74"/>
      <c r="Y74"/>
      <c r="Z74"/>
      <c r="AA74"/>
      <c r="AB74"/>
      <c r="AC74"/>
    </row>
    <row r="75" spans="1:29" x14ac:dyDescent="0.25">
      <c r="B75" s="170" t="s">
        <v>180</v>
      </c>
      <c r="C75" s="171">
        <v>98289991</v>
      </c>
      <c r="D75" s="171"/>
      <c r="E75" s="171">
        <v>2828952.42</v>
      </c>
      <c r="F75" s="171">
        <v>2385572.13</v>
      </c>
      <c r="G75" s="171"/>
      <c r="H75" s="171"/>
      <c r="I75" s="171"/>
      <c r="J75" s="171"/>
      <c r="K75" s="171"/>
      <c r="L75" s="171"/>
      <c r="M75" s="171"/>
      <c r="N75" s="171"/>
      <c r="O75" s="171"/>
      <c r="P75" s="171"/>
      <c r="Q75" s="171">
        <f t="shared" si="1"/>
        <v>5214524.55</v>
      </c>
      <c r="T75" s="3"/>
    </row>
    <row r="76" spans="1:29" s="34" customFormat="1" x14ac:dyDescent="0.25">
      <c r="A76"/>
      <c r="B76" s="172" t="s">
        <v>181</v>
      </c>
      <c r="C76" s="171">
        <v>98289991</v>
      </c>
      <c r="D76" s="171"/>
      <c r="E76" s="171">
        <v>2828952.42</v>
      </c>
      <c r="F76" s="171">
        <v>2385572.13</v>
      </c>
      <c r="G76" s="171"/>
      <c r="H76" s="171"/>
      <c r="I76" s="171"/>
      <c r="J76" s="171"/>
      <c r="K76" s="171"/>
      <c r="L76" s="171"/>
      <c r="M76" s="171"/>
      <c r="N76" s="171"/>
      <c r="O76" s="171"/>
      <c r="P76" s="171"/>
      <c r="Q76" s="171">
        <f t="shared" si="1"/>
        <v>5214524.55</v>
      </c>
      <c r="R76"/>
      <c r="S76"/>
      <c r="T76" s="3"/>
      <c r="U76"/>
      <c r="V76"/>
      <c r="X76"/>
      <c r="Y76"/>
      <c r="Z76"/>
      <c r="AA76"/>
      <c r="AB76"/>
      <c r="AC76"/>
    </row>
    <row r="77" spans="1:29" x14ac:dyDescent="0.25">
      <c r="B77" s="170" t="s">
        <v>182</v>
      </c>
      <c r="C77" s="171">
        <v>2870024</v>
      </c>
      <c r="D77" s="171"/>
      <c r="E77" s="171">
        <v>35416</v>
      </c>
      <c r="F77" s="171">
        <v>165019</v>
      </c>
      <c r="G77" s="171"/>
      <c r="H77" s="171"/>
      <c r="I77" s="171"/>
      <c r="J77" s="171"/>
      <c r="K77" s="171"/>
      <c r="L77" s="171"/>
      <c r="M77" s="171"/>
      <c r="N77" s="171"/>
      <c r="O77" s="171"/>
      <c r="P77" s="171"/>
      <c r="Q77" s="171">
        <f t="shared" si="1"/>
        <v>200435</v>
      </c>
      <c r="T77" s="3"/>
    </row>
    <row r="78" spans="1:29" s="34" customFormat="1" x14ac:dyDescent="0.25">
      <c r="A78"/>
      <c r="B78" s="172" t="s">
        <v>183</v>
      </c>
      <c r="C78" s="171">
        <v>2870024</v>
      </c>
      <c r="D78" s="171"/>
      <c r="E78" s="171">
        <v>35416</v>
      </c>
      <c r="F78" s="171">
        <v>165019</v>
      </c>
      <c r="G78" s="171"/>
      <c r="H78" s="171"/>
      <c r="I78" s="171"/>
      <c r="J78" s="171"/>
      <c r="K78" s="171"/>
      <c r="L78" s="171"/>
      <c r="M78" s="171"/>
      <c r="N78" s="171"/>
      <c r="O78" s="171"/>
      <c r="P78" s="171"/>
      <c r="Q78" s="171">
        <f t="shared" si="1"/>
        <v>200435</v>
      </c>
      <c r="R78"/>
      <c r="S78"/>
      <c r="T78" s="3"/>
      <c r="U78"/>
      <c r="V78"/>
      <c r="X78"/>
      <c r="Y78"/>
      <c r="Z78"/>
      <c r="AA78"/>
      <c r="AB78"/>
      <c r="AC78"/>
    </row>
    <row r="79" spans="1:29" x14ac:dyDescent="0.25">
      <c r="B79" s="170" t="s">
        <v>184</v>
      </c>
      <c r="C79" s="182">
        <v>2999910</v>
      </c>
      <c r="D79" s="169"/>
      <c r="E79" s="182">
        <v>28811</v>
      </c>
      <c r="F79" s="182">
        <v>44106</v>
      </c>
      <c r="G79" s="182"/>
      <c r="H79" s="182"/>
      <c r="I79" s="182"/>
      <c r="J79" s="182"/>
      <c r="K79" s="182"/>
      <c r="L79" s="182"/>
      <c r="M79" s="182"/>
      <c r="N79" s="182"/>
      <c r="O79" s="182"/>
      <c r="P79" s="182"/>
      <c r="Q79" s="182">
        <f t="shared" si="1"/>
        <v>72917</v>
      </c>
      <c r="T79" s="3"/>
    </row>
    <row r="80" spans="1:29" s="34" customFormat="1" x14ac:dyDescent="0.25">
      <c r="A80"/>
      <c r="B80" s="172" t="s">
        <v>185</v>
      </c>
      <c r="C80" s="171">
        <v>2999910</v>
      </c>
      <c r="D80" s="171"/>
      <c r="E80" s="171">
        <v>28811</v>
      </c>
      <c r="F80" s="171">
        <v>44106</v>
      </c>
      <c r="G80" s="171"/>
      <c r="H80" s="171"/>
      <c r="I80" s="171"/>
      <c r="J80" s="171"/>
      <c r="K80" s="171"/>
      <c r="L80" s="171"/>
      <c r="M80" s="171"/>
      <c r="N80" s="171"/>
      <c r="O80" s="171"/>
      <c r="P80" s="171"/>
      <c r="Q80" s="171">
        <f t="shared" si="1"/>
        <v>72917</v>
      </c>
      <c r="R80"/>
      <c r="S80"/>
      <c r="T80" s="3"/>
      <c r="U80"/>
      <c r="V80"/>
      <c r="X80"/>
      <c r="Y80"/>
      <c r="Z80"/>
      <c r="AA80"/>
      <c r="AB80"/>
      <c r="AC80"/>
    </row>
    <row r="81" spans="1:29" x14ac:dyDescent="0.25">
      <c r="B81" s="168" t="s">
        <v>31</v>
      </c>
      <c r="C81" s="181">
        <v>466225910</v>
      </c>
      <c r="D81" s="171"/>
      <c r="E81" s="181">
        <v>1789470</v>
      </c>
      <c r="F81" s="181">
        <v>7192771.1100000003</v>
      </c>
      <c r="G81" s="181"/>
      <c r="H81" s="181"/>
      <c r="I81" s="181"/>
      <c r="J81" s="181"/>
      <c r="K81" s="181"/>
      <c r="L81" s="181"/>
      <c r="M81" s="181"/>
      <c r="N81" s="181"/>
      <c r="O81" s="181"/>
      <c r="P81" s="181"/>
      <c r="Q81" s="181">
        <f t="shared" si="1"/>
        <v>8982241.1099999994</v>
      </c>
      <c r="T81" s="3"/>
    </row>
    <row r="82" spans="1:29" s="34" customFormat="1" x14ac:dyDescent="0.25">
      <c r="A82"/>
      <c r="B82" s="170" t="s">
        <v>186</v>
      </c>
      <c r="C82" s="171">
        <v>363077140</v>
      </c>
      <c r="D82" s="171"/>
      <c r="E82" s="171">
        <v>1789470</v>
      </c>
      <c r="F82" s="171">
        <v>6998425.1100000003</v>
      </c>
      <c r="G82" s="171"/>
      <c r="H82" s="171"/>
      <c r="I82" s="171"/>
      <c r="J82" s="171"/>
      <c r="K82" s="171"/>
      <c r="L82" s="171"/>
      <c r="M82" s="171"/>
      <c r="N82" s="171"/>
      <c r="O82" s="171"/>
      <c r="P82" s="171"/>
      <c r="Q82" s="171">
        <f t="shared" si="1"/>
        <v>8787895.1099999994</v>
      </c>
      <c r="R82"/>
      <c r="S82"/>
      <c r="T82" s="3"/>
      <c r="U82"/>
      <c r="V82"/>
      <c r="X82"/>
      <c r="Y82"/>
      <c r="Z82"/>
      <c r="AA82"/>
      <c r="AB82"/>
      <c r="AC82"/>
    </row>
    <row r="83" spans="1:29" x14ac:dyDescent="0.25">
      <c r="B83" s="172" t="s">
        <v>187</v>
      </c>
      <c r="C83" s="171">
        <v>300183000</v>
      </c>
      <c r="D83" s="171"/>
      <c r="E83" s="171">
        <v>0</v>
      </c>
      <c r="F83" s="171">
        <v>6998425.1100000003</v>
      </c>
      <c r="G83" s="171"/>
      <c r="H83" s="171"/>
      <c r="I83" s="171"/>
      <c r="J83" s="171"/>
      <c r="K83" s="171"/>
      <c r="L83" s="171"/>
      <c r="M83" s="171"/>
      <c r="N83" s="171"/>
      <c r="O83" s="171"/>
      <c r="P83" s="171"/>
      <c r="Q83" s="171">
        <f t="shared" si="1"/>
        <v>6998425.1100000003</v>
      </c>
      <c r="T83" s="3"/>
    </row>
    <row r="84" spans="1:29" s="34" customFormat="1" x14ac:dyDescent="0.25">
      <c r="A84"/>
      <c r="B84" s="172" t="s">
        <v>464</v>
      </c>
      <c r="C84" s="171">
        <v>57864140</v>
      </c>
      <c r="D84" s="171"/>
      <c r="E84" s="171">
        <v>1789470</v>
      </c>
      <c r="F84" s="171">
        <v>0</v>
      </c>
      <c r="G84" s="171"/>
      <c r="H84" s="171"/>
      <c r="I84" s="171"/>
      <c r="J84" s="171"/>
      <c r="K84" s="171"/>
      <c r="L84" s="171"/>
      <c r="M84" s="171"/>
      <c r="N84" s="171"/>
      <c r="O84" s="171"/>
      <c r="P84" s="171"/>
      <c r="Q84" s="171">
        <f t="shared" si="1"/>
        <v>1789470</v>
      </c>
      <c r="R84"/>
      <c r="S84"/>
      <c r="T84" s="3"/>
      <c r="U84"/>
      <c r="V84"/>
      <c r="X84"/>
      <c r="Y84"/>
      <c r="Z84"/>
      <c r="AA84"/>
      <c r="AB84"/>
      <c r="AC84"/>
    </row>
    <row r="85" spans="1:29" s="34" customFormat="1" x14ac:dyDescent="0.25">
      <c r="A85"/>
      <c r="B85" s="172" t="s">
        <v>465</v>
      </c>
      <c r="C85" s="171">
        <v>5030000</v>
      </c>
      <c r="D85" s="171"/>
      <c r="E85" s="171">
        <v>0</v>
      </c>
      <c r="F85" s="171">
        <v>0</v>
      </c>
      <c r="G85" s="171"/>
      <c r="H85" s="171"/>
      <c r="I85" s="171"/>
      <c r="J85" s="171"/>
      <c r="K85" s="171"/>
      <c r="L85" s="171"/>
      <c r="M85" s="171"/>
      <c r="N85" s="171"/>
      <c r="O85" s="171"/>
      <c r="P85" s="171"/>
      <c r="Q85" s="171">
        <f t="shared" si="1"/>
        <v>0</v>
      </c>
      <c r="R85"/>
      <c r="S85"/>
      <c r="T85" s="3"/>
      <c r="U85"/>
      <c r="V85"/>
      <c r="X85"/>
      <c r="Y85"/>
      <c r="Z85"/>
      <c r="AA85"/>
      <c r="AB85"/>
      <c r="AC85"/>
    </row>
    <row r="86" spans="1:29" x14ac:dyDescent="0.25">
      <c r="B86" s="170" t="s">
        <v>188</v>
      </c>
      <c r="C86" s="182">
        <v>103148770</v>
      </c>
      <c r="D86" s="169"/>
      <c r="E86" s="182">
        <v>0</v>
      </c>
      <c r="F86" s="182">
        <v>194346</v>
      </c>
      <c r="G86" s="182"/>
      <c r="H86" s="182"/>
      <c r="I86" s="182"/>
      <c r="J86" s="182"/>
      <c r="K86" s="182"/>
      <c r="L86" s="182"/>
      <c r="M86" s="182"/>
      <c r="N86" s="182"/>
      <c r="O86" s="182"/>
      <c r="P86" s="182"/>
      <c r="Q86" s="182">
        <f t="shared" si="1"/>
        <v>194346</v>
      </c>
      <c r="T86" s="3"/>
    </row>
    <row r="87" spans="1:29" x14ac:dyDescent="0.25">
      <c r="B87" s="172" t="s">
        <v>189</v>
      </c>
      <c r="C87" s="171">
        <v>103148770</v>
      </c>
      <c r="D87" s="171"/>
      <c r="E87" s="171">
        <v>0</v>
      </c>
      <c r="F87" s="171">
        <v>194346</v>
      </c>
      <c r="G87" s="171"/>
      <c r="H87" s="171"/>
      <c r="I87" s="171"/>
      <c r="J87" s="171"/>
      <c r="K87" s="171"/>
      <c r="L87" s="171"/>
      <c r="M87" s="171"/>
      <c r="N87" s="171"/>
      <c r="O87" s="171"/>
      <c r="P87" s="171"/>
      <c r="Q87" s="171">
        <f t="shared" si="1"/>
        <v>194346</v>
      </c>
      <c r="T87" s="3"/>
    </row>
    <row r="88" spans="1:29" x14ac:dyDescent="0.25">
      <c r="B88" s="168" t="s">
        <v>32</v>
      </c>
      <c r="C88" s="181">
        <v>46136652</v>
      </c>
      <c r="D88" s="171"/>
      <c r="E88" s="181">
        <v>29703.25</v>
      </c>
      <c r="F88" s="181">
        <v>858432.5</v>
      </c>
      <c r="G88" s="181"/>
      <c r="H88" s="181"/>
      <c r="I88" s="181"/>
      <c r="J88" s="181"/>
      <c r="K88" s="181"/>
      <c r="L88" s="181"/>
      <c r="M88" s="181"/>
      <c r="N88" s="181"/>
      <c r="O88" s="181"/>
      <c r="P88" s="181"/>
      <c r="Q88" s="181">
        <f t="shared" si="1"/>
        <v>888135.75</v>
      </c>
      <c r="T88" s="3"/>
    </row>
    <row r="89" spans="1:29" s="34" customFormat="1" x14ac:dyDescent="0.25">
      <c r="A89"/>
      <c r="B89" s="170" t="s">
        <v>190</v>
      </c>
      <c r="C89" s="171">
        <v>35876396</v>
      </c>
      <c r="D89" s="171"/>
      <c r="E89" s="171">
        <v>29703.25</v>
      </c>
      <c r="F89" s="171">
        <v>858432.5</v>
      </c>
      <c r="G89" s="171"/>
      <c r="H89" s="171"/>
      <c r="I89" s="171"/>
      <c r="J89" s="171"/>
      <c r="K89" s="171"/>
      <c r="L89" s="171"/>
      <c r="M89" s="171"/>
      <c r="N89" s="171"/>
      <c r="O89" s="171"/>
      <c r="P89" s="171"/>
      <c r="Q89" s="171">
        <f t="shared" si="1"/>
        <v>888135.75</v>
      </c>
      <c r="R89"/>
      <c r="S89"/>
      <c r="T89" s="3"/>
      <c r="U89"/>
      <c r="V89"/>
      <c r="X89"/>
      <c r="Y89"/>
      <c r="Z89"/>
      <c r="AA89"/>
      <c r="AB89"/>
      <c r="AC89"/>
    </row>
    <row r="90" spans="1:29" x14ac:dyDescent="0.25">
      <c r="B90" s="172" t="s">
        <v>191</v>
      </c>
      <c r="C90" s="171">
        <v>35876396</v>
      </c>
      <c r="D90" s="171"/>
      <c r="E90" s="171">
        <v>29703.25</v>
      </c>
      <c r="F90" s="171">
        <v>858432.5</v>
      </c>
      <c r="G90" s="171"/>
      <c r="H90" s="171"/>
      <c r="I90" s="171"/>
      <c r="J90" s="171"/>
      <c r="K90" s="171"/>
      <c r="L90" s="171"/>
      <c r="M90" s="171"/>
      <c r="N90" s="171"/>
      <c r="O90" s="171"/>
      <c r="P90" s="171"/>
      <c r="Q90" s="171">
        <f t="shared" si="1"/>
        <v>888135.75</v>
      </c>
      <c r="T90" s="3"/>
    </row>
    <row r="91" spans="1:29" x14ac:dyDescent="0.25">
      <c r="B91" s="170" t="s">
        <v>192</v>
      </c>
      <c r="C91" s="171">
        <v>10260256</v>
      </c>
      <c r="D91" s="171"/>
      <c r="E91" s="171">
        <v>0</v>
      </c>
      <c r="F91" s="171"/>
      <c r="G91" s="171"/>
      <c r="H91" s="171"/>
      <c r="I91" s="171"/>
      <c r="J91" s="171"/>
      <c r="K91" s="171"/>
      <c r="L91" s="171"/>
      <c r="M91" s="171"/>
      <c r="N91" s="171"/>
      <c r="O91" s="171"/>
      <c r="P91" s="171"/>
      <c r="Q91" s="171">
        <f t="shared" si="1"/>
        <v>0</v>
      </c>
      <c r="T91" s="3"/>
    </row>
    <row r="92" spans="1:29" s="34" customFormat="1" x14ac:dyDescent="0.25">
      <c r="A92"/>
      <c r="B92" s="172" t="s">
        <v>193</v>
      </c>
      <c r="C92" s="171">
        <v>10260256</v>
      </c>
      <c r="D92" s="171"/>
      <c r="E92" s="171">
        <v>0</v>
      </c>
      <c r="F92" s="171"/>
      <c r="G92" s="171"/>
      <c r="H92" s="171"/>
      <c r="I92" s="171"/>
      <c r="J92" s="171"/>
      <c r="K92" s="171"/>
      <c r="L92" s="171"/>
      <c r="M92" s="171"/>
      <c r="N92" s="171"/>
      <c r="O92" s="171"/>
      <c r="P92" s="171"/>
      <c r="Q92" s="171">
        <f t="shared" si="1"/>
        <v>0</v>
      </c>
      <c r="R92"/>
      <c r="S92"/>
      <c r="T92" s="3"/>
      <c r="U92"/>
      <c r="V92"/>
      <c r="X92"/>
      <c r="Y92"/>
      <c r="Z92"/>
      <c r="AA92"/>
      <c r="AB92"/>
      <c r="AC92"/>
    </row>
    <row r="93" spans="1:29" x14ac:dyDescent="0.25">
      <c r="B93" s="168" t="s">
        <v>33</v>
      </c>
      <c r="C93" s="181">
        <v>96316418</v>
      </c>
      <c r="D93" s="171"/>
      <c r="E93" s="181">
        <v>400</v>
      </c>
      <c r="F93" s="181">
        <v>3577843.96</v>
      </c>
      <c r="G93" s="181"/>
      <c r="H93" s="181"/>
      <c r="I93" s="181"/>
      <c r="J93" s="181"/>
      <c r="K93" s="181"/>
      <c r="L93" s="181"/>
      <c r="M93" s="181"/>
      <c r="N93" s="181"/>
      <c r="O93" s="181"/>
      <c r="P93" s="181"/>
      <c r="Q93" s="181">
        <f t="shared" si="1"/>
        <v>3578243.96</v>
      </c>
      <c r="T93" s="3"/>
    </row>
    <row r="94" spans="1:29" s="34" customFormat="1" x14ac:dyDescent="0.25">
      <c r="A94"/>
      <c r="B94" s="170" t="s">
        <v>196</v>
      </c>
      <c r="C94" s="171">
        <v>37262826</v>
      </c>
      <c r="D94" s="171"/>
      <c r="E94" s="171">
        <v>400</v>
      </c>
      <c r="F94" s="171">
        <v>3357122</v>
      </c>
      <c r="G94" s="171"/>
      <c r="H94" s="171"/>
      <c r="I94" s="171"/>
      <c r="J94" s="171"/>
      <c r="K94" s="171"/>
      <c r="L94" s="171"/>
      <c r="M94" s="171"/>
      <c r="N94" s="171"/>
      <c r="O94" s="171"/>
      <c r="P94" s="171"/>
      <c r="Q94" s="171">
        <f t="shared" si="1"/>
        <v>3357522</v>
      </c>
      <c r="R94"/>
      <c r="S94"/>
      <c r="T94" s="3"/>
      <c r="U94"/>
      <c r="V94"/>
      <c r="X94"/>
      <c r="Y94"/>
      <c r="Z94"/>
      <c r="AA94"/>
      <c r="AB94"/>
      <c r="AC94"/>
    </row>
    <row r="95" spans="1:29" x14ac:dyDescent="0.25">
      <c r="B95" s="172" t="s">
        <v>197</v>
      </c>
      <c r="C95" s="171">
        <v>37262826</v>
      </c>
      <c r="D95" s="171"/>
      <c r="E95" s="171">
        <v>400</v>
      </c>
      <c r="F95" s="171">
        <v>3357122</v>
      </c>
      <c r="G95" s="171"/>
      <c r="H95" s="171"/>
      <c r="I95" s="171"/>
      <c r="J95" s="171"/>
      <c r="K95" s="171"/>
      <c r="L95" s="171"/>
      <c r="M95" s="171"/>
      <c r="N95" s="171"/>
      <c r="O95" s="171"/>
      <c r="P95" s="171"/>
      <c r="Q95" s="171">
        <f t="shared" si="1"/>
        <v>3357522</v>
      </c>
      <c r="T95" s="3"/>
    </row>
    <row r="96" spans="1:29" x14ac:dyDescent="0.25">
      <c r="B96" s="170" t="s">
        <v>198</v>
      </c>
      <c r="C96" s="171">
        <v>1424000</v>
      </c>
      <c r="D96" s="171"/>
      <c r="E96" s="171">
        <v>0</v>
      </c>
      <c r="F96" s="171">
        <v>0</v>
      </c>
      <c r="G96" s="171"/>
      <c r="H96" s="171"/>
      <c r="I96" s="171"/>
      <c r="J96" s="171"/>
      <c r="K96" s="171"/>
      <c r="L96" s="171"/>
      <c r="M96" s="171"/>
      <c r="N96" s="171"/>
      <c r="O96" s="171"/>
      <c r="P96" s="171"/>
      <c r="Q96" s="171">
        <f t="shared" si="1"/>
        <v>0</v>
      </c>
      <c r="T96" s="3"/>
    </row>
    <row r="97" spans="1:29" s="34" customFormat="1" x14ac:dyDescent="0.25">
      <c r="A97"/>
      <c r="B97" s="172" t="s">
        <v>199</v>
      </c>
      <c r="C97" s="171">
        <v>1424000</v>
      </c>
      <c r="D97" s="171"/>
      <c r="E97" s="171">
        <v>0</v>
      </c>
      <c r="F97" s="171">
        <v>0</v>
      </c>
      <c r="G97" s="171"/>
      <c r="H97" s="171"/>
      <c r="I97" s="171"/>
      <c r="J97" s="171"/>
      <c r="K97" s="171"/>
      <c r="L97" s="171"/>
      <c r="M97" s="171"/>
      <c r="N97" s="171"/>
      <c r="O97" s="171"/>
      <c r="P97" s="171"/>
      <c r="Q97" s="171">
        <f t="shared" si="1"/>
        <v>0</v>
      </c>
      <c r="R97"/>
      <c r="S97"/>
      <c r="T97" s="3"/>
      <c r="U97"/>
      <c r="V97"/>
      <c r="X97"/>
      <c r="Y97"/>
      <c r="Z97"/>
      <c r="AA97"/>
      <c r="AB97"/>
      <c r="AC97"/>
    </row>
    <row r="98" spans="1:29" x14ac:dyDescent="0.25">
      <c r="B98" s="170" t="s">
        <v>200</v>
      </c>
      <c r="C98" s="171">
        <v>54399391</v>
      </c>
      <c r="D98" s="171"/>
      <c r="E98" s="171">
        <v>0</v>
      </c>
      <c r="F98" s="171">
        <v>220721.96</v>
      </c>
      <c r="G98" s="171"/>
      <c r="H98" s="171"/>
      <c r="I98" s="171"/>
      <c r="J98" s="171"/>
      <c r="K98" s="171"/>
      <c r="L98" s="171"/>
      <c r="M98" s="171"/>
      <c r="N98" s="171"/>
      <c r="O98" s="171"/>
      <c r="P98" s="171"/>
      <c r="Q98" s="171">
        <f t="shared" si="1"/>
        <v>220721.96</v>
      </c>
      <c r="T98" s="3"/>
    </row>
    <row r="99" spans="1:29" s="34" customFormat="1" x14ac:dyDescent="0.25">
      <c r="A99"/>
      <c r="B99" s="172" t="s">
        <v>201</v>
      </c>
      <c r="C99" s="171">
        <v>54399391</v>
      </c>
      <c r="D99" s="171"/>
      <c r="E99" s="171">
        <v>0</v>
      </c>
      <c r="F99" s="171">
        <v>220721.96</v>
      </c>
      <c r="G99" s="171"/>
      <c r="H99" s="171"/>
      <c r="I99" s="171"/>
      <c r="J99" s="171"/>
      <c r="K99" s="171"/>
      <c r="L99" s="171"/>
      <c r="M99" s="171"/>
      <c r="N99" s="171"/>
      <c r="O99" s="171"/>
      <c r="P99" s="171"/>
      <c r="Q99" s="171">
        <f t="shared" si="1"/>
        <v>220721.96</v>
      </c>
      <c r="R99"/>
      <c r="S99"/>
      <c r="T99" s="3"/>
      <c r="U99"/>
      <c r="V99"/>
      <c r="X99"/>
      <c r="Y99"/>
      <c r="Z99"/>
      <c r="AA99"/>
      <c r="AB99"/>
      <c r="AC99"/>
    </row>
    <row r="100" spans="1:29" x14ac:dyDescent="0.25">
      <c r="B100" s="170" t="s">
        <v>202</v>
      </c>
      <c r="C100" s="182">
        <v>3230201</v>
      </c>
      <c r="D100" s="169"/>
      <c r="E100" s="182">
        <v>0</v>
      </c>
      <c r="F100" s="182"/>
      <c r="G100" s="182"/>
      <c r="H100" s="182"/>
      <c r="I100" s="182"/>
      <c r="J100" s="182"/>
      <c r="K100" s="182"/>
      <c r="L100" s="182"/>
      <c r="M100" s="182"/>
      <c r="N100" s="182"/>
      <c r="O100" s="182"/>
      <c r="P100" s="182"/>
      <c r="Q100" s="182">
        <f t="shared" si="1"/>
        <v>0</v>
      </c>
      <c r="T100" s="3"/>
    </row>
    <row r="101" spans="1:29" s="34" customFormat="1" x14ac:dyDescent="0.25">
      <c r="A101"/>
      <c r="B101" s="172" t="s">
        <v>203</v>
      </c>
      <c r="C101" s="171">
        <v>3230201</v>
      </c>
      <c r="D101" s="171"/>
      <c r="E101" s="171">
        <v>0</v>
      </c>
      <c r="F101" s="171"/>
      <c r="G101" s="171"/>
      <c r="H101" s="171"/>
      <c r="I101" s="171"/>
      <c r="J101" s="171"/>
      <c r="K101" s="171"/>
      <c r="L101" s="171"/>
      <c r="M101" s="171"/>
      <c r="N101" s="171"/>
      <c r="O101" s="171"/>
      <c r="P101" s="171"/>
      <c r="Q101" s="171">
        <f t="shared" si="1"/>
        <v>0</v>
      </c>
      <c r="R101"/>
      <c r="S101"/>
      <c r="T101" s="3"/>
      <c r="U101"/>
      <c r="V101"/>
      <c r="X101"/>
      <c r="Y101"/>
      <c r="Z101"/>
      <c r="AA101"/>
      <c r="AB101"/>
      <c r="AC101"/>
    </row>
    <row r="102" spans="1:29" x14ac:dyDescent="0.25">
      <c r="B102" s="168" t="s">
        <v>34</v>
      </c>
      <c r="C102" s="181">
        <v>994600373</v>
      </c>
      <c r="D102" s="171"/>
      <c r="E102" s="181">
        <v>9189286.4800000004</v>
      </c>
      <c r="F102" s="181">
        <v>17658371.939999998</v>
      </c>
      <c r="G102" s="181"/>
      <c r="H102" s="181"/>
      <c r="I102" s="181"/>
      <c r="J102" s="181"/>
      <c r="K102" s="181"/>
      <c r="L102" s="181"/>
      <c r="M102" s="181"/>
      <c r="N102" s="181"/>
      <c r="O102" s="181"/>
      <c r="P102" s="181"/>
      <c r="Q102" s="181">
        <f t="shared" si="1"/>
        <v>26847658.419999998</v>
      </c>
      <c r="T102" s="3"/>
    </row>
    <row r="103" spans="1:29" s="34" customFormat="1" x14ac:dyDescent="0.25">
      <c r="A103"/>
      <c r="B103" s="170" t="s">
        <v>204</v>
      </c>
      <c r="C103" s="171">
        <v>380103785</v>
      </c>
      <c r="D103" s="171"/>
      <c r="E103" s="171">
        <v>7033586.4900000002</v>
      </c>
      <c r="F103" s="171">
        <v>12500586.359999999</v>
      </c>
      <c r="G103" s="171"/>
      <c r="H103" s="171"/>
      <c r="I103" s="171"/>
      <c r="J103" s="171"/>
      <c r="K103" s="171"/>
      <c r="L103" s="171"/>
      <c r="M103" s="171"/>
      <c r="N103" s="171"/>
      <c r="O103" s="171"/>
      <c r="P103" s="171"/>
      <c r="Q103" s="171">
        <f t="shared" si="1"/>
        <v>19534172.850000001</v>
      </c>
      <c r="R103"/>
      <c r="S103"/>
      <c r="T103" s="3"/>
      <c r="U103"/>
      <c r="V103"/>
      <c r="X103"/>
      <c r="Y103"/>
      <c r="Z103"/>
      <c r="AA103"/>
      <c r="AB103"/>
      <c r="AC103"/>
    </row>
    <row r="104" spans="1:29" x14ac:dyDescent="0.25">
      <c r="B104" s="172" t="s">
        <v>205</v>
      </c>
      <c r="C104" s="171">
        <v>378464604</v>
      </c>
      <c r="D104" s="171"/>
      <c r="E104" s="171">
        <v>7033586.4900000002</v>
      </c>
      <c r="F104" s="171">
        <v>12500586.359999999</v>
      </c>
      <c r="G104" s="171"/>
      <c r="H104" s="171"/>
      <c r="I104" s="171"/>
      <c r="J104" s="171"/>
      <c r="K104" s="171"/>
      <c r="L104" s="171"/>
      <c r="M104" s="171"/>
      <c r="N104" s="171"/>
      <c r="O104" s="171"/>
      <c r="P104" s="171"/>
      <c r="Q104" s="171">
        <f t="shared" si="1"/>
        <v>19534172.850000001</v>
      </c>
      <c r="T104" s="3"/>
    </row>
    <row r="105" spans="1:29" x14ac:dyDescent="0.25">
      <c r="B105" s="172" t="s">
        <v>466</v>
      </c>
      <c r="C105" s="171">
        <v>1639181</v>
      </c>
      <c r="D105" s="171"/>
      <c r="E105" s="171">
        <v>0</v>
      </c>
      <c r="F105" s="171"/>
      <c r="G105" s="171"/>
      <c r="H105" s="171"/>
      <c r="I105" s="171"/>
      <c r="J105" s="171"/>
      <c r="K105" s="171"/>
      <c r="L105" s="171"/>
      <c r="M105" s="171"/>
      <c r="N105" s="171"/>
      <c r="O105" s="171"/>
      <c r="P105" s="171"/>
      <c r="Q105" s="171">
        <f t="shared" si="1"/>
        <v>0</v>
      </c>
      <c r="T105" s="3"/>
    </row>
    <row r="106" spans="1:29" x14ac:dyDescent="0.25">
      <c r="B106" s="170" t="s">
        <v>206</v>
      </c>
      <c r="C106" s="171">
        <v>0</v>
      </c>
      <c r="D106" s="171"/>
      <c r="E106" s="171">
        <v>249999.99</v>
      </c>
      <c r="F106" s="171">
        <v>0</v>
      </c>
      <c r="G106" s="171"/>
      <c r="H106" s="171"/>
      <c r="I106" s="171"/>
      <c r="J106" s="171"/>
      <c r="K106" s="171"/>
      <c r="L106" s="171"/>
      <c r="M106" s="171"/>
      <c r="N106" s="171"/>
      <c r="O106" s="171"/>
      <c r="P106" s="171"/>
      <c r="Q106" s="171">
        <f t="shared" si="1"/>
        <v>249999.99</v>
      </c>
      <c r="T106" s="3"/>
    </row>
    <row r="107" spans="1:29" x14ac:dyDescent="0.25">
      <c r="B107" s="172" t="s">
        <v>467</v>
      </c>
      <c r="C107" s="171">
        <v>0</v>
      </c>
      <c r="D107" s="171"/>
      <c r="E107" s="171">
        <v>249999.99</v>
      </c>
      <c r="F107" s="171">
        <v>0</v>
      </c>
      <c r="G107" s="171"/>
      <c r="H107" s="171"/>
      <c r="I107" s="171"/>
      <c r="J107" s="171"/>
      <c r="K107" s="171"/>
      <c r="L107" s="171"/>
      <c r="M107" s="171"/>
      <c r="N107" s="171"/>
      <c r="O107" s="171"/>
      <c r="P107" s="171"/>
      <c r="Q107" s="171">
        <f t="shared" si="1"/>
        <v>249999.99</v>
      </c>
      <c r="T107" s="3"/>
    </row>
    <row r="108" spans="1:29" s="34" customFormat="1" x14ac:dyDescent="0.25">
      <c r="A108"/>
      <c r="B108" s="170" t="s">
        <v>208</v>
      </c>
      <c r="C108" s="171">
        <v>23308376</v>
      </c>
      <c r="D108" s="171"/>
      <c r="E108" s="171">
        <v>8260</v>
      </c>
      <c r="F108" s="171">
        <v>2640609</v>
      </c>
      <c r="G108" s="171"/>
      <c r="H108" s="171"/>
      <c r="I108" s="171"/>
      <c r="J108" s="171"/>
      <c r="K108" s="171"/>
      <c r="L108" s="171"/>
      <c r="M108" s="171"/>
      <c r="N108" s="171"/>
      <c r="O108" s="171"/>
      <c r="P108" s="171"/>
      <c r="Q108" s="171">
        <f t="shared" si="1"/>
        <v>2648869</v>
      </c>
      <c r="R108"/>
      <c r="S108"/>
      <c r="T108" s="3"/>
      <c r="U108"/>
      <c r="V108"/>
      <c r="X108"/>
      <c r="Y108"/>
      <c r="Z108"/>
      <c r="AA108"/>
      <c r="AB108"/>
      <c r="AC108"/>
    </row>
    <row r="109" spans="1:29" x14ac:dyDescent="0.25">
      <c r="B109" s="172" t="s">
        <v>209</v>
      </c>
      <c r="C109" s="171">
        <v>12300000</v>
      </c>
      <c r="D109" s="171"/>
      <c r="E109" s="171">
        <v>0</v>
      </c>
      <c r="F109" s="171">
        <v>2218318.4</v>
      </c>
      <c r="G109" s="171"/>
      <c r="H109" s="171"/>
      <c r="I109" s="171"/>
      <c r="J109" s="171"/>
      <c r="K109" s="171"/>
      <c r="L109" s="171"/>
      <c r="M109" s="171"/>
      <c r="N109" s="171"/>
      <c r="O109" s="171"/>
      <c r="P109" s="171"/>
      <c r="Q109" s="171">
        <f t="shared" si="1"/>
        <v>2218318.4</v>
      </c>
      <c r="T109" s="3"/>
    </row>
    <row r="110" spans="1:29" x14ac:dyDescent="0.25">
      <c r="B110" s="172" t="s">
        <v>210</v>
      </c>
      <c r="C110" s="171">
        <v>4745717</v>
      </c>
      <c r="D110" s="171"/>
      <c r="E110" s="171">
        <v>0</v>
      </c>
      <c r="F110" s="171">
        <v>377096.6</v>
      </c>
      <c r="G110" s="171"/>
      <c r="H110" s="171"/>
      <c r="I110" s="171"/>
      <c r="J110" s="171"/>
      <c r="K110" s="171"/>
      <c r="L110" s="171"/>
      <c r="M110" s="171"/>
      <c r="N110" s="171"/>
      <c r="O110" s="171"/>
      <c r="P110" s="171"/>
      <c r="Q110" s="171">
        <f t="shared" si="1"/>
        <v>377096.6</v>
      </c>
      <c r="T110" s="3"/>
    </row>
    <row r="111" spans="1:29" s="34" customFormat="1" x14ac:dyDescent="0.25">
      <c r="A111"/>
      <c r="B111" s="172" t="s">
        <v>211</v>
      </c>
      <c r="C111" s="171">
        <v>6262659</v>
      </c>
      <c r="D111" s="171"/>
      <c r="E111" s="171">
        <v>8260</v>
      </c>
      <c r="F111" s="171">
        <v>45194</v>
      </c>
      <c r="G111" s="171"/>
      <c r="H111" s="171"/>
      <c r="I111" s="171"/>
      <c r="J111" s="171"/>
      <c r="K111" s="171"/>
      <c r="L111" s="171"/>
      <c r="M111" s="171"/>
      <c r="N111" s="171"/>
      <c r="O111" s="171"/>
      <c r="P111" s="171"/>
      <c r="Q111" s="171">
        <f t="shared" si="1"/>
        <v>53454</v>
      </c>
      <c r="R111"/>
      <c r="S111"/>
      <c r="T111" s="3"/>
      <c r="U111"/>
      <c r="V111"/>
      <c r="X111"/>
      <c r="Y111"/>
      <c r="Z111"/>
      <c r="AA111"/>
      <c r="AB111"/>
      <c r="AC111"/>
    </row>
    <row r="112" spans="1:29" x14ac:dyDescent="0.25">
      <c r="B112" s="170" t="s">
        <v>212</v>
      </c>
      <c r="C112" s="171">
        <v>10104654</v>
      </c>
      <c r="D112" s="171"/>
      <c r="E112" s="171">
        <v>0</v>
      </c>
      <c r="F112" s="171">
        <v>0</v>
      </c>
      <c r="G112" s="171"/>
      <c r="H112" s="171"/>
      <c r="I112" s="171"/>
      <c r="J112" s="171"/>
      <c r="K112" s="171"/>
      <c r="L112" s="171"/>
      <c r="M112" s="171"/>
      <c r="N112" s="171"/>
      <c r="O112" s="171"/>
      <c r="P112" s="171"/>
      <c r="Q112" s="171">
        <f t="shared" si="1"/>
        <v>0</v>
      </c>
      <c r="T112" s="3"/>
    </row>
    <row r="113" spans="1:29" s="34" customFormat="1" x14ac:dyDescent="0.25">
      <c r="A113"/>
      <c r="B113" s="172" t="s">
        <v>213</v>
      </c>
      <c r="C113" s="171">
        <v>10104654</v>
      </c>
      <c r="D113" s="171"/>
      <c r="E113" s="171">
        <v>0</v>
      </c>
      <c r="F113" s="171">
        <v>0</v>
      </c>
      <c r="G113" s="171"/>
      <c r="H113" s="171"/>
      <c r="I113" s="171"/>
      <c r="J113" s="171"/>
      <c r="K113" s="171"/>
      <c r="L113" s="171"/>
      <c r="M113" s="171"/>
      <c r="N113" s="171"/>
      <c r="O113" s="171"/>
      <c r="P113" s="171"/>
      <c r="Q113" s="171">
        <f t="shared" si="1"/>
        <v>0</v>
      </c>
      <c r="R113"/>
      <c r="S113"/>
      <c r="T113" s="3"/>
      <c r="U113"/>
      <c r="V113"/>
      <c r="X113"/>
      <c r="Y113"/>
      <c r="Z113"/>
      <c r="AA113"/>
      <c r="AB113"/>
      <c r="AC113"/>
    </row>
    <row r="114" spans="1:29" x14ac:dyDescent="0.25">
      <c r="B114" s="170" t="s">
        <v>214</v>
      </c>
      <c r="C114" s="171">
        <v>312985451</v>
      </c>
      <c r="D114" s="171"/>
      <c r="E114" s="171">
        <v>1897440</v>
      </c>
      <c r="F114" s="171">
        <v>151040</v>
      </c>
      <c r="G114" s="171"/>
      <c r="H114" s="171"/>
      <c r="I114" s="171"/>
      <c r="J114" s="171"/>
      <c r="K114" s="171"/>
      <c r="L114" s="171"/>
      <c r="M114" s="171"/>
      <c r="N114" s="171"/>
      <c r="O114" s="171"/>
      <c r="P114" s="171"/>
      <c r="Q114" s="171">
        <f t="shared" si="1"/>
        <v>2048480</v>
      </c>
      <c r="T114" s="3"/>
    </row>
    <row r="115" spans="1:29" x14ac:dyDescent="0.25">
      <c r="B115" s="172" t="s">
        <v>215</v>
      </c>
      <c r="C115" s="171">
        <v>312985451</v>
      </c>
      <c r="D115" s="171"/>
      <c r="E115" s="171">
        <v>1897440</v>
      </c>
      <c r="F115" s="171">
        <v>151040</v>
      </c>
      <c r="G115" s="171"/>
      <c r="H115" s="171"/>
      <c r="I115" s="171"/>
      <c r="J115" s="171"/>
      <c r="K115" s="171"/>
      <c r="L115" s="171"/>
      <c r="M115" s="171"/>
      <c r="N115" s="171"/>
      <c r="O115" s="171"/>
      <c r="P115" s="171"/>
      <c r="Q115" s="171">
        <f t="shared" si="1"/>
        <v>2048480</v>
      </c>
      <c r="T115" s="3"/>
    </row>
    <row r="116" spans="1:29" x14ac:dyDescent="0.25">
      <c r="B116" s="170" t="s">
        <v>216</v>
      </c>
      <c r="C116" s="182">
        <v>268098107</v>
      </c>
      <c r="D116" s="169"/>
      <c r="E116" s="182">
        <v>0</v>
      </c>
      <c r="F116" s="182">
        <v>2366136.58</v>
      </c>
      <c r="G116" s="182"/>
      <c r="H116" s="182"/>
      <c r="I116" s="182"/>
      <c r="J116" s="182"/>
      <c r="K116" s="182"/>
      <c r="L116" s="182"/>
      <c r="M116" s="182"/>
      <c r="N116" s="182"/>
      <c r="O116" s="182"/>
      <c r="P116" s="182"/>
      <c r="Q116" s="182">
        <f t="shared" si="1"/>
        <v>2366136.58</v>
      </c>
      <c r="T116" s="3"/>
    </row>
    <row r="117" spans="1:29" s="34" customFormat="1" x14ac:dyDescent="0.25">
      <c r="A117"/>
      <c r="B117" s="172" t="s">
        <v>217</v>
      </c>
      <c r="C117" s="171">
        <v>268098107</v>
      </c>
      <c r="D117" s="171"/>
      <c r="E117" s="171">
        <v>0</v>
      </c>
      <c r="F117" s="171">
        <v>2366136.58</v>
      </c>
      <c r="G117" s="171"/>
      <c r="H117" s="171"/>
      <c r="I117" s="171"/>
      <c r="J117" s="171"/>
      <c r="K117" s="171"/>
      <c r="L117" s="171"/>
      <c r="M117" s="171"/>
      <c r="N117" s="171"/>
      <c r="O117" s="171"/>
      <c r="P117" s="171"/>
      <c r="Q117" s="171">
        <f t="shared" si="1"/>
        <v>2366136.58</v>
      </c>
      <c r="R117"/>
      <c r="S117"/>
      <c r="T117" s="3"/>
      <c r="U117"/>
      <c r="V117"/>
      <c r="X117"/>
      <c r="Y117"/>
      <c r="Z117"/>
      <c r="AA117"/>
      <c r="AB117"/>
      <c r="AC117"/>
    </row>
    <row r="118" spans="1:29" x14ac:dyDescent="0.25">
      <c r="B118" s="168" t="s">
        <v>35</v>
      </c>
      <c r="C118" s="181">
        <v>121983663</v>
      </c>
      <c r="D118" s="171"/>
      <c r="E118" s="181">
        <v>2141877.7400000002</v>
      </c>
      <c r="F118" s="181">
        <v>2133163.66</v>
      </c>
      <c r="G118" s="181"/>
      <c r="H118" s="181"/>
      <c r="I118" s="181"/>
      <c r="J118" s="181"/>
      <c r="K118" s="181"/>
      <c r="L118" s="181"/>
      <c r="M118" s="181"/>
      <c r="N118" s="181"/>
      <c r="O118" s="181"/>
      <c r="P118" s="181"/>
      <c r="Q118" s="181">
        <f t="shared" si="1"/>
        <v>4275041.4000000004</v>
      </c>
      <c r="T118" s="3"/>
    </row>
    <row r="119" spans="1:29" s="34" customFormat="1" x14ac:dyDescent="0.25">
      <c r="A119"/>
      <c r="B119" s="170" t="s">
        <v>218</v>
      </c>
      <c r="C119" s="171">
        <v>15545605</v>
      </c>
      <c r="D119" s="171"/>
      <c r="E119" s="171">
        <v>0</v>
      </c>
      <c r="F119" s="171"/>
      <c r="G119" s="171"/>
      <c r="H119" s="171"/>
      <c r="I119" s="171"/>
      <c r="J119" s="171"/>
      <c r="K119" s="171"/>
      <c r="L119" s="171"/>
      <c r="M119" s="171"/>
      <c r="N119" s="171"/>
      <c r="O119" s="171"/>
      <c r="P119" s="171"/>
      <c r="Q119" s="171">
        <f t="shared" si="1"/>
        <v>0</v>
      </c>
      <c r="R119"/>
      <c r="S119"/>
      <c r="T119" s="3"/>
      <c r="U119"/>
      <c r="V119"/>
      <c r="X119"/>
      <c r="Y119"/>
      <c r="Z119"/>
      <c r="AA119"/>
      <c r="AB119"/>
      <c r="AC119"/>
    </row>
    <row r="120" spans="1:29" x14ac:dyDescent="0.25">
      <c r="B120" s="172" t="s">
        <v>219</v>
      </c>
      <c r="C120" s="171">
        <v>15545605</v>
      </c>
      <c r="D120" s="171"/>
      <c r="E120" s="171">
        <v>0</v>
      </c>
      <c r="F120" s="171"/>
      <c r="G120" s="171"/>
      <c r="H120" s="171"/>
      <c r="I120" s="171"/>
      <c r="J120" s="171"/>
      <c r="K120" s="171"/>
      <c r="L120" s="171"/>
      <c r="M120" s="171"/>
      <c r="N120" s="171"/>
      <c r="O120" s="171"/>
      <c r="P120" s="171"/>
      <c r="Q120" s="171">
        <f t="shared" si="1"/>
        <v>0</v>
      </c>
      <c r="T120" s="3"/>
    </row>
    <row r="121" spans="1:29" s="34" customFormat="1" x14ac:dyDescent="0.25">
      <c r="A121"/>
      <c r="B121" s="170" t="s">
        <v>220</v>
      </c>
      <c r="C121" s="171">
        <v>36271769</v>
      </c>
      <c r="D121" s="171"/>
      <c r="E121" s="171">
        <v>0</v>
      </c>
      <c r="F121" s="171">
        <v>0</v>
      </c>
      <c r="G121" s="171"/>
      <c r="H121" s="171"/>
      <c r="I121" s="171"/>
      <c r="J121" s="171"/>
      <c r="K121" s="171"/>
      <c r="L121" s="171"/>
      <c r="M121" s="171"/>
      <c r="N121" s="171"/>
      <c r="O121" s="171"/>
      <c r="P121" s="171"/>
      <c r="Q121" s="171">
        <f t="shared" si="1"/>
        <v>0</v>
      </c>
      <c r="R121"/>
      <c r="S121"/>
      <c r="T121" s="3"/>
      <c r="U121"/>
      <c r="V121"/>
      <c r="X121"/>
      <c r="Y121"/>
      <c r="Z121"/>
      <c r="AA121"/>
      <c r="AB121"/>
      <c r="AC121"/>
    </row>
    <row r="122" spans="1:29" x14ac:dyDescent="0.25">
      <c r="B122" s="172" t="s">
        <v>221</v>
      </c>
      <c r="C122" s="171">
        <v>36271769</v>
      </c>
      <c r="D122" s="171"/>
      <c r="E122" s="171">
        <v>0</v>
      </c>
      <c r="F122" s="171">
        <v>0</v>
      </c>
      <c r="G122" s="171"/>
      <c r="H122" s="171"/>
      <c r="I122" s="171"/>
      <c r="J122" s="171"/>
      <c r="K122" s="171"/>
      <c r="L122" s="171"/>
      <c r="M122" s="171"/>
      <c r="N122" s="171"/>
      <c r="O122" s="171"/>
      <c r="P122" s="171"/>
      <c r="Q122" s="171">
        <f t="shared" si="1"/>
        <v>0</v>
      </c>
      <c r="T122" s="3"/>
    </row>
    <row r="123" spans="1:29" x14ac:dyDescent="0.25">
      <c r="B123" s="170" t="s">
        <v>222</v>
      </c>
      <c r="C123" s="171">
        <v>70166289</v>
      </c>
      <c r="D123" s="171"/>
      <c r="E123" s="171">
        <v>2141877.7400000002</v>
      </c>
      <c r="F123" s="171">
        <v>2133163.66</v>
      </c>
      <c r="G123" s="171"/>
      <c r="H123" s="171"/>
      <c r="I123" s="171"/>
      <c r="J123" s="171"/>
      <c r="K123" s="171"/>
      <c r="L123" s="171"/>
      <c r="M123" s="171"/>
      <c r="N123" s="171"/>
      <c r="O123" s="171"/>
      <c r="P123" s="171"/>
      <c r="Q123" s="171">
        <f t="shared" si="1"/>
        <v>4275041.4000000004</v>
      </c>
      <c r="T123" s="3"/>
    </row>
    <row r="124" spans="1:29" s="34" customFormat="1" x14ac:dyDescent="0.25">
      <c r="A124"/>
      <c r="B124" s="172" t="s">
        <v>223</v>
      </c>
      <c r="C124" s="171">
        <v>70166289</v>
      </c>
      <c r="D124" s="171"/>
      <c r="E124" s="171">
        <v>2141877.7400000002</v>
      </c>
      <c r="F124" s="171">
        <v>2133163.66</v>
      </c>
      <c r="G124" s="171"/>
      <c r="H124" s="171"/>
      <c r="I124" s="171"/>
      <c r="J124" s="171"/>
      <c r="K124" s="171"/>
      <c r="L124" s="171"/>
      <c r="M124" s="171"/>
      <c r="N124" s="171"/>
      <c r="O124" s="171"/>
      <c r="P124" s="171"/>
      <c r="Q124" s="171">
        <f t="shared" si="1"/>
        <v>4275041.4000000004</v>
      </c>
      <c r="R124"/>
      <c r="S124"/>
      <c r="T124" s="3"/>
      <c r="U124"/>
      <c r="V124"/>
      <c r="X124"/>
      <c r="Y124"/>
      <c r="Z124"/>
      <c r="AA124"/>
      <c r="AB124"/>
      <c r="AC124"/>
    </row>
    <row r="125" spans="1:29" x14ac:dyDescent="0.25">
      <c r="B125" s="168" t="s">
        <v>36</v>
      </c>
      <c r="C125" s="181">
        <v>321650494</v>
      </c>
      <c r="D125" s="171"/>
      <c r="E125" s="181">
        <v>5700282.7199999997</v>
      </c>
      <c r="F125" s="181">
        <v>3303351.75</v>
      </c>
      <c r="G125" s="181"/>
      <c r="H125" s="181"/>
      <c r="I125" s="181"/>
      <c r="J125" s="181"/>
      <c r="K125" s="181"/>
      <c r="L125" s="181"/>
      <c r="M125" s="181"/>
      <c r="N125" s="181"/>
      <c r="O125" s="181"/>
      <c r="P125" s="181"/>
      <c r="Q125" s="181">
        <f t="shared" si="1"/>
        <v>9003634.4699999988</v>
      </c>
      <c r="T125" s="3"/>
    </row>
    <row r="126" spans="1:29" s="34" customFormat="1" x14ac:dyDescent="0.25">
      <c r="A126"/>
      <c r="B126" s="170" t="s">
        <v>226</v>
      </c>
      <c r="C126" s="171">
        <v>173745680</v>
      </c>
      <c r="D126" s="171"/>
      <c r="E126" s="171">
        <v>4719552.7</v>
      </c>
      <c r="F126" s="171">
        <v>2457530.4699999997</v>
      </c>
      <c r="G126" s="171"/>
      <c r="H126" s="171"/>
      <c r="I126" s="171"/>
      <c r="J126" s="171"/>
      <c r="K126" s="171"/>
      <c r="L126" s="171"/>
      <c r="M126" s="171"/>
      <c r="N126" s="171"/>
      <c r="O126" s="171"/>
      <c r="P126" s="171"/>
      <c r="Q126" s="171">
        <f t="shared" si="1"/>
        <v>7177083.1699999999</v>
      </c>
      <c r="R126"/>
      <c r="S126"/>
      <c r="T126" s="3"/>
      <c r="U126"/>
      <c r="V126"/>
      <c r="X126"/>
      <c r="Y126"/>
      <c r="Z126"/>
      <c r="AA126"/>
      <c r="AB126"/>
      <c r="AC126"/>
    </row>
    <row r="127" spans="1:29" x14ac:dyDescent="0.25">
      <c r="B127" s="172" t="s">
        <v>227</v>
      </c>
      <c r="C127" s="171">
        <v>153072688</v>
      </c>
      <c r="D127" s="171"/>
      <c r="E127" s="171">
        <v>4719552.7</v>
      </c>
      <c r="F127" s="171">
        <v>1962587.75</v>
      </c>
      <c r="G127" s="171"/>
      <c r="H127" s="171"/>
      <c r="I127" s="171"/>
      <c r="J127" s="171"/>
      <c r="K127" s="171"/>
      <c r="L127" s="171"/>
      <c r="M127" s="171"/>
      <c r="N127" s="171"/>
      <c r="O127" s="171"/>
      <c r="P127" s="171"/>
      <c r="Q127" s="171">
        <f t="shared" si="1"/>
        <v>6682140.4500000002</v>
      </c>
      <c r="T127" s="3"/>
    </row>
    <row r="128" spans="1:29" s="34" customFormat="1" x14ac:dyDescent="0.25">
      <c r="A128"/>
      <c r="B128" s="172" t="s">
        <v>228</v>
      </c>
      <c r="C128" s="171">
        <v>926156</v>
      </c>
      <c r="D128" s="171"/>
      <c r="E128" s="171">
        <v>0</v>
      </c>
      <c r="F128" s="171"/>
      <c r="G128" s="171"/>
      <c r="H128" s="171"/>
      <c r="I128" s="171"/>
      <c r="J128" s="171"/>
      <c r="K128" s="171"/>
      <c r="L128" s="171"/>
      <c r="M128" s="171"/>
      <c r="N128" s="171"/>
      <c r="O128" s="171"/>
      <c r="P128" s="171"/>
      <c r="Q128" s="171">
        <f t="shared" si="1"/>
        <v>0</v>
      </c>
      <c r="R128"/>
      <c r="S128"/>
      <c r="T128" s="3"/>
      <c r="U128"/>
      <c r="V128"/>
      <c r="X128"/>
      <c r="Y128"/>
      <c r="Z128"/>
      <c r="AA128"/>
      <c r="AB128"/>
      <c r="AC128"/>
    </row>
    <row r="129" spans="1:29" x14ac:dyDescent="0.25">
      <c r="B129" s="172" t="s">
        <v>229</v>
      </c>
      <c r="C129" s="171">
        <v>2014959</v>
      </c>
      <c r="D129" s="171"/>
      <c r="E129" s="171">
        <v>0</v>
      </c>
      <c r="F129" s="171">
        <v>0</v>
      </c>
      <c r="G129" s="171"/>
      <c r="H129" s="171"/>
      <c r="I129" s="171"/>
      <c r="J129" s="171"/>
      <c r="K129" s="171"/>
      <c r="L129" s="171"/>
      <c r="M129" s="171"/>
      <c r="N129" s="171"/>
      <c r="O129" s="171"/>
      <c r="P129" s="171"/>
      <c r="Q129" s="171">
        <f t="shared" si="1"/>
        <v>0</v>
      </c>
      <c r="T129" s="3"/>
    </row>
    <row r="130" spans="1:29" x14ac:dyDescent="0.25">
      <c r="B130" s="172" t="s">
        <v>230</v>
      </c>
      <c r="C130" s="171">
        <v>15000</v>
      </c>
      <c r="D130" s="171"/>
      <c r="E130" s="171">
        <v>0</v>
      </c>
      <c r="F130" s="171"/>
      <c r="G130" s="171"/>
      <c r="H130" s="171"/>
      <c r="I130" s="171"/>
      <c r="J130" s="171"/>
      <c r="K130" s="171"/>
      <c r="L130" s="171"/>
      <c r="M130" s="171"/>
      <c r="N130" s="171"/>
      <c r="O130" s="171"/>
      <c r="P130" s="171"/>
      <c r="Q130" s="171">
        <f t="shared" si="1"/>
        <v>0</v>
      </c>
      <c r="T130" s="3"/>
    </row>
    <row r="131" spans="1:29" x14ac:dyDescent="0.25">
      <c r="B131" s="172" t="s">
        <v>544</v>
      </c>
      <c r="C131" s="171">
        <v>2000000</v>
      </c>
      <c r="D131" s="171"/>
      <c r="E131" s="171">
        <v>0</v>
      </c>
      <c r="F131" s="171"/>
      <c r="G131" s="171"/>
      <c r="H131" s="171"/>
      <c r="I131" s="171"/>
      <c r="J131" s="171"/>
      <c r="K131" s="171"/>
      <c r="L131" s="171"/>
      <c r="M131" s="171"/>
      <c r="N131" s="171"/>
      <c r="O131" s="171"/>
      <c r="P131" s="171"/>
      <c r="Q131" s="171">
        <f t="shared" si="1"/>
        <v>0</v>
      </c>
      <c r="T131" s="3"/>
    </row>
    <row r="132" spans="1:29" s="34" customFormat="1" x14ac:dyDescent="0.25">
      <c r="A132"/>
      <c r="B132" s="172" t="s">
        <v>231</v>
      </c>
      <c r="C132" s="171">
        <v>7696340</v>
      </c>
      <c r="D132" s="171"/>
      <c r="E132" s="171">
        <v>0</v>
      </c>
      <c r="F132" s="171">
        <v>494942.71999999997</v>
      </c>
      <c r="G132" s="171"/>
      <c r="H132" s="171"/>
      <c r="I132" s="171"/>
      <c r="J132" s="171"/>
      <c r="K132" s="171"/>
      <c r="L132" s="171"/>
      <c r="M132" s="171"/>
      <c r="N132" s="171"/>
      <c r="O132" s="171"/>
      <c r="P132" s="171"/>
      <c r="Q132" s="171">
        <f t="shared" si="1"/>
        <v>494942.71999999997</v>
      </c>
      <c r="R132"/>
      <c r="S132"/>
      <c r="T132" s="3"/>
      <c r="U132"/>
      <c r="V132"/>
      <c r="X132"/>
      <c r="Y132"/>
      <c r="Z132"/>
      <c r="AA132"/>
      <c r="AB132"/>
      <c r="AC132"/>
    </row>
    <row r="133" spans="1:29" x14ac:dyDescent="0.25">
      <c r="B133" s="172" t="s">
        <v>232</v>
      </c>
      <c r="C133" s="171">
        <v>8020537</v>
      </c>
      <c r="D133" s="171"/>
      <c r="E133" s="171">
        <v>0</v>
      </c>
      <c r="F133" s="171"/>
      <c r="G133" s="171"/>
      <c r="H133" s="171"/>
      <c r="I133" s="171"/>
      <c r="J133" s="171"/>
      <c r="K133" s="171"/>
      <c r="L133" s="171"/>
      <c r="M133" s="171"/>
      <c r="N133" s="171"/>
      <c r="O133" s="171"/>
      <c r="P133" s="171"/>
      <c r="Q133" s="171">
        <f t="shared" si="1"/>
        <v>0</v>
      </c>
      <c r="T133" s="3"/>
    </row>
    <row r="134" spans="1:29" x14ac:dyDescent="0.25">
      <c r="B134" s="170" t="s">
        <v>233</v>
      </c>
      <c r="C134" s="171">
        <v>146404814</v>
      </c>
      <c r="D134" s="171"/>
      <c r="E134" s="171">
        <v>980730.02</v>
      </c>
      <c r="F134" s="171">
        <v>845821.28</v>
      </c>
      <c r="G134" s="171"/>
      <c r="H134" s="171"/>
      <c r="I134" s="171"/>
      <c r="J134" s="171"/>
      <c r="K134" s="171"/>
      <c r="L134" s="171"/>
      <c r="M134" s="171"/>
      <c r="N134" s="171"/>
      <c r="O134" s="171"/>
      <c r="P134" s="171"/>
      <c r="Q134" s="171">
        <f t="shared" si="1"/>
        <v>1826551.3</v>
      </c>
      <c r="T134" s="3"/>
    </row>
    <row r="135" spans="1:29" x14ac:dyDescent="0.25">
      <c r="B135" s="172" t="s">
        <v>234</v>
      </c>
      <c r="C135" s="171">
        <v>2707001</v>
      </c>
      <c r="D135" s="171"/>
      <c r="E135" s="171">
        <v>0</v>
      </c>
      <c r="F135" s="171">
        <v>0</v>
      </c>
      <c r="G135" s="171"/>
      <c r="H135" s="171"/>
      <c r="I135" s="171"/>
      <c r="J135" s="171"/>
      <c r="K135" s="171"/>
      <c r="L135" s="171"/>
      <c r="M135" s="171"/>
      <c r="N135" s="171"/>
      <c r="O135" s="171"/>
      <c r="P135" s="171"/>
      <c r="Q135" s="171">
        <f t="shared" si="1"/>
        <v>0</v>
      </c>
      <c r="T135" s="3"/>
    </row>
    <row r="136" spans="1:29" x14ac:dyDescent="0.25">
      <c r="B136" s="172" t="s">
        <v>235</v>
      </c>
      <c r="C136" s="171">
        <v>103647660</v>
      </c>
      <c r="D136" s="171"/>
      <c r="E136" s="171">
        <v>0</v>
      </c>
      <c r="F136" s="171">
        <v>453120</v>
      </c>
      <c r="G136" s="171"/>
      <c r="H136" s="171"/>
      <c r="I136" s="171"/>
      <c r="J136" s="171"/>
      <c r="K136" s="171"/>
      <c r="L136" s="171"/>
      <c r="M136" s="171"/>
      <c r="N136" s="171"/>
      <c r="O136" s="171"/>
      <c r="P136" s="171"/>
      <c r="Q136" s="171">
        <f t="shared" si="1"/>
        <v>453120</v>
      </c>
      <c r="T136" s="3"/>
    </row>
    <row r="137" spans="1:29" x14ac:dyDescent="0.25">
      <c r="B137" s="172" t="s">
        <v>236</v>
      </c>
      <c r="C137" s="171">
        <v>600000</v>
      </c>
      <c r="D137" s="171"/>
      <c r="E137" s="171">
        <v>0</v>
      </c>
      <c r="F137" s="171">
        <v>0</v>
      </c>
      <c r="G137" s="171"/>
      <c r="H137" s="171"/>
      <c r="I137" s="171"/>
      <c r="J137" s="171"/>
      <c r="K137" s="171"/>
      <c r="L137" s="171"/>
      <c r="M137" s="171"/>
      <c r="N137" s="171"/>
      <c r="O137" s="171"/>
      <c r="P137" s="171"/>
      <c r="Q137" s="171">
        <f t="shared" ref="Q137:Q200" si="2">SUM(E137:P137)</f>
        <v>0</v>
      </c>
      <c r="T137" s="3"/>
    </row>
    <row r="138" spans="1:29" x14ac:dyDescent="0.25">
      <c r="B138" s="172" t="s">
        <v>469</v>
      </c>
      <c r="C138" s="171">
        <v>100000</v>
      </c>
      <c r="D138" s="171"/>
      <c r="E138" s="171">
        <v>0</v>
      </c>
      <c r="F138" s="171"/>
      <c r="G138" s="171"/>
      <c r="H138" s="171"/>
      <c r="I138" s="171"/>
      <c r="J138" s="171"/>
      <c r="K138" s="171"/>
      <c r="L138" s="171"/>
      <c r="M138" s="171"/>
      <c r="N138" s="171"/>
      <c r="O138" s="171"/>
      <c r="P138" s="171"/>
      <c r="Q138" s="171">
        <f t="shared" si="2"/>
        <v>0</v>
      </c>
      <c r="T138" s="3"/>
    </row>
    <row r="139" spans="1:29" s="34" customFormat="1" x14ac:dyDescent="0.25">
      <c r="A139"/>
      <c r="B139" s="172" t="s">
        <v>238</v>
      </c>
      <c r="C139" s="171">
        <v>30974869</v>
      </c>
      <c r="D139" s="171"/>
      <c r="E139" s="171">
        <v>263570.01</v>
      </c>
      <c r="F139" s="171">
        <v>41743.18</v>
      </c>
      <c r="G139" s="171"/>
      <c r="H139" s="171"/>
      <c r="I139" s="171"/>
      <c r="J139" s="171"/>
      <c r="K139" s="171"/>
      <c r="L139" s="171"/>
      <c r="M139" s="171"/>
      <c r="N139" s="171"/>
      <c r="O139" s="171"/>
      <c r="P139" s="171"/>
      <c r="Q139" s="171">
        <f t="shared" si="2"/>
        <v>305313.19</v>
      </c>
      <c r="R139"/>
      <c r="S139"/>
      <c r="T139" s="3"/>
      <c r="U139"/>
      <c r="V139"/>
      <c r="X139"/>
      <c r="Y139"/>
      <c r="Z139"/>
      <c r="AA139"/>
      <c r="AB139"/>
      <c r="AC139"/>
    </row>
    <row r="140" spans="1:29" x14ac:dyDescent="0.25">
      <c r="B140" s="172" t="s">
        <v>239</v>
      </c>
      <c r="C140" s="171">
        <v>100000</v>
      </c>
      <c r="D140" s="171"/>
      <c r="E140" s="171">
        <v>0</v>
      </c>
      <c r="F140" s="171"/>
      <c r="G140" s="171"/>
      <c r="H140" s="171"/>
      <c r="I140" s="171"/>
      <c r="J140" s="171"/>
      <c r="K140" s="171"/>
      <c r="L140" s="171"/>
      <c r="M140" s="171"/>
      <c r="N140" s="171"/>
      <c r="O140" s="171"/>
      <c r="P140" s="171"/>
      <c r="Q140" s="171">
        <f t="shared" si="2"/>
        <v>0</v>
      </c>
      <c r="T140" s="3"/>
    </row>
    <row r="141" spans="1:29" x14ac:dyDescent="0.25">
      <c r="B141" s="172" t="s">
        <v>240</v>
      </c>
      <c r="C141" s="171">
        <v>8175284</v>
      </c>
      <c r="D141" s="171"/>
      <c r="E141" s="171">
        <v>717160.01</v>
      </c>
      <c r="F141" s="171">
        <v>350958.1</v>
      </c>
      <c r="G141" s="171"/>
      <c r="H141" s="171"/>
      <c r="I141" s="171"/>
      <c r="J141" s="171"/>
      <c r="K141" s="171"/>
      <c r="L141" s="171"/>
      <c r="M141" s="171"/>
      <c r="N141" s="171"/>
      <c r="O141" s="171"/>
      <c r="P141" s="171"/>
      <c r="Q141" s="171">
        <f t="shared" si="2"/>
        <v>1068118.1099999999</v>
      </c>
      <c r="T141" s="3"/>
    </row>
    <row r="142" spans="1:29" x14ac:dyDescent="0.25">
      <c r="B142" s="172" t="s">
        <v>470</v>
      </c>
      <c r="C142" s="171">
        <v>100000</v>
      </c>
      <c r="D142" s="171"/>
      <c r="E142" s="171">
        <v>0</v>
      </c>
      <c r="F142" s="171"/>
      <c r="G142" s="171"/>
      <c r="H142" s="171"/>
      <c r="I142" s="171"/>
      <c r="J142" s="171"/>
      <c r="K142" s="171"/>
      <c r="L142" s="171"/>
      <c r="M142" s="171"/>
      <c r="N142" s="171"/>
      <c r="O142" s="171"/>
      <c r="P142" s="171"/>
      <c r="Q142" s="171">
        <f t="shared" si="2"/>
        <v>0</v>
      </c>
      <c r="T142" s="3"/>
    </row>
    <row r="143" spans="1:29" x14ac:dyDescent="0.25">
      <c r="B143" s="170" t="s">
        <v>496</v>
      </c>
      <c r="C143" s="182">
        <v>1500000</v>
      </c>
      <c r="D143" s="169"/>
      <c r="E143" s="182">
        <v>0</v>
      </c>
      <c r="F143" s="182">
        <v>0</v>
      </c>
      <c r="G143" s="182"/>
      <c r="H143" s="182"/>
      <c r="I143" s="182"/>
      <c r="J143" s="182"/>
      <c r="K143" s="182"/>
      <c r="L143" s="182"/>
      <c r="M143" s="182"/>
      <c r="N143" s="182"/>
      <c r="O143" s="182"/>
      <c r="P143" s="182"/>
      <c r="Q143" s="182">
        <f t="shared" si="2"/>
        <v>0</v>
      </c>
      <c r="T143" s="3"/>
    </row>
    <row r="144" spans="1:29" x14ac:dyDescent="0.25">
      <c r="B144" s="172" t="s">
        <v>472</v>
      </c>
      <c r="C144" s="171">
        <v>1500000</v>
      </c>
      <c r="D144" s="171"/>
      <c r="E144" s="171">
        <v>0</v>
      </c>
      <c r="F144" s="171">
        <v>0</v>
      </c>
      <c r="G144" s="171"/>
      <c r="H144" s="171"/>
      <c r="I144" s="171"/>
      <c r="J144" s="171"/>
      <c r="K144" s="171"/>
      <c r="L144" s="171"/>
      <c r="M144" s="171"/>
      <c r="N144" s="171"/>
      <c r="O144" s="171"/>
      <c r="P144" s="171"/>
      <c r="Q144" s="171">
        <f t="shared" si="2"/>
        <v>0</v>
      </c>
      <c r="T144" s="3"/>
    </row>
    <row r="145" spans="1:29" x14ac:dyDescent="0.25">
      <c r="B145" s="168" t="s">
        <v>37</v>
      </c>
      <c r="C145" s="181">
        <v>67679252218</v>
      </c>
      <c r="D145" s="171"/>
      <c r="E145" s="181">
        <v>7672517.6099999994</v>
      </c>
      <c r="F145" s="181">
        <v>17424533.280000001</v>
      </c>
      <c r="G145" s="181"/>
      <c r="H145" s="181"/>
      <c r="I145" s="181"/>
      <c r="J145" s="181"/>
      <c r="K145" s="181"/>
      <c r="L145" s="181"/>
      <c r="M145" s="181"/>
      <c r="N145" s="181"/>
      <c r="O145" s="181"/>
      <c r="P145" s="181"/>
      <c r="Q145" s="181">
        <f t="shared" si="2"/>
        <v>25097050.890000001</v>
      </c>
      <c r="T145" s="3"/>
    </row>
    <row r="146" spans="1:29" x14ac:dyDescent="0.25">
      <c r="B146" s="170" t="s">
        <v>241</v>
      </c>
      <c r="C146" s="171">
        <v>576000</v>
      </c>
      <c r="D146" s="171"/>
      <c r="E146" s="171">
        <v>0</v>
      </c>
      <c r="F146" s="171"/>
      <c r="G146" s="171"/>
      <c r="H146" s="171"/>
      <c r="I146" s="171"/>
      <c r="J146" s="171"/>
      <c r="K146" s="171"/>
      <c r="L146" s="171"/>
      <c r="M146" s="171"/>
      <c r="N146" s="171"/>
      <c r="O146" s="171"/>
      <c r="P146" s="171"/>
      <c r="Q146" s="171">
        <f t="shared" si="2"/>
        <v>0</v>
      </c>
      <c r="T146" s="3"/>
    </row>
    <row r="147" spans="1:29" x14ac:dyDescent="0.25">
      <c r="B147" s="172" t="s">
        <v>242</v>
      </c>
      <c r="C147" s="171">
        <v>576000</v>
      </c>
      <c r="D147" s="171"/>
      <c r="E147" s="171">
        <v>0</v>
      </c>
      <c r="F147" s="171"/>
      <c r="G147" s="171"/>
      <c r="H147" s="171"/>
      <c r="I147" s="171"/>
      <c r="J147" s="171"/>
      <c r="K147" s="171"/>
      <c r="L147" s="171"/>
      <c r="M147" s="171"/>
      <c r="N147" s="171"/>
      <c r="O147" s="171"/>
      <c r="P147" s="171"/>
      <c r="Q147" s="171">
        <f t="shared" si="2"/>
        <v>0</v>
      </c>
      <c r="T147" s="3"/>
    </row>
    <row r="148" spans="1:29" x14ac:dyDescent="0.25">
      <c r="B148" s="170" t="s">
        <v>243</v>
      </c>
      <c r="C148" s="171">
        <v>100962830</v>
      </c>
      <c r="D148" s="171"/>
      <c r="E148" s="171">
        <v>0</v>
      </c>
      <c r="F148" s="171"/>
      <c r="G148" s="171"/>
      <c r="H148" s="171"/>
      <c r="I148" s="171"/>
      <c r="J148" s="171"/>
      <c r="K148" s="171"/>
      <c r="L148" s="171"/>
      <c r="M148" s="171"/>
      <c r="N148" s="171"/>
      <c r="O148" s="171"/>
      <c r="P148" s="171"/>
      <c r="Q148" s="171">
        <f t="shared" si="2"/>
        <v>0</v>
      </c>
      <c r="T148" s="3"/>
    </row>
    <row r="149" spans="1:29" x14ac:dyDescent="0.25">
      <c r="B149" s="172" t="s">
        <v>244</v>
      </c>
      <c r="C149" s="171">
        <v>100962830</v>
      </c>
      <c r="D149" s="171"/>
      <c r="E149" s="171">
        <v>0</v>
      </c>
      <c r="F149" s="171"/>
      <c r="G149" s="171"/>
      <c r="H149" s="171"/>
      <c r="I149" s="171"/>
      <c r="J149" s="171"/>
      <c r="K149" s="171"/>
      <c r="L149" s="171"/>
      <c r="M149" s="171"/>
      <c r="N149" s="171"/>
      <c r="O149" s="171"/>
      <c r="P149" s="171"/>
      <c r="Q149" s="171">
        <f t="shared" si="2"/>
        <v>0</v>
      </c>
      <c r="T149" s="3"/>
    </row>
    <row r="150" spans="1:29" x14ac:dyDescent="0.25">
      <c r="B150" s="170" t="s">
        <v>245</v>
      </c>
      <c r="C150" s="171">
        <v>66161222033</v>
      </c>
      <c r="D150" s="171"/>
      <c r="E150" s="171">
        <v>0</v>
      </c>
      <c r="F150" s="171">
        <v>80000</v>
      </c>
      <c r="G150" s="171"/>
      <c r="H150" s="171"/>
      <c r="I150" s="171"/>
      <c r="J150" s="171"/>
      <c r="K150" s="171"/>
      <c r="L150" s="171"/>
      <c r="M150" s="171"/>
      <c r="N150" s="171"/>
      <c r="O150" s="171"/>
      <c r="P150" s="171"/>
      <c r="Q150" s="171">
        <f t="shared" si="2"/>
        <v>80000</v>
      </c>
      <c r="T150" s="3"/>
    </row>
    <row r="151" spans="1:29" s="34" customFormat="1" x14ac:dyDescent="0.25">
      <c r="A151"/>
      <c r="B151" s="172" t="s">
        <v>246</v>
      </c>
      <c r="C151" s="171">
        <v>66161222033</v>
      </c>
      <c r="D151" s="171"/>
      <c r="E151" s="171">
        <v>0</v>
      </c>
      <c r="F151" s="171">
        <v>80000</v>
      </c>
      <c r="G151" s="171"/>
      <c r="H151" s="171"/>
      <c r="I151" s="171"/>
      <c r="J151" s="171"/>
      <c r="K151" s="171"/>
      <c r="L151" s="171"/>
      <c r="M151" s="171"/>
      <c r="N151" s="171"/>
      <c r="O151" s="171"/>
      <c r="P151" s="171"/>
      <c r="Q151" s="171">
        <f t="shared" si="2"/>
        <v>80000</v>
      </c>
      <c r="R151"/>
      <c r="S151"/>
      <c r="T151" s="3"/>
      <c r="U151"/>
      <c r="V151"/>
      <c r="X151"/>
      <c r="Y151"/>
      <c r="Z151"/>
      <c r="AA151"/>
      <c r="AB151"/>
      <c r="AC151"/>
    </row>
    <row r="152" spans="1:29" x14ac:dyDescent="0.25">
      <c r="B152" s="170" t="s">
        <v>247</v>
      </c>
      <c r="C152" s="171">
        <v>35670</v>
      </c>
      <c r="D152" s="171"/>
      <c r="E152" s="171">
        <v>0</v>
      </c>
      <c r="F152" s="171"/>
      <c r="G152" s="171"/>
      <c r="H152" s="171"/>
      <c r="I152" s="171"/>
      <c r="J152" s="171"/>
      <c r="K152" s="171"/>
      <c r="L152" s="171"/>
      <c r="M152" s="171"/>
      <c r="N152" s="171"/>
      <c r="O152" s="171"/>
      <c r="P152" s="171"/>
      <c r="Q152" s="171">
        <f t="shared" si="2"/>
        <v>0</v>
      </c>
      <c r="T152" s="3"/>
    </row>
    <row r="153" spans="1:29" s="34" customFormat="1" x14ac:dyDescent="0.25">
      <c r="A153"/>
      <c r="B153" s="172" t="s">
        <v>248</v>
      </c>
      <c r="C153" s="171">
        <v>35670</v>
      </c>
      <c r="D153" s="171"/>
      <c r="E153" s="171">
        <v>0</v>
      </c>
      <c r="F153" s="171"/>
      <c r="G153" s="171"/>
      <c r="H153" s="171"/>
      <c r="I153" s="171"/>
      <c r="J153" s="171"/>
      <c r="K153" s="171"/>
      <c r="L153" s="171"/>
      <c r="M153" s="171"/>
      <c r="N153" s="171"/>
      <c r="O153" s="171"/>
      <c r="P153" s="171"/>
      <c r="Q153" s="171">
        <f t="shared" si="2"/>
        <v>0</v>
      </c>
      <c r="R153"/>
      <c r="S153"/>
      <c r="T153" s="3"/>
      <c r="U153"/>
      <c r="V153"/>
      <c r="X153"/>
      <c r="Y153"/>
      <c r="Z153"/>
      <c r="AA153"/>
      <c r="AB153"/>
      <c r="AC153"/>
    </row>
    <row r="154" spans="1:29" x14ac:dyDescent="0.25">
      <c r="B154" s="170" t="s">
        <v>249</v>
      </c>
      <c r="C154" s="171">
        <v>16853569</v>
      </c>
      <c r="D154" s="171"/>
      <c r="E154" s="171">
        <v>0</v>
      </c>
      <c r="F154" s="171">
        <v>1061659.9000000001</v>
      </c>
      <c r="G154" s="171"/>
      <c r="H154" s="171"/>
      <c r="I154" s="171"/>
      <c r="J154" s="171"/>
      <c r="K154" s="171"/>
      <c r="L154" s="171"/>
      <c r="M154" s="171"/>
      <c r="N154" s="171"/>
      <c r="O154" s="171"/>
      <c r="P154" s="171"/>
      <c r="Q154" s="171">
        <f t="shared" si="2"/>
        <v>1061659.9000000001</v>
      </c>
      <c r="T154" s="3"/>
    </row>
    <row r="155" spans="1:29" s="34" customFormat="1" x14ac:dyDescent="0.25">
      <c r="A155"/>
      <c r="B155" s="172" t="s">
        <v>250</v>
      </c>
      <c r="C155" s="171">
        <v>8731529</v>
      </c>
      <c r="D155" s="171"/>
      <c r="E155" s="171">
        <v>0</v>
      </c>
      <c r="F155" s="171">
        <v>179355.34</v>
      </c>
      <c r="G155" s="171"/>
      <c r="H155" s="171"/>
      <c r="I155" s="171"/>
      <c r="J155" s="171"/>
      <c r="K155" s="171"/>
      <c r="L155" s="171"/>
      <c r="M155" s="171"/>
      <c r="N155" s="171"/>
      <c r="O155" s="171"/>
      <c r="P155" s="171"/>
      <c r="Q155" s="171">
        <f t="shared" si="2"/>
        <v>179355.34</v>
      </c>
      <c r="R155"/>
      <c r="S155"/>
      <c r="T155" s="3"/>
      <c r="U155"/>
      <c r="V155"/>
      <c r="X155"/>
      <c r="Y155"/>
      <c r="Z155"/>
      <c r="AA155"/>
      <c r="AB155"/>
      <c r="AC155"/>
    </row>
    <row r="156" spans="1:29" x14ac:dyDescent="0.25">
      <c r="B156" s="172" t="s">
        <v>251</v>
      </c>
      <c r="C156" s="171">
        <v>1166000</v>
      </c>
      <c r="D156" s="171"/>
      <c r="E156" s="171">
        <v>0</v>
      </c>
      <c r="F156" s="171"/>
      <c r="G156" s="171"/>
      <c r="H156" s="171"/>
      <c r="I156" s="171"/>
      <c r="J156" s="171"/>
      <c r="K156" s="171"/>
      <c r="L156" s="171"/>
      <c r="M156" s="171"/>
      <c r="N156" s="171"/>
      <c r="O156" s="171"/>
      <c r="P156" s="171"/>
      <c r="Q156" s="171">
        <f t="shared" si="2"/>
        <v>0</v>
      </c>
      <c r="T156" s="3"/>
    </row>
    <row r="157" spans="1:29" s="34" customFormat="1" x14ac:dyDescent="0.25">
      <c r="A157"/>
      <c r="B157" s="172" t="s">
        <v>252</v>
      </c>
      <c r="C157" s="171">
        <v>6956040</v>
      </c>
      <c r="D157" s="171"/>
      <c r="E157" s="171">
        <v>0</v>
      </c>
      <c r="F157" s="171">
        <v>882304.56</v>
      </c>
      <c r="G157" s="171"/>
      <c r="H157" s="171"/>
      <c r="I157" s="171"/>
      <c r="J157" s="171"/>
      <c r="K157" s="171"/>
      <c r="L157" s="171"/>
      <c r="M157" s="171"/>
      <c r="N157" s="171"/>
      <c r="O157" s="171"/>
      <c r="P157" s="171"/>
      <c r="Q157" s="171">
        <f t="shared" si="2"/>
        <v>882304.56</v>
      </c>
      <c r="R157"/>
      <c r="S157"/>
      <c r="T157" s="3"/>
      <c r="U157"/>
      <c r="V157"/>
      <c r="X157"/>
      <c r="Y157"/>
      <c r="Z157"/>
      <c r="AA157"/>
      <c r="AB157"/>
      <c r="AC157"/>
    </row>
    <row r="158" spans="1:29" x14ac:dyDescent="0.25">
      <c r="B158" s="170" t="s">
        <v>253</v>
      </c>
      <c r="C158" s="171">
        <v>89064672</v>
      </c>
      <c r="D158" s="171"/>
      <c r="E158" s="171">
        <v>443172.6</v>
      </c>
      <c r="F158" s="171">
        <v>424724.46</v>
      </c>
      <c r="G158" s="171"/>
      <c r="H158" s="171"/>
      <c r="I158" s="171"/>
      <c r="J158" s="171"/>
      <c r="K158" s="171"/>
      <c r="L158" s="171"/>
      <c r="M158" s="171"/>
      <c r="N158" s="171"/>
      <c r="O158" s="171"/>
      <c r="P158" s="171"/>
      <c r="Q158" s="171">
        <f t="shared" si="2"/>
        <v>867897.06</v>
      </c>
      <c r="T158" s="3"/>
    </row>
    <row r="159" spans="1:29" s="34" customFormat="1" x14ac:dyDescent="0.25">
      <c r="A159"/>
      <c r="B159" s="172" t="s">
        <v>254</v>
      </c>
      <c r="C159" s="171">
        <v>86064672</v>
      </c>
      <c r="D159" s="171"/>
      <c r="E159" s="171">
        <v>443172.6</v>
      </c>
      <c r="F159" s="171">
        <v>424724.46</v>
      </c>
      <c r="G159" s="171"/>
      <c r="H159" s="171"/>
      <c r="I159" s="171"/>
      <c r="J159" s="171"/>
      <c r="K159" s="171"/>
      <c r="L159" s="171"/>
      <c r="M159" s="171"/>
      <c r="N159" s="171"/>
      <c r="O159" s="171"/>
      <c r="P159" s="171"/>
      <c r="Q159" s="171">
        <f t="shared" si="2"/>
        <v>867897.06</v>
      </c>
      <c r="R159"/>
      <c r="S159"/>
      <c r="T159" s="3"/>
      <c r="U159"/>
      <c r="V159"/>
      <c r="X159"/>
      <c r="Y159"/>
      <c r="Z159"/>
      <c r="AA159"/>
      <c r="AB159"/>
      <c r="AC159"/>
    </row>
    <row r="160" spans="1:29" x14ac:dyDescent="0.25">
      <c r="B160" s="172" t="s">
        <v>255</v>
      </c>
      <c r="C160" s="171">
        <v>2100000</v>
      </c>
      <c r="D160" s="171"/>
      <c r="E160" s="171">
        <v>0</v>
      </c>
      <c r="F160" s="171"/>
      <c r="G160" s="171"/>
      <c r="H160" s="171"/>
      <c r="I160" s="171"/>
      <c r="J160" s="171"/>
      <c r="K160" s="171"/>
      <c r="L160" s="171"/>
      <c r="M160" s="171"/>
      <c r="N160" s="171"/>
      <c r="O160" s="171"/>
      <c r="P160" s="171"/>
      <c r="Q160" s="171">
        <f t="shared" si="2"/>
        <v>0</v>
      </c>
      <c r="T160" s="3"/>
    </row>
    <row r="161" spans="1:29" x14ac:dyDescent="0.25">
      <c r="B161" s="172" t="s">
        <v>257</v>
      </c>
      <c r="C161" s="171">
        <v>900000</v>
      </c>
      <c r="D161" s="171"/>
      <c r="E161" s="171">
        <v>0</v>
      </c>
      <c r="F161" s="171">
        <v>0</v>
      </c>
      <c r="G161" s="171"/>
      <c r="H161" s="171"/>
      <c r="I161" s="171"/>
      <c r="J161" s="171"/>
      <c r="K161" s="171"/>
      <c r="L161" s="171"/>
      <c r="M161" s="171"/>
      <c r="N161" s="171"/>
      <c r="O161" s="171"/>
      <c r="P161" s="171"/>
      <c r="Q161" s="171">
        <f t="shared" si="2"/>
        <v>0</v>
      </c>
      <c r="T161" s="3"/>
    </row>
    <row r="162" spans="1:29" s="34" customFormat="1" x14ac:dyDescent="0.25">
      <c r="A162"/>
      <c r="B162" s="170" t="s">
        <v>258</v>
      </c>
      <c r="C162" s="171">
        <v>1204463644</v>
      </c>
      <c r="D162" s="171"/>
      <c r="E162" s="171">
        <v>7229345.0099999998</v>
      </c>
      <c r="F162" s="171">
        <v>15858148.92</v>
      </c>
      <c r="G162" s="171"/>
      <c r="H162" s="171"/>
      <c r="I162" s="171"/>
      <c r="J162" s="171"/>
      <c r="K162" s="171"/>
      <c r="L162" s="171"/>
      <c r="M162" s="171"/>
      <c r="N162" s="171"/>
      <c r="O162" s="171"/>
      <c r="P162" s="171"/>
      <c r="Q162" s="171">
        <f t="shared" si="2"/>
        <v>23087493.93</v>
      </c>
      <c r="R162"/>
      <c r="S162"/>
      <c r="T162" s="3"/>
      <c r="U162"/>
      <c r="V162"/>
      <c r="X162"/>
      <c r="Y162"/>
      <c r="Z162"/>
      <c r="AA162"/>
      <c r="AB162"/>
      <c r="AC162"/>
    </row>
    <row r="163" spans="1:29" x14ac:dyDescent="0.25">
      <c r="B163" s="172" t="s">
        <v>259</v>
      </c>
      <c r="C163" s="171">
        <v>104556003</v>
      </c>
      <c r="D163" s="171"/>
      <c r="E163" s="171">
        <v>0</v>
      </c>
      <c r="F163" s="171"/>
      <c r="G163" s="171"/>
      <c r="H163" s="171"/>
      <c r="I163" s="171"/>
      <c r="J163" s="171"/>
      <c r="K163" s="171"/>
      <c r="L163" s="171"/>
      <c r="M163" s="171"/>
      <c r="N163" s="171"/>
      <c r="O163" s="171"/>
      <c r="P163" s="171"/>
      <c r="Q163" s="171">
        <f t="shared" si="2"/>
        <v>0</v>
      </c>
      <c r="T163" s="3"/>
    </row>
    <row r="164" spans="1:29" x14ac:dyDescent="0.25">
      <c r="B164" s="172" t="s">
        <v>260</v>
      </c>
      <c r="C164" s="171">
        <v>66399766</v>
      </c>
      <c r="D164" s="171"/>
      <c r="E164" s="171">
        <v>133930</v>
      </c>
      <c r="F164" s="171">
        <v>985730</v>
      </c>
      <c r="G164" s="171"/>
      <c r="H164" s="171"/>
      <c r="I164" s="171"/>
      <c r="J164" s="171"/>
      <c r="K164" s="171"/>
      <c r="L164" s="171"/>
      <c r="M164" s="171"/>
      <c r="N164" s="171"/>
      <c r="O164" s="171"/>
      <c r="P164" s="171"/>
      <c r="Q164" s="171">
        <f t="shared" si="2"/>
        <v>1119660</v>
      </c>
      <c r="T164" s="3"/>
    </row>
    <row r="165" spans="1:29" x14ac:dyDescent="0.25">
      <c r="B165" s="172" t="s">
        <v>261</v>
      </c>
      <c r="C165" s="171">
        <v>88635000</v>
      </c>
      <c r="D165" s="171"/>
      <c r="E165" s="171">
        <v>0</v>
      </c>
      <c r="F165" s="171">
        <v>0</v>
      </c>
      <c r="G165" s="171"/>
      <c r="H165" s="171"/>
      <c r="I165" s="171"/>
      <c r="J165" s="171"/>
      <c r="K165" s="171"/>
      <c r="L165" s="171"/>
      <c r="M165" s="171"/>
      <c r="N165" s="171"/>
      <c r="O165" s="171"/>
      <c r="P165" s="171"/>
      <c r="Q165" s="171">
        <f t="shared" si="2"/>
        <v>0</v>
      </c>
      <c r="T165" s="3"/>
    </row>
    <row r="166" spans="1:29" x14ac:dyDescent="0.25">
      <c r="B166" s="172" t="s">
        <v>262</v>
      </c>
      <c r="C166" s="171">
        <v>273806507</v>
      </c>
      <c r="D166" s="171"/>
      <c r="E166" s="171">
        <v>120000</v>
      </c>
      <c r="F166" s="171">
        <v>4672530</v>
      </c>
      <c r="G166" s="171"/>
      <c r="H166" s="171"/>
      <c r="I166" s="171"/>
      <c r="J166" s="171"/>
      <c r="K166" s="171"/>
      <c r="L166" s="171"/>
      <c r="M166" s="171"/>
      <c r="N166" s="171"/>
      <c r="O166" s="171"/>
      <c r="P166" s="171"/>
      <c r="Q166" s="171">
        <f t="shared" si="2"/>
        <v>4792530</v>
      </c>
      <c r="T166" s="3"/>
    </row>
    <row r="167" spans="1:29" s="34" customFormat="1" x14ac:dyDescent="0.25">
      <c r="A167"/>
      <c r="B167" s="173" t="s">
        <v>263</v>
      </c>
      <c r="C167" s="171">
        <v>67525413</v>
      </c>
      <c r="D167" s="171"/>
      <c r="E167" s="171">
        <v>0</v>
      </c>
      <c r="F167" s="171">
        <v>869476.66</v>
      </c>
      <c r="G167" s="171"/>
      <c r="H167" s="171"/>
      <c r="I167" s="171"/>
      <c r="J167" s="171"/>
      <c r="K167" s="171"/>
      <c r="L167" s="171"/>
      <c r="M167" s="171"/>
      <c r="N167" s="171"/>
      <c r="O167" s="171"/>
      <c r="P167" s="171"/>
      <c r="Q167" s="171">
        <f t="shared" si="2"/>
        <v>869476.66</v>
      </c>
      <c r="R167"/>
      <c r="S167"/>
      <c r="T167" s="3"/>
      <c r="U167"/>
      <c r="V167"/>
      <c r="X167"/>
      <c r="Y167"/>
      <c r="Z167"/>
      <c r="AA167"/>
      <c r="AB167"/>
      <c r="AC167"/>
    </row>
    <row r="168" spans="1:29" x14ac:dyDescent="0.25">
      <c r="B168" s="172" t="s">
        <v>264</v>
      </c>
      <c r="C168" s="171">
        <v>603540955</v>
      </c>
      <c r="D168" s="171"/>
      <c r="E168" s="171">
        <v>6975415.0099999998</v>
      </c>
      <c r="F168" s="171">
        <v>9330412.2599999998</v>
      </c>
      <c r="G168" s="171"/>
      <c r="H168" s="171"/>
      <c r="I168" s="171"/>
      <c r="J168" s="171"/>
      <c r="K168" s="171"/>
      <c r="L168" s="171"/>
      <c r="M168" s="171"/>
      <c r="N168" s="171"/>
      <c r="O168" s="171"/>
      <c r="P168" s="171"/>
      <c r="Q168" s="171">
        <f t="shared" si="2"/>
        <v>16305827.27</v>
      </c>
      <c r="T168" s="3"/>
    </row>
    <row r="169" spans="1:29" x14ac:dyDescent="0.25">
      <c r="B169" s="170" t="s">
        <v>265</v>
      </c>
      <c r="C169" s="171">
        <v>106023800</v>
      </c>
      <c r="D169" s="171"/>
      <c r="E169" s="171">
        <v>0</v>
      </c>
      <c r="F169" s="171"/>
      <c r="G169" s="171"/>
      <c r="H169" s="171"/>
      <c r="I169" s="171"/>
      <c r="J169" s="171"/>
      <c r="K169" s="171"/>
      <c r="L169" s="171"/>
      <c r="M169" s="171"/>
      <c r="N169" s="171"/>
      <c r="O169" s="171"/>
      <c r="P169" s="171"/>
      <c r="Q169" s="171">
        <f t="shared" si="2"/>
        <v>0</v>
      </c>
      <c r="T169" s="3"/>
    </row>
    <row r="170" spans="1:29" x14ac:dyDescent="0.25">
      <c r="B170" s="172" t="s">
        <v>266</v>
      </c>
      <c r="C170" s="171">
        <v>106023800</v>
      </c>
      <c r="D170" s="171"/>
      <c r="E170" s="171">
        <v>0</v>
      </c>
      <c r="F170" s="171"/>
      <c r="G170" s="171"/>
      <c r="H170" s="171"/>
      <c r="I170" s="171"/>
      <c r="J170" s="171"/>
      <c r="K170" s="171"/>
      <c r="L170" s="171"/>
      <c r="M170" s="171"/>
      <c r="N170" s="171"/>
      <c r="O170" s="171"/>
      <c r="P170" s="171"/>
      <c r="Q170" s="171">
        <f t="shared" si="2"/>
        <v>0</v>
      </c>
      <c r="T170" s="3"/>
    </row>
    <row r="171" spans="1:29" x14ac:dyDescent="0.25">
      <c r="B171" s="170" t="s">
        <v>269</v>
      </c>
      <c r="C171" s="171">
        <v>50000</v>
      </c>
      <c r="D171" s="171"/>
      <c r="E171" s="171">
        <v>0</v>
      </c>
      <c r="F171" s="171"/>
      <c r="G171" s="171"/>
      <c r="H171" s="171"/>
      <c r="I171" s="171"/>
      <c r="J171" s="171"/>
      <c r="K171" s="171"/>
      <c r="L171" s="171"/>
      <c r="M171" s="171"/>
      <c r="N171" s="171"/>
      <c r="O171" s="171"/>
      <c r="P171" s="171"/>
      <c r="Q171" s="171">
        <f t="shared" si="2"/>
        <v>0</v>
      </c>
      <c r="T171" s="3"/>
    </row>
    <row r="172" spans="1:29" s="34" customFormat="1" x14ac:dyDescent="0.25">
      <c r="A172"/>
      <c r="B172" s="172" t="s">
        <v>270</v>
      </c>
      <c r="C172" s="171">
        <v>50000</v>
      </c>
      <c r="D172" s="171"/>
      <c r="E172" s="171">
        <v>0</v>
      </c>
      <c r="F172" s="171"/>
      <c r="G172" s="171"/>
      <c r="H172" s="171"/>
      <c r="I172" s="171"/>
      <c r="J172" s="171"/>
      <c r="K172" s="171"/>
      <c r="L172" s="171"/>
      <c r="M172" s="171"/>
      <c r="N172" s="171"/>
      <c r="O172" s="171"/>
      <c r="P172" s="171"/>
      <c r="Q172" s="171">
        <f t="shared" si="2"/>
        <v>0</v>
      </c>
      <c r="R172"/>
      <c r="S172"/>
      <c r="T172" s="3"/>
      <c r="U172"/>
      <c r="V172"/>
      <c r="X172"/>
      <c r="Y172"/>
      <c r="Z172"/>
      <c r="AA172"/>
      <c r="AB172"/>
      <c r="AC172"/>
    </row>
    <row r="173" spans="1:29" x14ac:dyDescent="0.25">
      <c r="B173" s="168" t="s">
        <v>97</v>
      </c>
      <c r="C173" s="181">
        <v>88674065</v>
      </c>
      <c r="D173" s="171"/>
      <c r="E173" s="181">
        <v>901103.88</v>
      </c>
      <c r="F173" s="181">
        <v>3664782.02</v>
      </c>
      <c r="G173" s="181"/>
      <c r="H173" s="181"/>
      <c r="I173" s="181"/>
      <c r="J173" s="181"/>
      <c r="K173" s="181"/>
      <c r="L173" s="181"/>
      <c r="M173" s="181"/>
      <c r="N173" s="181"/>
      <c r="O173" s="181"/>
      <c r="P173" s="181"/>
      <c r="Q173" s="181">
        <f t="shared" si="2"/>
        <v>4565885.9000000004</v>
      </c>
      <c r="T173" s="3"/>
    </row>
    <row r="174" spans="1:29" x14ac:dyDescent="0.25">
      <c r="B174" s="170" t="s">
        <v>272</v>
      </c>
      <c r="C174" s="171">
        <v>12553665</v>
      </c>
      <c r="D174" s="171"/>
      <c r="E174" s="171">
        <v>280839.13</v>
      </c>
      <c r="F174" s="171">
        <v>1109934.79</v>
      </c>
      <c r="G174" s="171"/>
      <c r="H174" s="171"/>
      <c r="I174" s="171"/>
      <c r="J174" s="171"/>
      <c r="K174" s="171"/>
      <c r="L174" s="171"/>
      <c r="M174" s="171"/>
      <c r="N174" s="171"/>
      <c r="O174" s="171"/>
      <c r="P174" s="171"/>
      <c r="Q174" s="171">
        <f t="shared" si="2"/>
        <v>1390773.92</v>
      </c>
      <c r="T174" s="3"/>
    </row>
    <row r="175" spans="1:29" x14ac:dyDescent="0.25">
      <c r="B175" s="172" t="s">
        <v>273</v>
      </c>
      <c r="C175" s="171">
        <v>12553665</v>
      </c>
      <c r="D175" s="171"/>
      <c r="E175" s="171">
        <v>280839.13</v>
      </c>
      <c r="F175" s="171">
        <v>1109934.79</v>
      </c>
      <c r="G175" s="171"/>
      <c r="H175" s="171"/>
      <c r="I175" s="171"/>
      <c r="J175" s="171"/>
      <c r="K175" s="171"/>
      <c r="L175" s="171"/>
      <c r="M175" s="171"/>
      <c r="N175" s="171"/>
      <c r="O175" s="171"/>
      <c r="P175" s="171"/>
      <c r="Q175" s="171">
        <f t="shared" si="2"/>
        <v>1390773.92</v>
      </c>
      <c r="T175" s="3"/>
    </row>
    <row r="176" spans="1:29" s="34" customFormat="1" x14ac:dyDescent="0.25">
      <c r="A176"/>
      <c r="B176" s="170" t="s">
        <v>274</v>
      </c>
      <c r="C176" s="171">
        <v>76120400</v>
      </c>
      <c r="D176" s="171"/>
      <c r="E176" s="171">
        <v>620264.75</v>
      </c>
      <c r="F176" s="171">
        <v>2554847.23</v>
      </c>
      <c r="G176" s="171"/>
      <c r="H176" s="171"/>
      <c r="I176" s="171"/>
      <c r="J176" s="171"/>
      <c r="K176" s="171"/>
      <c r="L176" s="171"/>
      <c r="M176" s="171"/>
      <c r="N176" s="171"/>
      <c r="O176" s="171"/>
      <c r="P176" s="171"/>
      <c r="Q176" s="171">
        <f t="shared" si="2"/>
        <v>3175111.98</v>
      </c>
      <c r="R176"/>
      <c r="S176"/>
      <c r="T176" s="3"/>
      <c r="U176"/>
      <c r="V176"/>
      <c r="X176"/>
      <c r="Y176"/>
      <c r="Z176"/>
      <c r="AA176"/>
      <c r="AB176"/>
      <c r="AC176"/>
    </row>
    <row r="177" spans="1:29" x14ac:dyDescent="0.25">
      <c r="B177" s="172" t="s">
        <v>275</v>
      </c>
      <c r="C177" s="171">
        <v>68620400</v>
      </c>
      <c r="D177" s="171"/>
      <c r="E177" s="171">
        <v>620264.75</v>
      </c>
      <c r="F177" s="171">
        <v>1916576.35</v>
      </c>
      <c r="G177" s="171"/>
      <c r="H177" s="171"/>
      <c r="I177" s="171"/>
      <c r="J177" s="171"/>
      <c r="K177" s="171"/>
      <c r="L177" s="171"/>
      <c r="M177" s="171"/>
      <c r="N177" s="171"/>
      <c r="O177" s="171"/>
      <c r="P177" s="171"/>
      <c r="Q177" s="171">
        <f t="shared" si="2"/>
        <v>2536841.1</v>
      </c>
      <c r="T177" s="3"/>
    </row>
    <row r="178" spans="1:29" x14ac:dyDescent="0.25">
      <c r="B178" s="172" t="s">
        <v>474</v>
      </c>
      <c r="C178" s="182">
        <v>7500000</v>
      </c>
      <c r="D178" s="169"/>
      <c r="E178" s="182">
        <v>0</v>
      </c>
      <c r="F178" s="182">
        <v>638270.88</v>
      </c>
      <c r="G178" s="182"/>
      <c r="H178" s="182"/>
      <c r="I178" s="182"/>
      <c r="J178" s="182"/>
      <c r="K178" s="182"/>
      <c r="L178" s="182"/>
      <c r="M178" s="182"/>
      <c r="N178" s="182"/>
      <c r="O178" s="182"/>
      <c r="P178" s="182"/>
      <c r="Q178" s="182">
        <f t="shared" si="2"/>
        <v>638270.88</v>
      </c>
      <c r="T178" s="3"/>
    </row>
    <row r="179" spans="1:29" s="34" customFormat="1" x14ac:dyDescent="0.25">
      <c r="A179"/>
      <c r="B179" s="166" t="s">
        <v>38</v>
      </c>
      <c r="C179" s="167">
        <v>537590245</v>
      </c>
      <c r="D179" s="167"/>
      <c r="E179" s="167">
        <v>1373622.13</v>
      </c>
      <c r="F179" s="167">
        <v>8624825.9700000007</v>
      </c>
      <c r="G179" s="167"/>
      <c r="H179" s="167"/>
      <c r="I179" s="167"/>
      <c r="J179" s="167"/>
      <c r="K179" s="167"/>
      <c r="L179" s="167"/>
      <c r="M179" s="167"/>
      <c r="N179" s="167"/>
      <c r="O179" s="167"/>
      <c r="P179" s="167"/>
      <c r="Q179" s="167">
        <f t="shared" si="2"/>
        <v>9998448.1000000015</v>
      </c>
      <c r="R179"/>
      <c r="S179"/>
      <c r="T179" s="3"/>
      <c r="U179"/>
      <c r="V179"/>
      <c r="X179"/>
      <c r="Y179"/>
      <c r="Z179"/>
      <c r="AA179"/>
      <c r="AB179"/>
      <c r="AC179"/>
    </row>
    <row r="180" spans="1:29" x14ac:dyDescent="0.25">
      <c r="B180" s="168" t="s">
        <v>39</v>
      </c>
      <c r="C180" s="181">
        <v>55718438</v>
      </c>
      <c r="D180" s="171"/>
      <c r="E180" s="181">
        <v>304159.35999999999</v>
      </c>
      <c r="F180" s="181">
        <v>382651.81</v>
      </c>
      <c r="G180" s="181"/>
      <c r="H180" s="181"/>
      <c r="I180" s="181"/>
      <c r="J180" s="181"/>
      <c r="K180" s="181"/>
      <c r="L180" s="181"/>
      <c r="M180" s="181"/>
      <c r="N180" s="181"/>
      <c r="O180" s="181"/>
      <c r="P180" s="181"/>
      <c r="Q180" s="181">
        <f t="shared" si="2"/>
        <v>686811.16999999993</v>
      </c>
      <c r="T180" s="3"/>
    </row>
    <row r="181" spans="1:29" s="34" customFormat="1" x14ac:dyDescent="0.25">
      <c r="A181"/>
      <c r="B181" s="170" t="s">
        <v>276</v>
      </c>
      <c r="C181" s="171">
        <v>50577638</v>
      </c>
      <c r="D181" s="171"/>
      <c r="E181" s="171">
        <v>282299.86</v>
      </c>
      <c r="F181" s="171">
        <v>304551.81</v>
      </c>
      <c r="G181" s="171"/>
      <c r="H181" s="171"/>
      <c r="I181" s="171"/>
      <c r="J181" s="171"/>
      <c r="K181" s="171"/>
      <c r="L181" s="171"/>
      <c r="M181" s="171"/>
      <c r="N181" s="171"/>
      <c r="O181" s="171"/>
      <c r="P181" s="171"/>
      <c r="Q181" s="171">
        <f t="shared" si="2"/>
        <v>586851.66999999993</v>
      </c>
      <c r="R181"/>
      <c r="S181"/>
      <c r="T181" s="3"/>
      <c r="U181"/>
      <c r="V181"/>
      <c r="X181"/>
      <c r="Y181"/>
      <c r="Z181"/>
      <c r="AA181"/>
      <c r="AB181"/>
      <c r="AC181"/>
    </row>
    <row r="182" spans="1:29" x14ac:dyDescent="0.25">
      <c r="B182" s="172" t="s">
        <v>277</v>
      </c>
      <c r="C182" s="171">
        <v>50577638</v>
      </c>
      <c r="D182" s="171"/>
      <c r="E182" s="171">
        <v>282299.86</v>
      </c>
      <c r="F182" s="171">
        <v>304551.81</v>
      </c>
      <c r="G182" s="171"/>
      <c r="H182" s="171"/>
      <c r="I182" s="171"/>
      <c r="J182" s="171"/>
      <c r="K182" s="171"/>
      <c r="L182" s="171"/>
      <c r="M182" s="171"/>
      <c r="N182" s="171"/>
      <c r="O182" s="171"/>
      <c r="P182" s="171"/>
      <c r="Q182" s="171">
        <f t="shared" si="2"/>
        <v>586851.66999999993</v>
      </c>
      <c r="T182" s="3"/>
    </row>
    <row r="183" spans="1:29" x14ac:dyDescent="0.25">
      <c r="B183" s="170" t="s">
        <v>278</v>
      </c>
      <c r="C183" s="171">
        <v>2040490</v>
      </c>
      <c r="D183" s="171"/>
      <c r="E183" s="171">
        <v>21859.5</v>
      </c>
      <c r="F183" s="171">
        <v>78100</v>
      </c>
      <c r="G183" s="171"/>
      <c r="H183" s="171"/>
      <c r="I183" s="171"/>
      <c r="J183" s="171"/>
      <c r="K183" s="171"/>
      <c r="L183" s="171"/>
      <c r="M183" s="171"/>
      <c r="N183" s="171"/>
      <c r="O183" s="171"/>
      <c r="P183" s="171"/>
      <c r="Q183" s="171">
        <f t="shared" si="2"/>
        <v>99959.5</v>
      </c>
      <c r="T183" s="3"/>
    </row>
    <row r="184" spans="1:29" x14ac:dyDescent="0.25">
      <c r="B184" s="172" t="s">
        <v>281</v>
      </c>
      <c r="C184" s="171">
        <v>2040490</v>
      </c>
      <c r="D184" s="171"/>
      <c r="E184" s="171">
        <v>21859.5</v>
      </c>
      <c r="F184" s="171">
        <v>78100</v>
      </c>
      <c r="G184" s="171"/>
      <c r="H184" s="171"/>
      <c r="I184" s="171"/>
      <c r="J184" s="171"/>
      <c r="K184" s="171"/>
      <c r="L184" s="171"/>
      <c r="M184" s="171"/>
      <c r="N184" s="171"/>
      <c r="O184" s="171"/>
      <c r="P184" s="171"/>
      <c r="Q184" s="171">
        <f t="shared" si="2"/>
        <v>99959.5</v>
      </c>
      <c r="T184" s="3"/>
    </row>
    <row r="185" spans="1:29" s="34" customFormat="1" x14ac:dyDescent="0.25">
      <c r="A185"/>
      <c r="B185" s="170" t="s">
        <v>282</v>
      </c>
      <c r="C185" s="182">
        <v>3100310</v>
      </c>
      <c r="D185" s="169"/>
      <c r="E185" s="182">
        <v>0</v>
      </c>
      <c r="F185" s="182"/>
      <c r="G185" s="182"/>
      <c r="H185" s="182"/>
      <c r="I185" s="182"/>
      <c r="J185" s="182"/>
      <c r="K185" s="182"/>
      <c r="L185" s="182"/>
      <c r="M185" s="182"/>
      <c r="N185" s="182"/>
      <c r="O185" s="182"/>
      <c r="P185" s="182"/>
      <c r="Q185" s="182">
        <f t="shared" si="2"/>
        <v>0</v>
      </c>
      <c r="R185"/>
      <c r="S185"/>
      <c r="T185" s="3"/>
      <c r="U185"/>
      <c r="V185"/>
      <c r="X185"/>
      <c r="Y185"/>
      <c r="Z185"/>
      <c r="AA185"/>
      <c r="AB185"/>
      <c r="AC185"/>
    </row>
    <row r="186" spans="1:29" x14ac:dyDescent="0.25">
      <c r="B186" s="172" t="s">
        <v>283</v>
      </c>
      <c r="C186" s="171">
        <v>3100310</v>
      </c>
      <c r="D186" s="171"/>
      <c r="E186" s="171">
        <v>0</v>
      </c>
      <c r="F186" s="171"/>
      <c r="G186" s="171"/>
      <c r="H186" s="171"/>
      <c r="I186" s="171"/>
      <c r="J186" s="171"/>
      <c r="K186" s="171"/>
      <c r="L186" s="171"/>
      <c r="M186" s="171"/>
      <c r="N186" s="171"/>
      <c r="O186" s="171"/>
      <c r="P186" s="171"/>
      <c r="Q186" s="171">
        <f t="shared" si="2"/>
        <v>0</v>
      </c>
      <c r="T186" s="3"/>
    </row>
    <row r="187" spans="1:29" x14ac:dyDescent="0.25">
      <c r="B187" s="168" t="s">
        <v>40</v>
      </c>
      <c r="C187" s="181">
        <v>27986103</v>
      </c>
      <c r="D187" s="171"/>
      <c r="E187" s="181">
        <v>0</v>
      </c>
      <c r="F187" s="181">
        <v>31340.799999999999</v>
      </c>
      <c r="G187" s="181"/>
      <c r="H187" s="181"/>
      <c r="I187" s="181"/>
      <c r="J187" s="181"/>
      <c r="K187" s="181"/>
      <c r="L187" s="181"/>
      <c r="M187" s="181"/>
      <c r="N187" s="181"/>
      <c r="O187" s="181"/>
      <c r="P187" s="181"/>
      <c r="Q187" s="181">
        <f t="shared" si="2"/>
        <v>31340.799999999999</v>
      </c>
      <c r="T187" s="3"/>
    </row>
    <row r="188" spans="1:29" x14ac:dyDescent="0.25">
      <c r="B188" s="170" t="s">
        <v>524</v>
      </c>
      <c r="C188" s="171">
        <v>128624</v>
      </c>
      <c r="D188" s="171"/>
      <c r="E188" s="171">
        <v>0</v>
      </c>
      <c r="F188" s="171">
        <v>0</v>
      </c>
      <c r="G188" s="171"/>
      <c r="H188" s="171"/>
      <c r="I188" s="171"/>
      <c r="J188" s="171"/>
      <c r="K188" s="171"/>
      <c r="L188" s="171"/>
      <c r="M188" s="171"/>
      <c r="N188" s="171"/>
      <c r="O188" s="171"/>
      <c r="P188" s="171"/>
      <c r="Q188" s="171">
        <f t="shared" si="2"/>
        <v>0</v>
      </c>
      <c r="T188" s="3"/>
    </row>
    <row r="189" spans="1:29" x14ac:dyDescent="0.25">
      <c r="B189" s="172" t="s">
        <v>525</v>
      </c>
      <c r="C189" s="171">
        <v>128624</v>
      </c>
      <c r="D189" s="171"/>
      <c r="E189" s="171">
        <v>0</v>
      </c>
      <c r="F189" s="171">
        <v>0</v>
      </c>
      <c r="G189" s="171"/>
      <c r="H189" s="171"/>
      <c r="I189" s="171"/>
      <c r="J189" s="171"/>
      <c r="K189" s="171"/>
      <c r="L189" s="171"/>
      <c r="M189" s="171"/>
      <c r="N189" s="171"/>
      <c r="O189" s="171"/>
      <c r="P189" s="171"/>
      <c r="Q189" s="171">
        <f t="shared" si="2"/>
        <v>0</v>
      </c>
      <c r="T189" s="3"/>
    </row>
    <row r="190" spans="1:29" x14ac:dyDescent="0.25">
      <c r="B190" s="170" t="s">
        <v>286</v>
      </c>
      <c r="C190" s="171">
        <v>6767625</v>
      </c>
      <c r="D190" s="171"/>
      <c r="E190" s="171">
        <v>0</v>
      </c>
      <c r="F190" s="171">
        <v>31340.799999999999</v>
      </c>
      <c r="G190" s="171"/>
      <c r="H190" s="171"/>
      <c r="I190" s="171"/>
      <c r="J190" s="171"/>
      <c r="K190" s="171"/>
      <c r="L190" s="171"/>
      <c r="M190" s="171"/>
      <c r="N190" s="171"/>
      <c r="O190" s="171"/>
      <c r="P190" s="171"/>
      <c r="Q190" s="171">
        <f t="shared" si="2"/>
        <v>31340.799999999999</v>
      </c>
      <c r="T190" s="3"/>
    </row>
    <row r="191" spans="1:29" s="34" customFormat="1" x14ac:dyDescent="0.25">
      <c r="A191"/>
      <c r="B191" s="172" t="s">
        <v>287</v>
      </c>
      <c r="C191" s="171">
        <v>6767625</v>
      </c>
      <c r="D191" s="171"/>
      <c r="E191" s="171">
        <v>0</v>
      </c>
      <c r="F191" s="171">
        <v>31340.799999999999</v>
      </c>
      <c r="G191" s="171"/>
      <c r="H191" s="171"/>
      <c r="I191" s="171"/>
      <c r="J191" s="171"/>
      <c r="K191" s="171"/>
      <c r="L191" s="171"/>
      <c r="M191" s="171"/>
      <c r="N191" s="171"/>
      <c r="O191" s="171"/>
      <c r="P191" s="171"/>
      <c r="Q191" s="171">
        <f t="shared" si="2"/>
        <v>31340.799999999999</v>
      </c>
      <c r="R191"/>
      <c r="S191"/>
      <c r="T191" s="3"/>
      <c r="U191"/>
      <c r="V191"/>
      <c r="X191"/>
      <c r="Y191"/>
      <c r="Z191"/>
      <c r="AA191"/>
      <c r="AB191"/>
      <c r="AC191"/>
    </row>
    <row r="192" spans="1:29" x14ac:dyDescent="0.25">
      <c r="B192" s="170" t="s">
        <v>288</v>
      </c>
      <c r="C192" s="171">
        <v>20515996</v>
      </c>
      <c r="D192" s="171"/>
      <c r="E192" s="171">
        <v>0</v>
      </c>
      <c r="F192" s="171">
        <v>0</v>
      </c>
      <c r="G192" s="171"/>
      <c r="H192" s="171"/>
      <c r="I192" s="171"/>
      <c r="J192" s="171"/>
      <c r="K192" s="171"/>
      <c r="L192" s="171"/>
      <c r="M192" s="171"/>
      <c r="N192" s="171"/>
      <c r="O192" s="171"/>
      <c r="P192" s="171"/>
      <c r="Q192" s="171">
        <f t="shared" si="2"/>
        <v>0</v>
      </c>
      <c r="T192" s="3"/>
    </row>
    <row r="193" spans="1:29" x14ac:dyDescent="0.25">
      <c r="B193" s="172" t="s">
        <v>289</v>
      </c>
      <c r="C193" s="171">
        <v>20515996</v>
      </c>
      <c r="D193" s="171"/>
      <c r="E193" s="171">
        <v>0</v>
      </c>
      <c r="F193" s="171">
        <v>0</v>
      </c>
      <c r="G193" s="171"/>
      <c r="H193" s="171"/>
      <c r="I193" s="171"/>
      <c r="J193" s="171"/>
      <c r="K193" s="171"/>
      <c r="L193" s="171"/>
      <c r="M193" s="171"/>
      <c r="N193" s="171"/>
      <c r="O193" s="171"/>
      <c r="P193" s="171"/>
      <c r="Q193" s="171">
        <f t="shared" si="2"/>
        <v>0</v>
      </c>
      <c r="T193" s="3"/>
    </row>
    <row r="194" spans="1:29" s="34" customFormat="1" x14ac:dyDescent="0.25">
      <c r="A194"/>
      <c r="B194" s="170" t="s">
        <v>290</v>
      </c>
      <c r="C194" s="182">
        <v>573858</v>
      </c>
      <c r="D194" s="169"/>
      <c r="E194" s="182">
        <v>0</v>
      </c>
      <c r="F194" s="182"/>
      <c r="G194" s="182"/>
      <c r="H194" s="182"/>
      <c r="I194" s="182"/>
      <c r="J194" s="182"/>
      <c r="K194" s="182"/>
      <c r="L194" s="182"/>
      <c r="M194" s="182"/>
      <c r="N194" s="182"/>
      <c r="O194" s="182"/>
      <c r="P194" s="182"/>
      <c r="Q194" s="182">
        <f t="shared" si="2"/>
        <v>0</v>
      </c>
      <c r="R194"/>
      <c r="S194"/>
      <c r="T194" s="3"/>
      <c r="U194"/>
      <c r="V194"/>
      <c r="X194"/>
      <c r="Y194"/>
      <c r="Z194"/>
      <c r="AA194"/>
      <c r="AB194"/>
      <c r="AC194"/>
    </row>
    <row r="195" spans="1:29" x14ac:dyDescent="0.25">
      <c r="B195" s="172" t="s">
        <v>291</v>
      </c>
      <c r="C195" s="171">
        <v>573858</v>
      </c>
      <c r="D195" s="171"/>
      <c r="E195" s="171">
        <v>0</v>
      </c>
      <c r="F195" s="171"/>
      <c r="G195" s="171"/>
      <c r="H195" s="171"/>
      <c r="I195" s="171"/>
      <c r="J195" s="171"/>
      <c r="K195" s="171"/>
      <c r="L195" s="171"/>
      <c r="M195" s="171"/>
      <c r="N195" s="171"/>
      <c r="O195" s="171"/>
      <c r="P195" s="171"/>
      <c r="Q195" s="171">
        <f t="shared" si="2"/>
        <v>0</v>
      </c>
      <c r="T195" s="3"/>
    </row>
    <row r="196" spans="1:29" s="34" customFormat="1" x14ac:dyDescent="0.25">
      <c r="A196"/>
      <c r="B196" s="168" t="s">
        <v>292</v>
      </c>
      <c r="C196" s="181">
        <v>59774423</v>
      </c>
      <c r="D196" s="171"/>
      <c r="E196" s="181">
        <v>0</v>
      </c>
      <c r="F196" s="181">
        <v>0</v>
      </c>
      <c r="G196" s="181"/>
      <c r="H196" s="181"/>
      <c r="I196" s="181"/>
      <c r="J196" s="181"/>
      <c r="K196" s="181"/>
      <c r="L196" s="181"/>
      <c r="M196" s="181"/>
      <c r="N196" s="181"/>
      <c r="O196" s="181"/>
      <c r="P196" s="181"/>
      <c r="Q196" s="181">
        <f t="shared" si="2"/>
        <v>0</v>
      </c>
      <c r="R196"/>
      <c r="S196"/>
      <c r="T196" s="3"/>
      <c r="U196"/>
      <c r="V196"/>
      <c r="X196"/>
      <c r="Y196"/>
      <c r="Z196"/>
      <c r="AA196"/>
      <c r="AB196"/>
      <c r="AC196"/>
    </row>
    <row r="197" spans="1:29" x14ac:dyDescent="0.25">
      <c r="B197" s="170" t="s">
        <v>293</v>
      </c>
      <c r="C197" s="171">
        <v>13855676</v>
      </c>
      <c r="D197" s="171"/>
      <c r="E197" s="171">
        <v>0</v>
      </c>
      <c r="F197" s="171">
        <v>0</v>
      </c>
      <c r="G197" s="171"/>
      <c r="H197" s="171"/>
      <c r="I197" s="171"/>
      <c r="J197" s="171"/>
      <c r="K197" s="171"/>
      <c r="L197" s="171"/>
      <c r="M197" s="171"/>
      <c r="N197" s="171"/>
      <c r="O197" s="171"/>
      <c r="P197" s="171"/>
      <c r="Q197" s="171">
        <f t="shared" si="2"/>
        <v>0</v>
      </c>
      <c r="T197" s="3"/>
    </row>
    <row r="198" spans="1:29" s="34" customFormat="1" x14ac:dyDescent="0.25">
      <c r="A198"/>
      <c r="B198" s="172" t="s">
        <v>294</v>
      </c>
      <c r="C198" s="171">
        <v>13855676</v>
      </c>
      <c r="D198" s="171"/>
      <c r="E198" s="171">
        <v>0</v>
      </c>
      <c r="F198" s="171">
        <v>0</v>
      </c>
      <c r="G198" s="171"/>
      <c r="H198" s="171"/>
      <c r="I198" s="171"/>
      <c r="J198" s="171"/>
      <c r="K198" s="171"/>
      <c r="L198" s="171"/>
      <c r="M198" s="171"/>
      <c r="N198" s="171"/>
      <c r="O198" s="171"/>
      <c r="P198" s="171"/>
      <c r="Q198" s="171">
        <f t="shared" si="2"/>
        <v>0</v>
      </c>
      <c r="R198"/>
      <c r="S198"/>
      <c r="T198" s="3"/>
      <c r="U198"/>
      <c r="V198"/>
      <c r="X198"/>
      <c r="Y198"/>
      <c r="Z198"/>
      <c r="AA198"/>
      <c r="AB198"/>
      <c r="AC198"/>
    </row>
    <row r="199" spans="1:29" x14ac:dyDescent="0.25">
      <c r="B199" s="170" t="s">
        <v>295</v>
      </c>
      <c r="C199" s="171">
        <v>8483431</v>
      </c>
      <c r="D199" s="171"/>
      <c r="E199" s="171">
        <v>0</v>
      </c>
      <c r="F199" s="171">
        <v>0</v>
      </c>
      <c r="G199" s="171"/>
      <c r="H199" s="171"/>
      <c r="I199" s="171"/>
      <c r="J199" s="171"/>
      <c r="K199" s="171"/>
      <c r="L199" s="171"/>
      <c r="M199" s="171"/>
      <c r="N199" s="171"/>
      <c r="O199" s="171"/>
      <c r="P199" s="171"/>
      <c r="Q199" s="171">
        <f t="shared" si="2"/>
        <v>0</v>
      </c>
      <c r="T199" s="3"/>
    </row>
    <row r="200" spans="1:29" s="34" customFormat="1" x14ac:dyDescent="0.25">
      <c r="A200"/>
      <c r="B200" s="172" t="s">
        <v>296</v>
      </c>
      <c r="C200" s="171">
        <v>8483431</v>
      </c>
      <c r="D200" s="171"/>
      <c r="E200" s="171">
        <v>0</v>
      </c>
      <c r="F200" s="171">
        <v>0</v>
      </c>
      <c r="G200" s="171"/>
      <c r="H200" s="171"/>
      <c r="I200" s="171"/>
      <c r="J200" s="171"/>
      <c r="K200" s="171"/>
      <c r="L200" s="171"/>
      <c r="M200" s="171"/>
      <c r="N200" s="171"/>
      <c r="O200" s="171"/>
      <c r="P200" s="171"/>
      <c r="Q200" s="171">
        <f t="shared" si="2"/>
        <v>0</v>
      </c>
      <c r="R200"/>
      <c r="S200"/>
      <c r="T200" s="3"/>
      <c r="U200"/>
      <c r="V200"/>
      <c r="X200"/>
      <c r="Y200"/>
      <c r="Z200"/>
      <c r="AA200"/>
      <c r="AB200"/>
      <c r="AC200"/>
    </row>
    <row r="201" spans="1:29" x14ac:dyDescent="0.25">
      <c r="B201" s="170" t="s">
        <v>297</v>
      </c>
      <c r="C201" s="171">
        <v>36612416</v>
      </c>
      <c r="D201" s="171"/>
      <c r="E201" s="171">
        <v>0</v>
      </c>
      <c r="F201" s="171">
        <v>0</v>
      </c>
      <c r="G201" s="171"/>
      <c r="H201" s="171"/>
      <c r="I201" s="171"/>
      <c r="J201" s="171"/>
      <c r="K201" s="171"/>
      <c r="L201" s="171"/>
      <c r="M201" s="171"/>
      <c r="N201" s="171"/>
      <c r="O201" s="171"/>
      <c r="P201" s="171"/>
      <c r="Q201" s="171">
        <f t="shared" ref="Q201:Q264" si="3">SUM(E201:P201)</f>
        <v>0</v>
      </c>
      <c r="T201" s="3"/>
    </row>
    <row r="202" spans="1:29" x14ac:dyDescent="0.25">
      <c r="B202" s="172" t="s">
        <v>298</v>
      </c>
      <c r="C202" s="171">
        <v>36612416</v>
      </c>
      <c r="D202" s="171"/>
      <c r="E202" s="171">
        <v>0</v>
      </c>
      <c r="F202" s="171">
        <v>0</v>
      </c>
      <c r="G202" s="171"/>
      <c r="H202" s="171"/>
      <c r="I202" s="171"/>
      <c r="J202" s="171"/>
      <c r="K202" s="171"/>
      <c r="L202" s="171"/>
      <c r="M202" s="171"/>
      <c r="N202" s="171"/>
      <c r="O202" s="171"/>
      <c r="P202" s="171"/>
      <c r="Q202" s="171">
        <f t="shared" si="3"/>
        <v>0</v>
      </c>
      <c r="T202" s="3"/>
    </row>
    <row r="203" spans="1:29" s="34" customFormat="1" x14ac:dyDescent="0.25">
      <c r="A203"/>
      <c r="B203" s="170" t="s">
        <v>299</v>
      </c>
      <c r="C203" s="182">
        <v>822900</v>
      </c>
      <c r="D203" s="169"/>
      <c r="E203" s="182">
        <v>0</v>
      </c>
      <c r="F203" s="182">
        <v>0</v>
      </c>
      <c r="G203" s="182"/>
      <c r="H203" s="182"/>
      <c r="I203" s="182"/>
      <c r="J203" s="182"/>
      <c r="K203" s="182"/>
      <c r="L203" s="182"/>
      <c r="M203" s="182"/>
      <c r="N203" s="182"/>
      <c r="O203" s="182"/>
      <c r="P203" s="182"/>
      <c r="Q203" s="182">
        <f t="shared" si="3"/>
        <v>0</v>
      </c>
      <c r="R203"/>
      <c r="S203"/>
      <c r="T203" s="3"/>
      <c r="U203"/>
      <c r="V203"/>
      <c r="X203"/>
      <c r="Y203"/>
      <c r="Z203"/>
      <c r="AA203"/>
      <c r="AB203"/>
      <c r="AC203"/>
    </row>
    <row r="204" spans="1:29" x14ac:dyDescent="0.25">
      <c r="B204" s="172" t="s">
        <v>300</v>
      </c>
      <c r="C204" s="171">
        <v>822900</v>
      </c>
      <c r="D204" s="171"/>
      <c r="E204" s="171">
        <v>0</v>
      </c>
      <c r="F204" s="171">
        <v>0</v>
      </c>
      <c r="G204" s="171"/>
      <c r="H204" s="171"/>
      <c r="I204" s="171"/>
      <c r="J204" s="171"/>
      <c r="K204" s="171"/>
      <c r="L204" s="171"/>
      <c r="M204" s="171"/>
      <c r="N204" s="171"/>
      <c r="O204" s="171"/>
      <c r="P204" s="171"/>
      <c r="Q204" s="171">
        <f t="shared" si="3"/>
        <v>0</v>
      </c>
      <c r="T204" s="3"/>
    </row>
    <row r="205" spans="1:29" s="34" customFormat="1" x14ac:dyDescent="0.25">
      <c r="A205"/>
      <c r="B205" s="168" t="s">
        <v>42</v>
      </c>
      <c r="C205" s="181">
        <v>4403356</v>
      </c>
      <c r="D205" s="171"/>
      <c r="E205" s="181">
        <v>0</v>
      </c>
      <c r="F205" s="181"/>
      <c r="G205" s="181"/>
      <c r="H205" s="181"/>
      <c r="I205" s="181"/>
      <c r="J205" s="181"/>
      <c r="K205" s="181"/>
      <c r="L205" s="181"/>
      <c r="M205" s="181"/>
      <c r="N205" s="181"/>
      <c r="O205" s="181"/>
      <c r="P205" s="181"/>
      <c r="Q205" s="181">
        <f t="shared" si="3"/>
        <v>0</v>
      </c>
      <c r="R205"/>
      <c r="S205"/>
      <c r="T205" s="3"/>
      <c r="U205"/>
      <c r="V205"/>
      <c r="X205"/>
      <c r="Y205"/>
      <c r="Z205"/>
      <c r="AA205"/>
      <c r="AB205"/>
      <c r="AC205"/>
    </row>
    <row r="206" spans="1:29" x14ac:dyDescent="0.25">
      <c r="B206" s="170" t="s">
        <v>303</v>
      </c>
      <c r="C206" s="182">
        <v>4403356</v>
      </c>
      <c r="D206" s="169"/>
      <c r="E206" s="182">
        <v>0</v>
      </c>
      <c r="F206" s="182"/>
      <c r="G206" s="182"/>
      <c r="H206" s="182"/>
      <c r="I206" s="182"/>
      <c r="J206" s="182"/>
      <c r="K206" s="182"/>
      <c r="L206" s="182"/>
      <c r="M206" s="182"/>
      <c r="N206" s="182"/>
      <c r="O206" s="182"/>
      <c r="P206" s="182"/>
      <c r="Q206" s="182">
        <f t="shared" si="3"/>
        <v>0</v>
      </c>
      <c r="T206" s="3"/>
    </row>
    <row r="207" spans="1:29" s="34" customFormat="1" x14ac:dyDescent="0.25">
      <c r="A207"/>
      <c r="B207" s="172" t="s">
        <v>304</v>
      </c>
      <c r="C207" s="171">
        <v>4403356</v>
      </c>
      <c r="D207" s="171"/>
      <c r="E207" s="171">
        <v>0</v>
      </c>
      <c r="F207" s="171"/>
      <c r="G207" s="171"/>
      <c r="H207" s="171"/>
      <c r="I207" s="171"/>
      <c r="J207" s="171"/>
      <c r="K207" s="171"/>
      <c r="L207" s="171"/>
      <c r="M207" s="171"/>
      <c r="N207" s="171"/>
      <c r="O207" s="171"/>
      <c r="P207" s="171"/>
      <c r="Q207" s="171">
        <f t="shared" si="3"/>
        <v>0</v>
      </c>
      <c r="R207"/>
      <c r="S207"/>
      <c r="T207" s="3"/>
      <c r="U207"/>
      <c r="V207"/>
      <c r="X207"/>
      <c r="Y207"/>
      <c r="Z207"/>
      <c r="AA207"/>
      <c r="AB207"/>
      <c r="AC207"/>
    </row>
    <row r="208" spans="1:29" x14ac:dyDescent="0.25">
      <c r="B208" s="168" t="s">
        <v>305</v>
      </c>
      <c r="C208" s="181">
        <v>11217821</v>
      </c>
      <c r="D208" s="171"/>
      <c r="E208" s="181">
        <v>0</v>
      </c>
      <c r="F208" s="181">
        <v>0</v>
      </c>
      <c r="G208" s="181"/>
      <c r="H208" s="181"/>
      <c r="I208" s="181"/>
      <c r="J208" s="181"/>
      <c r="K208" s="181"/>
      <c r="L208" s="181"/>
      <c r="M208" s="181"/>
      <c r="N208" s="181"/>
      <c r="O208" s="181"/>
      <c r="P208" s="181"/>
      <c r="Q208" s="181">
        <f t="shared" si="3"/>
        <v>0</v>
      </c>
      <c r="T208" s="3"/>
    </row>
    <row r="209" spans="1:29" s="34" customFormat="1" x14ac:dyDescent="0.25">
      <c r="A209"/>
      <c r="B209" s="170" t="s">
        <v>498</v>
      </c>
      <c r="C209" s="171">
        <v>64016</v>
      </c>
      <c r="D209" s="171"/>
      <c r="E209" s="171">
        <v>0</v>
      </c>
      <c r="F209" s="171"/>
      <c r="G209" s="171"/>
      <c r="H209" s="171"/>
      <c r="I209" s="171"/>
      <c r="J209" s="171"/>
      <c r="K209" s="171"/>
      <c r="L209" s="171"/>
      <c r="M209" s="171"/>
      <c r="N209" s="171"/>
      <c r="O209" s="171"/>
      <c r="P209" s="171"/>
      <c r="Q209" s="171">
        <f t="shared" si="3"/>
        <v>0</v>
      </c>
      <c r="R209"/>
      <c r="S209"/>
      <c r="T209" s="3"/>
      <c r="U209"/>
      <c r="V209"/>
      <c r="X209"/>
      <c r="Y209"/>
      <c r="Z209"/>
      <c r="AA209"/>
      <c r="AB209"/>
      <c r="AC209"/>
    </row>
    <row r="210" spans="1:29" x14ac:dyDescent="0.25">
      <c r="B210" s="172" t="s">
        <v>499</v>
      </c>
      <c r="C210" s="171">
        <v>64016</v>
      </c>
      <c r="D210" s="171"/>
      <c r="E210" s="171">
        <v>0</v>
      </c>
      <c r="F210" s="171"/>
      <c r="G210" s="171"/>
      <c r="H210" s="171"/>
      <c r="I210" s="171"/>
      <c r="J210" s="171"/>
      <c r="K210" s="171"/>
      <c r="L210" s="171"/>
      <c r="M210" s="171"/>
      <c r="N210" s="171"/>
      <c r="O210" s="171"/>
      <c r="P210" s="171"/>
      <c r="Q210" s="171">
        <f t="shared" si="3"/>
        <v>0</v>
      </c>
      <c r="T210" s="3"/>
    </row>
    <row r="211" spans="1:29" x14ac:dyDescent="0.25">
      <c r="B211" s="170" t="s">
        <v>308</v>
      </c>
      <c r="C211" s="171">
        <v>9417893</v>
      </c>
      <c r="D211" s="171"/>
      <c r="E211" s="171">
        <v>0</v>
      </c>
      <c r="F211" s="171">
        <v>0</v>
      </c>
      <c r="G211" s="171"/>
      <c r="H211" s="171"/>
      <c r="I211" s="171"/>
      <c r="J211" s="171"/>
      <c r="K211" s="171"/>
      <c r="L211" s="171"/>
      <c r="M211" s="171"/>
      <c r="N211" s="171"/>
      <c r="O211" s="171"/>
      <c r="P211" s="171"/>
      <c r="Q211" s="171">
        <f t="shared" si="3"/>
        <v>0</v>
      </c>
      <c r="T211" s="3"/>
    </row>
    <row r="212" spans="1:29" s="34" customFormat="1" x14ac:dyDescent="0.25">
      <c r="A212"/>
      <c r="B212" s="172" t="s">
        <v>309</v>
      </c>
      <c r="C212" s="171">
        <v>9417893</v>
      </c>
      <c r="D212" s="171"/>
      <c r="E212" s="171">
        <v>0</v>
      </c>
      <c r="F212" s="171">
        <v>0</v>
      </c>
      <c r="G212" s="171"/>
      <c r="H212" s="171"/>
      <c r="I212" s="171"/>
      <c r="J212" s="171"/>
      <c r="K212" s="171"/>
      <c r="L212" s="171"/>
      <c r="M212" s="171"/>
      <c r="N212" s="171"/>
      <c r="O212" s="171"/>
      <c r="P212" s="171"/>
      <c r="Q212" s="171">
        <f t="shared" si="3"/>
        <v>0</v>
      </c>
      <c r="R212"/>
      <c r="S212"/>
      <c r="T212" s="3"/>
      <c r="U212"/>
      <c r="V212"/>
      <c r="X212"/>
      <c r="Y212"/>
      <c r="Z212"/>
      <c r="AA212"/>
      <c r="AB212"/>
      <c r="AC212"/>
    </row>
    <row r="213" spans="1:29" x14ac:dyDescent="0.25">
      <c r="B213" s="170" t="s">
        <v>310</v>
      </c>
      <c r="C213" s="171">
        <v>36060</v>
      </c>
      <c r="D213" s="171"/>
      <c r="E213" s="171">
        <v>0</v>
      </c>
      <c r="F213" s="171"/>
      <c r="G213" s="171"/>
      <c r="H213" s="171"/>
      <c r="I213" s="171"/>
      <c r="J213" s="171"/>
      <c r="K213" s="171"/>
      <c r="L213" s="171"/>
      <c r="M213" s="171"/>
      <c r="N213" s="171"/>
      <c r="O213" s="171"/>
      <c r="P213" s="171"/>
      <c r="Q213" s="171">
        <f t="shared" si="3"/>
        <v>0</v>
      </c>
      <c r="T213" s="3"/>
    </row>
    <row r="214" spans="1:29" x14ac:dyDescent="0.25">
      <c r="B214" s="172" t="s">
        <v>311</v>
      </c>
      <c r="C214" s="171">
        <v>36060</v>
      </c>
      <c r="D214" s="171"/>
      <c r="E214" s="171">
        <v>0</v>
      </c>
      <c r="F214" s="171"/>
      <c r="G214" s="171"/>
      <c r="H214" s="171"/>
      <c r="I214" s="171"/>
      <c r="J214" s="171"/>
      <c r="K214" s="171"/>
      <c r="L214" s="171"/>
      <c r="M214" s="171"/>
      <c r="N214" s="171"/>
      <c r="O214" s="171"/>
      <c r="P214" s="171"/>
      <c r="Q214" s="171">
        <f t="shared" si="3"/>
        <v>0</v>
      </c>
      <c r="T214" s="3"/>
    </row>
    <row r="215" spans="1:29" s="34" customFormat="1" x14ac:dyDescent="0.25">
      <c r="A215"/>
      <c r="B215" s="170" t="s">
        <v>312</v>
      </c>
      <c r="C215" s="182">
        <v>1699852</v>
      </c>
      <c r="D215" s="169"/>
      <c r="E215" s="182">
        <v>0</v>
      </c>
      <c r="F215" s="182">
        <v>0</v>
      </c>
      <c r="G215" s="182"/>
      <c r="H215" s="182"/>
      <c r="I215" s="182"/>
      <c r="J215" s="182"/>
      <c r="K215" s="182"/>
      <c r="L215" s="182"/>
      <c r="M215" s="182"/>
      <c r="N215" s="182"/>
      <c r="O215" s="182"/>
      <c r="P215" s="182"/>
      <c r="Q215" s="182">
        <f t="shared" si="3"/>
        <v>0</v>
      </c>
      <c r="R215"/>
      <c r="S215"/>
      <c r="T215" s="3"/>
      <c r="U215"/>
      <c r="V215"/>
      <c r="X215"/>
      <c r="Y215"/>
      <c r="Z215"/>
      <c r="AA215"/>
      <c r="AB215"/>
      <c r="AC215"/>
    </row>
    <row r="216" spans="1:29" s="34" customFormat="1" x14ac:dyDescent="0.25">
      <c r="A216"/>
      <c r="B216" s="172" t="s">
        <v>313</v>
      </c>
      <c r="C216" s="171">
        <v>1699852</v>
      </c>
      <c r="D216" s="171"/>
      <c r="E216" s="171">
        <v>0</v>
      </c>
      <c r="F216" s="171">
        <v>0</v>
      </c>
      <c r="G216" s="171"/>
      <c r="H216" s="171"/>
      <c r="I216" s="171"/>
      <c r="J216" s="171"/>
      <c r="K216" s="171"/>
      <c r="L216" s="171"/>
      <c r="M216" s="171"/>
      <c r="N216" s="171"/>
      <c r="O216" s="171"/>
      <c r="P216" s="171"/>
      <c r="Q216" s="171">
        <f t="shared" si="3"/>
        <v>0</v>
      </c>
      <c r="R216"/>
      <c r="S216"/>
      <c r="T216" s="3"/>
      <c r="U216"/>
      <c r="V216"/>
      <c r="X216"/>
      <c r="Y216"/>
      <c r="Z216"/>
      <c r="AA216"/>
      <c r="AB216"/>
      <c r="AC216"/>
    </row>
    <row r="217" spans="1:29" s="34" customFormat="1" x14ac:dyDescent="0.25">
      <c r="A217"/>
      <c r="B217" s="168" t="s">
        <v>44</v>
      </c>
      <c r="C217" s="181">
        <v>24069873</v>
      </c>
      <c r="D217" s="171"/>
      <c r="E217" s="181">
        <v>0</v>
      </c>
      <c r="F217" s="181">
        <v>4366</v>
      </c>
      <c r="G217" s="181"/>
      <c r="H217" s="181"/>
      <c r="I217" s="181"/>
      <c r="J217" s="181"/>
      <c r="K217" s="181"/>
      <c r="L217" s="181"/>
      <c r="M217" s="181"/>
      <c r="N217" s="181"/>
      <c r="O217" s="181"/>
      <c r="P217" s="181"/>
      <c r="Q217" s="181">
        <f t="shared" si="3"/>
        <v>4366</v>
      </c>
      <c r="R217"/>
      <c r="S217"/>
      <c r="T217" s="3"/>
      <c r="U217"/>
      <c r="V217"/>
      <c r="X217"/>
      <c r="Y217"/>
      <c r="Z217"/>
      <c r="AA217"/>
      <c r="AB217"/>
      <c r="AC217"/>
    </row>
    <row r="218" spans="1:29" x14ac:dyDescent="0.25">
      <c r="B218" s="170" t="s">
        <v>314</v>
      </c>
      <c r="C218" s="171">
        <v>2727864</v>
      </c>
      <c r="D218" s="171"/>
      <c r="E218" s="171">
        <v>0</v>
      </c>
      <c r="F218" s="171"/>
      <c r="G218" s="171"/>
      <c r="H218" s="171"/>
      <c r="I218" s="171"/>
      <c r="J218" s="171"/>
      <c r="K218" s="171"/>
      <c r="L218" s="171"/>
      <c r="M218" s="171"/>
      <c r="N218" s="171"/>
      <c r="O218" s="171"/>
      <c r="P218" s="171"/>
      <c r="Q218" s="171">
        <f t="shared" si="3"/>
        <v>0</v>
      </c>
      <c r="T218" s="3"/>
    </row>
    <row r="219" spans="1:29" s="34" customFormat="1" x14ac:dyDescent="0.25">
      <c r="A219"/>
      <c r="B219" s="172" t="s">
        <v>315</v>
      </c>
      <c r="C219" s="171">
        <v>1978669</v>
      </c>
      <c r="D219" s="171"/>
      <c r="E219" s="171">
        <v>0</v>
      </c>
      <c r="F219" s="171"/>
      <c r="G219" s="171"/>
      <c r="H219" s="171"/>
      <c r="I219" s="171"/>
      <c r="J219" s="171"/>
      <c r="K219" s="171"/>
      <c r="L219" s="171"/>
      <c r="M219" s="171"/>
      <c r="N219" s="171"/>
      <c r="O219" s="171"/>
      <c r="P219" s="171"/>
      <c r="Q219" s="171">
        <f t="shared" si="3"/>
        <v>0</v>
      </c>
      <c r="R219"/>
      <c r="S219"/>
      <c r="T219" s="3"/>
      <c r="U219"/>
      <c r="V219"/>
      <c r="X219"/>
      <c r="Y219"/>
      <c r="Z219"/>
      <c r="AA219"/>
      <c r="AB219"/>
      <c r="AC219"/>
    </row>
    <row r="220" spans="1:29" s="34" customFormat="1" x14ac:dyDescent="0.25">
      <c r="A220"/>
      <c r="B220" s="172" t="s">
        <v>317</v>
      </c>
      <c r="C220" s="171">
        <v>749195</v>
      </c>
      <c r="D220" s="171"/>
      <c r="E220" s="171">
        <v>0</v>
      </c>
      <c r="F220" s="171"/>
      <c r="G220" s="171"/>
      <c r="H220" s="171"/>
      <c r="I220" s="171"/>
      <c r="J220" s="171"/>
      <c r="K220" s="171"/>
      <c r="L220" s="171"/>
      <c r="M220" s="171"/>
      <c r="N220" s="171"/>
      <c r="O220" s="171"/>
      <c r="P220" s="171"/>
      <c r="Q220" s="171">
        <f t="shared" si="3"/>
        <v>0</v>
      </c>
      <c r="R220"/>
      <c r="S220"/>
      <c r="T220" s="3"/>
      <c r="U220"/>
      <c r="V220"/>
      <c r="X220"/>
      <c r="Y220"/>
      <c r="Z220"/>
      <c r="AA220"/>
      <c r="AB220"/>
      <c r="AC220"/>
    </row>
    <row r="221" spans="1:29" x14ac:dyDescent="0.25">
      <c r="B221" s="170" t="s">
        <v>319</v>
      </c>
      <c r="C221" s="171">
        <v>1659402</v>
      </c>
      <c r="D221" s="171"/>
      <c r="E221" s="171">
        <v>0</v>
      </c>
      <c r="F221" s="171"/>
      <c r="G221" s="171"/>
      <c r="H221" s="171"/>
      <c r="I221" s="171"/>
      <c r="J221" s="171"/>
      <c r="K221" s="171"/>
      <c r="L221" s="171"/>
      <c r="M221" s="171"/>
      <c r="N221" s="171"/>
      <c r="O221" s="171"/>
      <c r="P221" s="171"/>
      <c r="Q221" s="171">
        <f t="shared" si="3"/>
        <v>0</v>
      </c>
      <c r="T221" s="3"/>
    </row>
    <row r="222" spans="1:29" s="34" customFormat="1" x14ac:dyDescent="0.25">
      <c r="A222"/>
      <c r="B222" s="172" t="s">
        <v>320</v>
      </c>
      <c r="C222" s="171">
        <v>690000</v>
      </c>
      <c r="D222" s="171"/>
      <c r="E222" s="171">
        <v>0</v>
      </c>
      <c r="F222" s="171"/>
      <c r="G222" s="171"/>
      <c r="H222" s="171"/>
      <c r="I222" s="171"/>
      <c r="J222" s="171"/>
      <c r="K222" s="171"/>
      <c r="L222" s="171"/>
      <c r="M222" s="171"/>
      <c r="N222" s="171"/>
      <c r="O222" s="171"/>
      <c r="P222" s="171"/>
      <c r="Q222" s="171">
        <f t="shared" si="3"/>
        <v>0</v>
      </c>
      <c r="R222"/>
      <c r="S222"/>
      <c r="T222" s="3"/>
      <c r="U222"/>
      <c r="V222"/>
      <c r="X222"/>
      <c r="Y222"/>
      <c r="Z222"/>
      <c r="AA222"/>
      <c r="AB222"/>
      <c r="AC222"/>
    </row>
    <row r="223" spans="1:29" x14ac:dyDescent="0.25">
      <c r="B223" s="172" t="s">
        <v>477</v>
      </c>
      <c r="C223" s="171">
        <v>301273</v>
      </c>
      <c r="D223" s="171"/>
      <c r="E223" s="171">
        <v>0</v>
      </c>
      <c r="F223" s="171"/>
      <c r="G223" s="171"/>
      <c r="H223" s="171"/>
      <c r="I223" s="171"/>
      <c r="J223" s="171"/>
      <c r="K223" s="171"/>
      <c r="L223" s="171"/>
      <c r="M223" s="171"/>
      <c r="N223" s="171"/>
      <c r="O223" s="171"/>
      <c r="P223" s="171"/>
      <c r="Q223" s="171">
        <f t="shared" si="3"/>
        <v>0</v>
      </c>
      <c r="T223" s="3"/>
    </row>
    <row r="224" spans="1:29" x14ac:dyDescent="0.25">
      <c r="B224" s="172" t="s">
        <v>321</v>
      </c>
      <c r="C224" s="171">
        <v>668129</v>
      </c>
      <c r="D224" s="171"/>
      <c r="E224" s="171">
        <v>0</v>
      </c>
      <c r="F224" s="171"/>
      <c r="G224" s="171"/>
      <c r="H224" s="171"/>
      <c r="I224" s="171"/>
      <c r="J224" s="171"/>
      <c r="K224" s="171"/>
      <c r="L224" s="171"/>
      <c r="M224" s="171"/>
      <c r="N224" s="171"/>
      <c r="O224" s="171"/>
      <c r="P224" s="171"/>
      <c r="Q224" s="171">
        <f t="shared" si="3"/>
        <v>0</v>
      </c>
      <c r="T224" s="3"/>
    </row>
    <row r="225" spans="1:29" x14ac:dyDescent="0.25">
      <c r="B225" s="170" t="s">
        <v>322</v>
      </c>
      <c r="C225" s="171">
        <v>19455082</v>
      </c>
      <c r="D225" s="171"/>
      <c r="E225" s="171">
        <v>0</v>
      </c>
      <c r="F225" s="171">
        <v>4366</v>
      </c>
      <c r="G225" s="171"/>
      <c r="H225" s="171"/>
      <c r="I225" s="171"/>
      <c r="J225" s="171"/>
      <c r="K225" s="171"/>
      <c r="L225" s="171"/>
      <c r="M225" s="171"/>
      <c r="N225" s="171"/>
      <c r="O225" s="171"/>
      <c r="P225" s="171"/>
      <c r="Q225" s="171">
        <f t="shared" si="3"/>
        <v>4366</v>
      </c>
      <c r="T225" s="3"/>
    </row>
    <row r="226" spans="1:29" x14ac:dyDescent="0.25">
      <c r="B226" s="172" t="s">
        <v>325</v>
      </c>
      <c r="C226" s="171">
        <v>2879610</v>
      </c>
      <c r="D226" s="171"/>
      <c r="E226" s="171">
        <v>0</v>
      </c>
      <c r="F226" s="171">
        <v>0</v>
      </c>
      <c r="G226" s="171"/>
      <c r="H226" s="171"/>
      <c r="I226" s="171"/>
      <c r="J226" s="171"/>
      <c r="K226" s="171"/>
      <c r="L226" s="171"/>
      <c r="M226" s="171"/>
      <c r="N226" s="171"/>
      <c r="O226" s="171"/>
      <c r="P226" s="171"/>
      <c r="Q226" s="171">
        <f t="shared" si="3"/>
        <v>0</v>
      </c>
      <c r="T226" s="3"/>
    </row>
    <row r="227" spans="1:29" s="34" customFormat="1" x14ac:dyDescent="0.25">
      <c r="A227"/>
      <c r="B227" s="172" t="s">
        <v>327</v>
      </c>
      <c r="C227" s="171">
        <v>16575472</v>
      </c>
      <c r="D227" s="171"/>
      <c r="E227" s="171">
        <v>0</v>
      </c>
      <c r="F227" s="171">
        <v>4366</v>
      </c>
      <c r="G227" s="171"/>
      <c r="H227" s="171"/>
      <c r="I227" s="171"/>
      <c r="J227" s="171"/>
      <c r="K227" s="171"/>
      <c r="L227" s="171"/>
      <c r="M227" s="171"/>
      <c r="N227" s="171"/>
      <c r="O227" s="171"/>
      <c r="P227" s="171"/>
      <c r="Q227" s="171">
        <f t="shared" si="3"/>
        <v>4366</v>
      </c>
      <c r="R227"/>
      <c r="S227"/>
      <c r="T227" s="3"/>
      <c r="U227"/>
      <c r="V227"/>
      <c r="X227"/>
      <c r="Y227"/>
      <c r="Z227"/>
      <c r="AA227"/>
      <c r="AB227"/>
      <c r="AC227"/>
    </row>
    <row r="228" spans="1:29" x14ac:dyDescent="0.25">
      <c r="B228" s="170" t="s">
        <v>328</v>
      </c>
      <c r="C228" s="171">
        <v>227525</v>
      </c>
      <c r="D228" s="171"/>
      <c r="E228" s="171">
        <v>0</v>
      </c>
      <c r="F228" s="171"/>
      <c r="G228" s="171"/>
      <c r="H228" s="171"/>
      <c r="I228" s="171"/>
      <c r="J228" s="171"/>
      <c r="K228" s="171"/>
      <c r="L228" s="171"/>
      <c r="M228" s="171"/>
      <c r="N228" s="171"/>
      <c r="O228" s="171"/>
      <c r="P228" s="171"/>
      <c r="Q228" s="171">
        <f t="shared" si="3"/>
        <v>0</v>
      </c>
      <c r="T228" s="3"/>
    </row>
    <row r="229" spans="1:29" x14ac:dyDescent="0.25">
      <c r="B229" s="172" t="s">
        <v>329</v>
      </c>
      <c r="C229" s="182">
        <v>225000</v>
      </c>
      <c r="D229" s="169"/>
      <c r="E229" s="182">
        <v>0</v>
      </c>
      <c r="F229" s="182"/>
      <c r="G229" s="182"/>
      <c r="H229" s="182"/>
      <c r="I229" s="182"/>
      <c r="J229" s="182"/>
      <c r="K229" s="182"/>
      <c r="L229" s="182"/>
      <c r="M229" s="182"/>
      <c r="N229" s="182"/>
      <c r="O229" s="182"/>
      <c r="P229" s="182"/>
      <c r="Q229" s="182">
        <f t="shared" si="3"/>
        <v>0</v>
      </c>
      <c r="T229" s="3"/>
    </row>
    <row r="230" spans="1:29" x14ac:dyDescent="0.25">
      <c r="B230" s="75" t="s">
        <v>501</v>
      </c>
      <c r="C230" s="171">
        <v>2525</v>
      </c>
      <c r="D230" s="171"/>
      <c r="E230" s="171">
        <v>0</v>
      </c>
      <c r="F230" s="171"/>
      <c r="G230" s="171"/>
      <c r="H230" s="171"/>
      <c r="I230" s="171"/>
      <c r="J230" s="171"/>
      <c r="K230" s="171"/>
      <c r="L230" s="171"/>
      <c r="M230" s="171"/>
      <c r="N230" s="171"/>
      <c r="O230" s="171"/>
      <c r="P230" s="171"/>
      <c r="Q230" s="171">
        <f t="shared" si="3"/>
        <v>0</v>
      </c>
      <c r="T230" s="3"/>
    </row>
    <row r="231" spans="1:29" s="34" customFormat="1" x14ac:dyDescent="0.25">
      <c r="A231"/>
      <c r="B231" s="168" t="s">
        <v>45</v>
      </c>
      <c r="C231" s="181">
        <v>118883015</v>
      </c>
      <c r="D231" s="171"/>
      <c r="E231" s="181">
        <v>185000</v>
      </c>
      <c r="F231" s="181">
        <v>5599824.8499999996</v>
      </c>
      <c r="G231" s="181"/>
      <c r="H231" s="181"/>
      <c r="I231" s="181"/>
      <c r="J231" s="181"/>
      <c r="K231" s="181"/>
      <c r="L231" s="181"/>
      <c r="M231" s="181"/>
      <c r="N231" s="181"/>
      <c r="O231" s="181"/>
      <c r="P231" s="181"/>
      <c r="Q231" s="181">
        <f t="shared" si="3"/>
        <v>5784824.8499999996</v>
      </c>
      <c r="R231"/>
      <c r="S231"/>
      <c r="T231" s="3"/>
      <c r="U231"/>
      <c r="V231"/>
      <c r="X231"/>
      <c r="Y231"/>
      <c r="Z231"/>
      <c r="AA231"/>
      <c r="AB231"/>
      <c r="AC231"/>
    </row>
    <row r="232" spans="1:29" x14ac:dyDescent="0.25">
      <c r="B232" s="170" t="s">
        <v>330</v>
      </c>
      <c r="C232" s="171">
        <v>111201141</v>
      </c>
      <c r="D232" s="171"/>
      <c r="E232" s="171">
        <v>185000</v>
      </c>
      <c r="F232" s="171">
        <v>5599824.8499999996</v>
      </c>
      <c r="G232" s="171"/>
      <c r="H232" s="171"/>
      <c r="I232" s="171"/>
      <c r="J232" s="171"/>
      <c r="K232" s="171"/>
      <c r="L232" s="171"/>
      <c r="M232" s="171"/>
      <c r="N232" s="171"/>
      <c r="O232" s="171"/>
      <c r="P232" s="171"/>
      <c r="Q232" s="171">
        <f t="shared" si="3"/>
        <v>5784824.8499999996</v>
      </c>
      <c r="T232" s="3"/>
    </row>
    <row r="233" spans="1:29" x14ac:dyDescent="0.25">
      <c r="B233" s="172" t="s">
        <v>331</v>
      </c>
      <c r="C233" s="171">
        <v>96146488</v>
      </c>
      <c r="D233" s="171"/>
      <c r="E233" s="171">
        <v>185000</v>
      </c>
      <c r="F233" s="171">
        <v>5589400.5800000001</v>
      </c>
      <c r="G233" s="171"/>
      <c r="H233" s="171"/>
      <c r="I233" s="171"/>
      <c r="J233" s="171"/>
      <c r="K233" s="171"/>
      <c r="L233" s="171"/>
      <c r="M233" s="171"/>
      <c r="N233" s="171"/>
      <c r="O233" s="171"/>
      <c r="P233" s="171"/>
      <c r="Q233" s="171">
        <f t="shared" si="3"/>
        <v>5774400.5800000001</v>
      </c>
      <c r="T233" s="3"/>
    </row>
    <row r="234" spans="1:29" x14ac:dyDescent="0.25">
      <c r="B234" s="172" t="s">
        <v>332</v>
      </c>
      <c r="C234" s="171">
        <v>14490680</v>
      </c>
      <c r="D234" s="171"/>
      <c r="E234" s="171">
        <v>0</v>
      </c>
      <c r="F234" s="171">
        <v>10424.27</v>
      </c>
      <c r="G234" s="171"/>
      <c r="H234" s="171"/>
      <c r="I234" s="171"/>
      <c r="J234" s="171"/>
      <c r="K234" s="171"/>
      <c r="L234" s="171"/>
      <c r="M234" s="171"/>
      <c r="N234" s="171"/>
      <c r="O234" s="171"/>
      <c r="P234" s="171"/>
      <c r="Q234" s="171">
        <f t="shared" si="3"/>
        <v>10424.27</v>
      </c>
      <c r="T234" s="3"/>
    </row>
    <row r="235" spans="1:29" x14ac:dyDescent="0.25">
      <c r="B235" s="172" t="s">
        <v>333</v>
      </c>
      <c r="C235" s="171">
        <v>170298</v>
      </c>
      <c r="D235" s="171"/>
      <c r="E235" s="171">
        <v>0</v>
      </c>
      <c r="F235" s="171">
        <v>0</v>
      </c>
      <c r="G235" s="171"/>
      <c r="H235" s="171"/>
      <c r="I235" s="171"/>
      <c r="J235" s="171"/>
      <c r="K235" s="171"/>
      <c r="L235" s="171"/>
      <c r="M235" s="171"/>
      <c r="N235" s="171"/>
      <c r="O235" s="171"/>
      <c r="P235" s="171"/>
      <c r="Q235" s="171">
        <f t="shared" si="3"/>
        <v>0</v>
      </c>
      <c r="T235" s="3"/>
    </row>
    <row r="236" spans="1:29" x14ac:dyDescent="0.25">
      <c r="B236" s="172" t="s">
        <v>334</v>
      </c>
      <c r="C236" s="171">
        <v>219282</v>
      </c>
      <c r="D236" s="171"/>
      <c r="E236" s="171">
        <v>0</v>
      </c>
      <c r="F236" s="171">
        <v>0</v>
      </c>
      <c r="G236" s="171"/>
      <c r="H236" s="171"/>
      <c r="I236" s="171"/>
      <c r="J236" s="171"/>
      <c r="K236" s="171"/>
      <c r="L236" s="171"/>
      <c r="M236" s="171"/>
      <c r="N236" s="171"/>
      <c r="O236" s="171"/>
      <c r="P236" s="171"/>
      <c r="Q236" s="171">
        <f t="shared" si="3"/>
        <v>0</v>
      </c>
      <c r="T236" s="3"/>
    </row>
    <row r="237" spans="1:29" s="34" customFormat="1" x14ac:dyDescent="0.25">
      <c r="A237"/>
      <c r="B237" s="172" t="s">
        <v>335</v>
      </c>
      <c r="C237" s="171">
        <v>174393</v>
      </c>
      <c r="D237" s="171"/>
      <c r="E237" s="171">
        <v>0</v>
      </c>
      <c r="F237" s="171">
        <v>0</v>
      </c>
      <c r="G237" s="171"/>
      <c r="H237" s="171"/>
      <c r="I237" s="171"/>
      <c r="J237" s="171"/>
      <c r="K237" s="171"/>
      <c r="L237" s="171"/>
      <c r="M237" s="171"/>
      <c r="N237" s="171"/>
      <c r="O237" s="171"/>
      <c r="P237" s="171"/>
      <c r="Q237" s="171">
        <f t="shared" si="3"/>
        <v>0</v>
      </c>
      <c r="R237"/>
      <c r="S237"/>
      <c r="T237" s="3"/>
      <c r="U237"/>
      <c r="V237"/>
      <c r="X237"/>
      <c r="Y237"/>
      <c r="Z237"/>
      <c r="AA237"/>
      <c r="AB237"/>
      <c r="AC237"/>
    </row>
    <row r="238" spans="1:29" x14ac:dyDescent="0.25">
      <c r="B238" s="170" t="s">
        <v>336</v>
      </c>
      <c r="C238" s="171">
        <v>7681874</v>
      </c>
      <c r="D238" s="171"/>
      <c r="E238" s="171">
        <v>0</v>
      </c>
      <c r="F238" s="171">
        <v>0</v>
      </c>
      <c r="G238" s="171"/>
      <c r="H238" s="171"/>
      <c r="I238" s="171"/>
      <c r="J238" s="171"/>
      <c r="K238" s="171"/>
      <c r="L238" s="171"/>
      <c r="M238" s="171"/>
      <c r="N238" s="171"/>
      <c r="O238" s="171"/>
      <c r="P238" s="171"/>
      <c r="Q238" s="171">
        <f t="shared" si="3"/>
        <v>0</v>
      </c>
      <c r="T238" s="3"/>
    </row>
    <row r="239" spans="1:29" x14ac:dyDescent="0.25">
      <c r="B239" s="172" t="s">
        <v>338</v>
      </c>
      <c r="C239" s="171">
        <v>379218</v>
      </c>
      <c r="D239" s="171"/>
      <c r="E239" s="171">
        <v>0</v>
      </c>
      <c r="F239" s="171">
        <v>0</v>
      </c>
      <c r="G239" s="171"/>
      <c r="H239" s="171"/>
      <c r="I239" s="171"/>
      <c r="J239" s="171"/>
      <c r="K239" s="171"/>
      <c r="L239" s="171"/>
      <c r="M239" s="171"/>
      <c r="N239" s="171"/>
      <c r="O239" s="171"/>
      <c r="P239" s="171"/>
      <c r="Q239" s="171">
        <f t="shared" si="3"/>
        <v>0</v>
      </c>
      <c r="T239" s="3"/>
    </row>
    <row r="240" spans="1:29" x14ac:dyDescent="0.25">
      <c r="B240" s="172" t="s">
        <v>339</v>
      </c>
      <c r="C240" s="171">
        <v>62000</v>
      </c>
      <c r="D240" s="171"/>
      <c r="E240" s="171">
        <v>0</v>
      </c>
      <c r="F240" s="171"/>
      <c r="G240" s="171"/>
      <c r="H240" s="171"/>
      <c r="I240" s="171"/>
      <c r="J240" s="171"/>
      <c r="K240" s="171"/>
      <c r="L240" s="171"/>
      <c r="M240" s="171"/>
      <c r="N240" s="171"/>
      <c r="O240" s="171"/>
      <c r="P240" s="171"/>
      <c r="Q240" s="171">
        <f t="shared" si="3"/>
        <v>0</v>
      </c>
      <c r="T240" s="3"/>
    </row>
    <row r="241" spans="1:29" x14ac:dyDescent="0.25">
      <c r="B241" s="172" t="s">
        <v>340</v>
      </c>
      <c r="C241" s="182">
        <v>5944248</v>
      </c>
      <c r="D241" s="169"/>
      <c r="E241" s="182">
        <v>0</v>
      </c>
      <c r="F241" s="182"/>
      <c r="G241" s="182"/>
      <c r="H241" s="182"/>
      <c r="I241" s="182"/>
      <c r="J241" s="182"/>
      <c r="K241" s="182"/>
      <c r="L241" s="182"/>
      <c r="M241" s="182"/>
      <c r="N241" s="182"/>
      <c r="O241" s="182"/>
      <c r="P241" s="182"/>
      <c r="Q241" s="182">
        <f t="shared" si="3"/>
        <v>0</v>
      </c>
      <c r="T241" s="3"/>
    </row>
    <row r="242" spans="1:29" s="34" customFormat="1" x14ac:dyDescent="0.25">
      <c r="A242"/>
      <c r="B242" s="172" t="s">
        <v>341</v>
      </c>
      <c r="C242" s="171">
        <v>1296408</v>
      </c>
      <c r="D242" s="171"/>
      <c r="E242" s="171">
        <v>0</v>
      </c>
      <c r="F242" s="171">
        <v>0</v>
      </c>
      <c r="G242" s="171"/>
      <c r="H242" s="171"/>
      <c r="I242" s="171"/>
      <c r="J242" s="171"/>
      <c r="K242" s="171"/>
      <c r="L242" s="171"/>
      <c r="M242" s="171"/>
      <c r="N242" s="171"/>
      <c r="O242" s="171"/>
      <c r="P242" s="171"/>
      <c r="Q242" s="171">
        <f t="shared" si="3"/>
        <v>0</v>
      </c>
      <c r="R242"/>
      <c r="S242"/>
      <c r="T242" s="3"/>
      <c r="U242"/>
      <c r="V242"/>
      <c r="X242"/>
      <c r="Y242"/>
      <c r="Z242"/>
      <c r="AA242"/>
      <c r="AB242"/>
      <c r="AC242"/>
    </row>
    <row r="243" spans="1:29" x14ac:dyDescent="0.25">
      <c r="B243" s="168" t="s">
        <v>46</v>
      </c>
      <c r="C243" s="181">
        <v>235537216</v>
      </c>
      <c r="D243" s="171"/>
      <c r="E243" s="181">
        <v>884462.77</v>
      </c>
      <c r="F243" s="181">
        <v>2606642.5099999998</v>
      </c>
      <c r="G243" s="181"/>
      <c r="H243" s="181"/>
      <c r="I243" s="181"/>
      <c r="J243" s="181"/>
      <c r="K243" s="181"/>
      <c r="L243" s="181"/>
      <c r="M243" s="181"/>
      <c r="N243" s="181"/>
      <c r="O243" s="181"/>
      <c r="P243" s="181"/>
      <c r="Q243" s="181">
        <f t="shared" si="3"/>
        <v>3491105.28</v>
      </c>
      <c r="T243" s="3"/>
    </row>
    <row r="244" spans="1:29" x14ac:dyDescent="0.25">
      <c r="B244" s="170" t="s">
        <v>342</v>
      </c>
      <c r="C244" s="171">
        <v>31946142</v>
      </c>
      <c r="D244" s="171"/>
      <c r="E244" s="171">
        <v>170990.85</v>
      </c>
      <c r="F244" s="171">
        <v>0</v>
      </c>
      <c r="G244" s="171"/>
      <c r="H244" s="171"/>
      <c r="I244" s="171"/>
      <c r="J244" s="171"/>
      <c r="K244" s="171"/>
      <c r="L244" s="171"/>
      <c r="M244" s="171"/>
      <c r="N244" s="171"/>
      <c r="O244" s="171"/>
      <c r="P244" s="171"/>
      <c r="Q244" s="171">
        <f t="shared" si="3"/>
        <v>170990.85</v>
      </c>
      <c r="T244" s="3"/>
    </row>
    <row r="245" spans="1:29" x14ac:dyDescent="0.25">
      <c r="B245" s="172" t="s">
        <v>343</v>
      </c>
      <c r="C245" s="171">
        <v>31266353</v>
      </c>
      <c r="D245" s="171"/>
      <c r="E245" s="171">
        <v>170990.85</v>
      </c>
      <c r="F245" s="171">
        <v>0</v>
      </c>
      <c r="G245" s="171"/>
      <c r="H245" s="171"/>
      <c r="I245" s="171"/>
      <c r="J245" s="171"/>
      <c r="K245" s="171"/>
      <c r="L245" s="171"/>
      <c r="M245" s="171"/>
      <c r="N245" s="171"/>
      <c r="O245" s="171"/>
      <c r="P245" s="171"/>
      <c r="Q245" s="171">
        <f t="shared" si="3"/>
        <v>170990.85</v>
      </c>
      <c r="T245" s="3"/>
    </row>
    <row r="246" spans="1:29" x14ac:dyDescent="0.25">
      <c r="B246" s="172" t="s">
        <v>478</v>
      </c>
      <c r="C246" s="171">
        <v>679789</v>
      </c>
      <c r="D246" s="171"/>
      <c r="E246" s="171">
        <v>0</v>
      </c>
      <c r="F246" s="171"/>
      <c r="G246" s="171"/>
      <c r="H246" s="171"/>
      <c r="I246" s="171"/>
      <c r="J246" s="171"/>
      <c r="K246" s="171"/>
      <c r="L246" s="171"/>
      <c r="M246" s="171"/>
      <c r="N246" s="171"/>
      <c r="O246" s="171"/>
      <c r="P246" s="171"/>
      <c r="Q246" s="171">
        <f t="shared" si="3"/>
        <v>0</v>
      </c>
      <c r="T246" s="3"/>
    </row>
    <row r="247" spans="1:29" x14ac:dyDescent="0.25">
      <c r="B247" s="170" t="s">
        <v>344</v>
      </c>
      <c r="C247" s="171">
        <v>57267422</v>
      </c>
      <c r="D247" s="171"/>
      <c r="E247" s="171">
        <v>173460</v>
      </c>
      <c r="F247" s="171">
        <v>238737.6</v>
      </c>
      <c r="G247" s="171"/>
      <c r="H247" s="171"/>
      <c r="I247" s="171"/>
      <c r="J247" s="171"/>
      <c r="K247" s="171"/>
      <c r="L247" s="171"/>
      <c r="M247" s="171"/>
      <c r="N247" s="171"/>
      <c r="O247" s="171"/>
      <c r="P247" s="171"/>
      <c r="Q247" s="171">
        <f t="shared" si="3"/>
        <v>412197.6</v>
      </c>
      <c r="T247" s="3"/>
    </row>
    <row r="248" spans="1:29" s="34" customFormat="1" x14ac:dyDescent="0.25">
      <c r="A248"/>
      <c r="B248" s="172" t="s">
        <v>345</v>
      </c>
      <c r="C248" s="171">
        <v>54265348</v>
      </c>
      <c r="D248" s="171"/>
      <c r="E248" s="171">
        <v>173460</v>
      </c>
      <c r="F248" s="171">
        <v>238737.6</v>
      </c>
      <c r="G248" s="171"/>
      <c r="H248" s="171"/>
      <c r="I248" s="171"/>
      <c r="J248" s="171"/>
      <c r="K248" s="171"/>
      <c r="L248" s="171"/>
      <c r="M248" s="171"/>
      <c r="N248" s="171"/>
      <c r="O248" s="171"/>
      <c r="P248" s="171"/>
      <c r="Q248" s="171">
        <f t="shared" si="3"/>
        <v>412197.6</v>
      </c>
      <c r="R248"/>
      <c r="S248"/>
      <c r="T248" s="3"/>
      <c r="U248"/>
      <c r="V248"/>
      <c r="X248"/>
      <c r="Y248"/>
      <c r="Z248"/>
      <c r="AA248"/>
      <c r="AB248"/>
      <c r="AC248"/>
    </row>
    <row r="249" spans="1:29" s="34" customFormat="1" x14ac:dyDescent="0.25">
      <c r="A249"/>
      <c r="B249" s="172" t="s">
        <v>346</v>
      </c>
      <c r="C249" s="171">
        <v>3002074</v>
      </c>
      <c r="D249" s="171"/>
      <c r="E249" s="171">
        <v>0</v>
      </c>
      <c r="F249" s="171">
        <v>0</v>
      </c>
      <c r="G249" s="171"/>
      <c r="H249" s="171"/>
      <c r="I249" s="171"/>
      <c r="J249" s="171"/>
      <c r="K249" s="171"/>
      <c r="L249" s="171"/>
      <c r="M249" s="171"/>
      <c r="N249" s="171"/>
      <c r="O249" s="171"/>
      <c r="P249" s="171"/>
      <c r="Q249" s="171">
        <f t="shared" si="3"/>
        <v>0</v>
      </c>
      <c r="R249"/>
      <c r="S249"/>
      <c r="T249" s="3"/>
      <c r="U249"/>
      <c r="V249"/>
      <c r="X249"/>
      <c r="Y249"/>
      <c r="Z249"/>
      <c r="AA249"/>
      <c r="AB249"/>
      <c r="AC249"/>
    </row>
    <row r="250" spans="1:29" x14ac:dyDescent="0.25">
      <c r="B250" s="170" t="s">
        <v>347</v>
      </c>
      <c r="C250" s="171">
        <v>2370509</v>
      </c>
      <c r="D250" s="171"/>
      <c r="E250" s="171">
        <v>0</v>
      </c>
      <c r="F250" s="171">
        <v>0</v>
      </c>
      <c r="G250" s="171"/>
      <c r="H250" s="171"/>
      <c r="I250" s="171"/>
      <c r="J250" s="171"/>
      <c r="K250" s="171"/>
      <c r="L250" s="171"/>
      <c r="M250" s="171"/>
      <c r="N250" s="171"/>
      <c r="O250" s="171"/>
      <c r="P250" s="171"/>
      <c r="Q250" s="171">
        <f t="shared" si="3"/>
        <v>0</v>
      </c>
      <c r="T250" s="3"/>
    </row>
    <row r="251" spans="1:29" s="34" customFormat="1" x14ac:dyDescent="0.25">
      <c r="A251"/>
      <c r="B251" s="172" t="s">
        <v>348</v>
      </c>
      <c r="C251" s="171">
        <v>2370509</v>
      </c>
      <c r="D251" s="171"/>
      <c r="E251" s="171">
        <v>0</v>
      </c>
      <c r="F251" s="171">
        <v>0</v>
      </c>
      <c r="G251" s="171"/>
      <c r="H251" s="171"/>
      <c r="I251" s="171"/>
      <c r="J251" s="171"/>
      <c r="K251" s="171"/>
      <c r="L251" s="171"/>
      <c r="M251" s="171"/>
      <c r="N251" s="171"/>
      <c r="O251" s="171"/>
      <c r="P251" s="171"/>
      <c r="Q251" s="171">
        <f t="shared" si="3"/>
        <v>0</v>
      </c>
      <c r="R251"/>
      <c r="S251"/>
      <c r="T251" s="3"/>
      <c r="U251"/>
      <c r="V251"/>
      <c r="X251"/>
      <c r="Y251"/>
      <c r="Z251"/>
      <c r="AA251"/>
      <c r="AB251"/>
      <c r="AC251"/>
    </row>
    <row r="252" spans="1:29" x14ac:dyDescent="0.25">
      <c r="B252" s="170" t="s">
        <v>349</v>
      </c>
      <c r="C252" s="171">
        <v>5692443</v>
      </c>
      <c r="D252" s="171"/>
      <c r="E252" s="171">
        <v>0</v>
      </c>
      <c r="F252" s="171">
        <v>47200</v>
      </c>
      <c r="G252" s="171"/>
      <c r="H252" s="171"/>
      <c r="I252" s="171"/>
      <c r="J252" s="171"/>
      <c r="K252" s="171"/>
      <c r="L252" s="171"/>
      <c r="M252" s="171"/>
      <c r="N252" s="171"/>
      <c r="O252" s="171"/>
      <c r="P252" s="171"/>
      <c r="Q252" s="171">
        <f t="shared" si="3"/>
        <v>47200</v>
      </c>
      <c r="T252" s="3"/>
    </row>
    <row r="253" spans="1:29" x14ac:dyDescent="0.25">
      <c r="B253" s="172" t="s">
        <v>350</v>
      </c>
      <c r="C253" s="171">
        <v>5692443</v>
      </c>
      <c r="D253" s="171"/>
      <c r="E253" s="171">
        <v>0</v>
      </c>
      <c r="F253" s="171">
        <v>47200</v>
      </c>
      <c r="G253" s="171"/>
      <c r="H253" s="171"/>
      <c r="I253" s="171"/>
      <c r="J253" s="171"/>
      <c r="K253" s="171"/>
      <c r="L253" s="171"/>
      <c r="M253" s="171"/>
      <c r="N253" s="171"/>
      <c r="O253" s="171"/>
      <c r="P253" s="171"/>
      <c r="Q253" s="171">
        <f t="shared" si="3"/>
        <v>47200</v>
      </c>
      <c r="T253" s="3"/>
    </row>
    <row r="254" spans="1:29" s="34" customFormat="1" x14ac:dyDescent="0.25">
      <c r="A254"/>
      <c r="B254" s="170" t="s">
        <v>351</v>
      </c>
      <c r="C254" s="171">
        <v>14582814</v>
      </c>
      <c r="D254" s="171"/>
      <c r="E254" s="171">
        <v>0</v>
      </c>
      <c r="F254" s="171">
        <v>0</v>
      </c>
      <c r="G254" s="171"/>
      <c r="H254" s="171"/>
      <c r="I254" s="171"/>
      <c r="J254" s="171"/>
      <c r="K254" s="171"/>
      <c r="L254" s="171"/>
      <c r="M254" s="171"/>
      <c r="N254" s="171"/>
      <c r="O254" s="171"/>
      <c r="P254" s="171"/>
      <c r="Q254" s="171">
        <f t="shared" si="3"/>
        <v>0</v>
      </c>
      <c r="R254"/>
      <c r="S254"/>
      <c r="T254" s="3"/>
      <c r="U254"/>
      <c r="V254"/>
      <c r="X254"/>
      <c r="Y254"/>
      <c r="Z254"/>
      <c r="AA254"/>
      <c r="AB254"/>
      <c r="AC254"/>
    </row>
    <row r="255" spans="1:29" x14ac:dyDescent="0.25">
      <c r="B255" s="172" t="s">
        <v>352</v>
      </c>
      <c r="C255" s="171">
        <v>14582814</v>
      </c>
      <c r="D255" s="171"/>
      <c r="E255" s="171">
        <v>0</v>
      </c>
      <c r="F255" s="171">
        <v>0</v>
      </c>
      <c r="G255" s="171"/>
      <c r="H255" s="171"/>
      <c r="I255" s="171"/>
      <c r="J255" s="171"/>
      <c r="K255" s="171"/>
      <c r="L255" s="171"/>
      <c r="M255" s="171"/>
      <c r="N255" s="171"/>
      <c r="O255" s="171"/>
      <c r="P255" s="171"/>
      <c r="Q255" s="171">
        <f t="shared" si="3"/>
        <v>0</v>
      </c>
      <c r="T255" s="3"/>
    </row>
    <row r="256" spans="1:29" s="34" customFormat="1" x14ac:dyDescent="0.25">
      <c r="A256"/>
      <c r="B256" s="170" t="s">
        <v>353</v>
      </c>
      <c r="C256" s="171">
        <v>16147221</v>
      </c>
      <c r="D256" s="171"/>
      <c r="E256" s="171">
        <v>311520</v>
      </c>
      <c r="F256" s="171">
        <v>2030364.99</v>
      </c>
      <c r="G256" s="171"/>
      <c r="H256" s="171"/>
      <c r="I256" s="171"/>
      <c r="J256" s="171"/>
      <c r="K256" s="171"/>
      <c r="L256" s="171"/>
      <c r="M256" s="171"/>
      <c r="N256" s="171"/>
      <c r="O256" s="171"/>
      <c r="P256" s="171"/>
      <c r="Q256" s="171">
        <f t="shared" si="3"/>
        <v>2341884.9900000002</v>
      </c>
      <c r="R256"/>
      <c r="S256"/>
      <c r="T256" s="3"/>
      <c r="U256"/>
      <c r="V256"/>
      <c r="X256"/>
      <c r="Y256"/>
      <c r="Z256"/>
      <c r="AA256"/>
      <c r="AB256"/>
      <c r="AC256"/>
    </row>
    <row r="257" spans="1:29" x14ac:dyDescent="0.25">
      <c r="B257" s="172" t="s">
        <v>354</v>
      </c>
      <c r="C257" s="171">
        <v>16147221</v>
      </c>
      <c r="D257" s="171"/>
      <c r="E257" s="171">
        <v>311520</v>
      </c>
      <c r="F257" s="171">
        <v>2030364.99</v>
      </c>
      <c r="G257" s="171"/>
      <c r="H257" s="171"/>
      <c r="I257" s="171"/>
      <c r="J257" s="171"/>
      <c r="K257" s="171"/>
      <c r="L257" s="171"/>
      <c r="M257" s="171"/>
      <c r="N257" s="171"/>
      <c r="O257" s="171"/>
      <c r="P257" s="171"/>
      <c r="Q257" s="171">
        <f t="shared" si="3"/>
        <v>2341884.9900000002</v>
      </c>
      <c r="T257" s="3"/>
    </row>
    <row r="258" spans="1:29" s="34" customFormat="1" x14ac:dyDescent="0.25">
      <c r="A258"/>
      <c r="B258" s="170" t="s">
        <v>355</v>
      </c>
      <c r="C258" s="171">
        <v>53417344</v>
      </c>
      <c r="D258" s="171"/>
      <c r="E258" s="171">
        <v>0</v>
      </c>
      <c r="F258" s="171">
        <v>108265.92000000004</v>
      </c>
      <c r="G258" s="171"/>
      <c r="H258" s="171"/>
      <c r="I258" s="171"/>
      <c r="J258" s="171"/>
      <c r="K258" s="171"/>
      <c r="L258" s="171"/>
      <c r="M258" s="171"/>
      <c r="N258" s="171"/>
      <c r="O258" s="171"/>
      <c r="P258" s="171"/>
      <c r="Q258" s="171">
        <f t="shared" si="3"/>
        <v>108265.92000000004</v>
      </c>
      <c r="R258"/>
      <c r="S258"/>
      <c r="T258" s="3"/>
      <c r="U258"/>
      <c r="V258"/>
      <c r="X258"/>
      <c r="Y258"/>
      <c r="Z258"/>
      <c r="AA258"/>
      <c r="AB258"/>
      <c r="AC258"/>
    </row>
    <row r="259" spans="1:29" x14ac:dyDescent="0.25">
      <c r="B259" s="172" t="s">
        <v>356</v>
      </c>
      <c r="C259" s="171">
        <v>43839448</v>
      </c>
      <c r="D259" s="171"/>
      <c r="E259" s="171">
        <v>0</v>
      </c>
      <c r="F259" s="171">
        <v>0</v>
      </c>
      <c r="G259" s="171"/>
      <c r="H259" s="171"/>
      <c r="I259" s="171"/>
      <c r="J259" s="171"/>
      <c r="K259" s="171"/>
      <c r="L259" s="171"/>
      <c r="M259" s="171"/>
      <c r="N259" s="171"/>
      <c r="O259" s="171"/>
      <c r="P259" s="171"/>
      <c r="Q259" s="171">
        <f t="shared" si="3"/>
        <v>0</v>
      </c>
      <c r="T259" s="3"/>
    </row>
    <row r="260" spans="1:29" s="34" customFormat="1" x14ac:dyDescent="0.25">
      <c r="A260"/>
      <c r="B260" s="172" t="s">
        <v>357</v>
      </c>
      <c r="C260" s="171">
        <v>9577896</v>
      </c>
      <c r="D260" s="171"/>
      <c r="E260" s="171">
        <v>0</v>
      </c>
      <c r="F260" s="171">
        <v>108265.92000000004</v>
      </c>
      <c r="G260" s="171"/>
      <c r="H260" s="171"/>
      <c r="I260" s="171"/>
      <c r="J260" s="171"/>
      <c r="K260" s="171"/>
      <c r="L260" s="171"/>
      <c r="M260" s="171"/>
      <c r="N260" s="171"/>
      <c r="O260" s="171"/>
      <c r="P260" s="171"/>
      <c r="Q260" s="171">
        <f t="shared" si="3"/>
        <v>108265.92000000004</v>
      </c>
      <c r="R260"/>
      <c r="S260"/>
      <c r="T260" s="3"/>
      <c r="U260"/>
      <c r="V260"/>
      <c r="X260"/>
      <c r="Y260"/>
      <c r="Z260"/>
      <c r="AA260"/>
      <c r="AB260"/>
      <c r="AC260"/>
    </row>
    <row r="261" spans="1:29" x14ac:dyDescent="0.25">
      <c r="B261" s="170" t="s">
        <v>358</v>
      </c>
      <c r="C261" s="171">
        <v>54113321</v>
      </c>
      <c r="D261" s="171"/>
      <c r="E261" s="171">
        <v>228491.92</v>
      </c>
      <c r="F261" s="171">
        <v>182074</v>
      </c>
      <c r="G261" s="171"/>
      <c r="H261" s="171"/>
      <c r="I261" s="171"/>
      <c r="J261" s="171"/>
      <c r="K261" s="171"/>
      <c r="L261" s="171"/>
      <c r="M261" s="171"/>
      <c r="N261" s="171"/>
      <c r="O261" s="171"/>
      <c r="P261" s="171"/>
      <c r="Q261" s="171">
        <f t="shared" si="3"/>
        <v>410565.92000000004</v>
      </c>
      <c r="T261" s="3"/>
    </row>
    <row r="262" spans="1:29" x14ac:dyDescent="0.25">
      <c r="B262" s="172" t="s">
        <v>359</v>
      </c>
      <c r="C262" s="171">
        <v>45090427</v>
      </c>
      <c r="D262" s="171"/>
      <c r="E262" s="171">
        <v>0</v>
      </c>
      <c r="F262" s="171"/>
      <c r="G262" s="171"/>
      <c r="H262" s="171"/>
      <c r="I262" s="171"/>
      <c r="J262" s="171"/>
      <c r="K262" s="171"/>
      <c r="L262" s="171"/>
      <c r="M262" s="171"/>
      <c r="N262" s="171"/>
      <c r="O262" s="171"/>
      <c r="P262" s="171"/>
      <c r="Q262" s="171">
        <f t="shared" si="3"/>
        <v>0</v>
      </c>
      <c r="T262" s="3"/>
    </row>
    <row r="263" spans="1:29" x14ac:dyDescent="0.25">
      <c r="B263" s="172" t="s">
        <v>361</v>
      </c>
      <c r="C263" s="182">
        <v>4202775</v>
      </c>
      <c r="D263" s="169"/>
      <c r="E263" s="182">
        <v>0</v>
      </c>
      <c r="F263" s="182">
        <v>0</v>
      </c>
      <c r="G263" s="182"/>
      <c r="H263" s="182"/>
      <c r="I263" s="182"/>
      <c r="J263" s="182"/>
      <c r="K263" s="182"/>
      <c r="L263" s="182"/>
      <c r="M263" s="182"/>
      <c r="N263" s="182"/>
      <c r="O263" s="182"/>
      <c r="P263" s="182"/>
      <c r="Q263" s="182">
        <f t="shared" si="3"/>
        <v>0</v>
      </c>
      <c r="T263" s="3"/>
    </row>
    <row r="264" spans="1:29" x14ac:dyDescent="0.25">
      <c r="B264" s="172" t="s">
        <v>362</v>
      </c>
      <c r="C264" s="182">
        <v>4820119</v>
      </c>
      <c r="D264" s="169"/>
      <c r="E264" s="182">
        <v>228491.92</v>
      </c>
      <c r="F264" s="182">
        <v>182074</v>
      </c>
      <c r="G264" s="182"/>
      <c r="H264" s="182"/>
      <c r="I264" s="182"/>
      <c r="J264" s="182"/>
      <c r="K264" s="182"/>
      <c r="L264" s="182"/>
      <c r="M264" s="182"/>
      <c r="N264" s="182"/>
      <c r="O264" s="182"/>
      <c r="P264" s="182"/>
      <c r="Q264" s="182">
        <f t="shared" si="3"/>
        <v>410565.92000000004</v>
      </c>
      <c r="T264" s="3"/>
    </row>
    <row r="265" spans="1:29" x14ac:dyDescent="0.25">
      <c r="B265" s="166" t="s">
        <v>47</v>
      </c>
      <c r="C265" s="167">
        <v>26295115059</v>
      </c>
      <c r="D265" s="167"/>
      <c r="E265" s="167">
        <v>1953794762.3299999</v>
      </c>
      <c r="F265" s="167">
        <v>2003933287.6499999</v>
      </c>
      <c r="G265" s="167"/>
      <c r="H265" s="167"/>
      <c r="I265" s="167"/>
      <c r="J265" s="167"/>
      <c r="K265" s="167"/>
      <c r="L265" s="167"/>
      <c r="M265" s="167"/>
      <c r="N265" s="167"/>
      <c r="O265" s="167"/>
      <c r="P265" s="167"/>
      <c r="Q265" s="167">
        <f t="shared" ref="Q265:Q328" si="4">SUM(E265:P265)</f>
        <v>3957728049.9799995</v>
      </c>
      <c r="T265" s="3"/>
    </row>
    <row r="266" spans="1:29" s="34" customFormat="1" x14ac:dyDescent="0.25">
      <c r="A266"/>
      <c r="B266" s="168" t="s">
        <v>48</v>
      </c>
      <c r="C266" s="181">
        <v>11484500</v>
      </c>
      <c r="D266" s="171"/>
      <c r="E266" s="181">
        <v>0</v>
      </c>
      <c r="F266" s="181">
        <v>0</v>
      </c>
      <c r="G266" s="181"/>
      <c r="H266" s="181"/>
      <c r="I266" s="181"/>
      <c r="J266" s="181"/>
      <c r="K266" s="181"/>
      <c r="L266" s="181"/>
      <c r="M266" s="181"/>
      <c r="N266" s="181"/>
      <c r="O266" s="181"/>
      <c r="P266" s="181"/>
      <c r="Q266" s="181">
        <f t="shared" si="4"/>
        <v>0</v>
      </c>
      <c r="R266"/>
      <c r="S266"/>
      <c r="T266" s="3"/>
      <c r="U266"/>
      <c r="X266"/>
      <c r="Y266"/>
      <c r="Z266"/>
      <c r="AA266"/>
      <c r="AB266"/>
      <c r="AC266"/>
    </row>
    <row r="267" spans="1:29" x14ac:dyDescent="0.25">
      <c r="B267" s="170" t="s">
        <v>366</v>
      </c>
      <c r="C267" s="171">
        <v>6150000</v>
      </c>
      <c r="D267" s="171"/>
      <c r="E267" s="171">
        <v>0</v>
      </c>
      <c r="F267" s="171">
        <v>0</v>
      </c>
      <c r="G267" s="171"/>
      <c r="H267" s="171"/>
      <c r="I267" s="171"/>
      <c r="J267" s="171"/>
      <c r="K267" s="171"/>
      <c r="L267" s="171"/>
      <c r="M267" s="171"/>
      <c r="N267" s="171"/>
      <c r="O267" s="171"/>
      <c r="P267" s="171"/>
      <c r="Q267" s="171">
        <f t="shared" si="4"/>
        <v>0</v>
      </c>
      <c r="T267" s="3"/>
      <c r="V267" s="2"/>
      <c r="W267" s="2"/>
    </row>
    <row r="268" spans="1:29" s="34" customFormat="1" x14ac:dyDescent="0.25">
      <c r="A268"/>
      <c r="B268" s="172" t="s">
        <v>367</v>
      </c>
      <c r="C268" s="171">
        <v>50000</v>
      </c>
      <c r="D268" s="171"/>
      <c r="E268" s="171">
        <v>0</v>
      </c>
      <c r="F268" s="171"/>
      <c r="G268" s="171"/>
      <c r="H268" s="171"/>
      <c r="I268" s="171"/>
      <c r="J268" s="171"/>
      <c r="K268" s="171"/>
      <c r="L268" s="171"/>
      <c r="M268" s="171"/>
      <c r="N268" s="171"/>
      <c r="O268" s="171"/>
      <c r="P268" s="171"/>
      <c r="Q268" s="171">
        <f t="shared" si="4"/>
        <v>0</v>
      </c>
      <c r="R268"/>
      <c r="S268"/>
      <c r="T268" s="3"/>
      <c r="U268"/>
      <c r="V268" s="137"/>
      <c r="W268" s="137"/>
      <c r="X268"/>
      <c r="Y268"/>
      <c r="Z268"/>
      <c r="AA268"/>
      <c r="AB268"/>
      <c r="AC268"/>
    </row>
    <row r="269" spans="1:29" x14ac:dyDescent="0.25">
      <c r="B269" s="172" t="s">
        <v>368</v>
      </c>
      <c r="C269" s="171">
        <v>6100000</v>
      </c>
      <c r="D269" s="171"/>
      <c r="E269" s="171">
        <v>0</v>
      </c>
      <c r="F269" s="171">
        <v>0</v>
      </c>
      <c r="G269" s="171"/>
      <c r="H269" s="171"/>
      <c r="I269" s="171"/>
      <c r="J269" s="171"/>
      <c r="K269" s="171"/>
      <c r="L269" s="171"/>
      <c r="M269" s="171"/>
      <c r="N269" s="171"/>
      <c r="O269" s="171"/>
      <c r="P269" s="171"/>
      <c r="Q269" s="171">
        <f t="shared" si="4"/>
        <v>0</v>
      </c>
      <c r="T269" s="3"/>
    </row>
    <row r="270" spans="1:29" x14ac:dyDescent="0.25">
      <c r="B270" s="170" t="s">
        <v>369</v>
      </c>
      <c r="C270" s="171">
        <v>594500</v>
      </c>
      <c r="D270" s="171"/>
      <c r="E270" s="171">
        <v>0</v>
      </c>
      <c r="F270" s="171"/>
      <c r="G270" s="171"/>
      <c r="H270" s="171"/>
      <c r="I270" s="171"/>
      <c r="J270" s="171"/>
      <c r="K270" s="171"/>
      <c r="L270" s="171"/>
      <c r="M270" s="171"/>
      <c r="N270" s="171"/>
      <c r="O270" s="171"/>
      <c r="P270" s="171"/>
      <c r="Q270" s="171">
        <f t="shared" si="4"/>
        <v>0</v>
      </c>
      <c r="T270" s="3"/>
    </row>
    <row r="271" spans="1:29" s="34" customFormat="1" x14ac:dyDescent="0.25">
      <c r="A271"/>
      <c r="B271" s="172" t="s">
        <v>370</v>
      </c>
      <c r="C271" s="171">
        <v>594500</v>
      </c>
      <c r="D271" s="171"/>
      <c r="E271" s="171">
        <v>0</v>
      </c>
      <c r="F271" s="171"/>
      <c r="G271" s="171"/>
      <c r="H271" s="171"/>
      <c r="I271" s="171"/>
      <c r="J271" s="171"/>
      <c r="K271" s="171"/>
      <c r="L271" s="171"/>
      <c r="M271" s="171"/>
      <c r="N271" s="171"/>
      <c r="O271" s="171"/>
      <c r="P271" s="171"/>
      <c r="Q271" s="171">
        <f t="shared" si="4"/>
        <v>0</v>
      </c>
      <c r="R271"/>
      <c r="S271"/>
      <c r="T271" s="3"/>
      <c r="U271"/>
      <c r="V271"/>
      <c r="X271"/>
      <c r="Y271"/>
      <c r="Z271"/>
      <c r="AA271"/>
      <c r="AB271"/>
      <c r="AC271"/>
    </row>
    <row r="272" spans="1:29" x14ac:dyDescent="0.25">
      <c r="B272" s="170" t="s">
        <v>371</v>
      </c>
      <c r="C272" s="171">
        <v>3440000</v>
      </c>
      <c r="D272" s="171"/>
      <c r="E272" s="171">
        <v>0</v>
      </c>
      <c r="F272" s="171"/>
      <c r="G272" s="171"/>
      <c r="H272" s="171"/>
      <c r="I272" s="171"/>
      <c r="J272" s="171"/>
      <c r="K272" s="171"/>
      <c r="L272" s="171"/>
      <c r="M272" s="171"/>
      <c r="N272" s="171"/>
      <c r="O272" s="171"/>
      <c r="P272" s="171"/>
      <c r="Q272" s="171">
        <f t="shared" si="4"/>
        <v>0</v>
      </c>
      <c r="T272" s="3"/>
    </row>
    <row r="273" spans="1:29" x14ac:dyDescent="0.25">
      <c r="B273" s="172" t="s">
        <v>372</v>
      </c>
      <c r="C273" s="171">
        <v>2200000</v>
      </c>
      <c r="D273" s="171"/>
      <c r="E273" s="171">
        <v>0</v>
      </c>
      <c r="F273" s="171"/>
      <c r="G273" s="171"/>
      <c r="H273" s="171"/>
      <c r="I273" s="171"/>
      <c r="J273" s="171"/>
      <c r="K273" s="171"/>
      <c r="L273" s="171"/>
      <c r="M273" s="171"/>
      <c r="N273" s="171"/>
      <c r="O273" s="171"/>
      <c r="P273" s="171"/>
      <c r="Q273" s="171">
        <f t="shared" si="4"/>
        <v>0</v>
      </c>
      <c r="T273" s="3"/>
    </row>
    <row r="274" spans="1:29" s="34" customFormat="1" x14ac:dyDescent="0.25">
      <c r="A274"/>
      <c r="B274" s="172" t="s">
        <v>373</v>
      </c>
      <c r="C274" s="171">
        <v>1240000</v>
      </c>
      <c r="D274" s="171"/>
      <c r="E274" s="171">
        <v>0</v>
      </c>
      <c r="F274" s="171"/>
      <c r="G274" s="171"/>
      <c r="H274" s="171"/>
      <c r="I274" s="171"/>
      <c r="J274" s="171"/>
      <c r="K274" s="171"/>
      <c r="L274" s="171"/>
      <c r="M274" s="171"/>
      <c r="N274" s="171"/>
      <c r="O274" s="171"/>
      <c r="P274" s="171"/>
      <c r="Q274" s="171">
        <f t="shared" si="4"/>
        <v>0</v>
      </c>
      <c r="R274"/>
      <c r="S274"/>
      <c r="T274" s="3"/>
      <c r="U274"/>
      <c r="V274"/>
      <c r="X274"/>
      <c r="Y274"/>
      <c r="Z274"/>
      <c r="AA274"/>
      <c r="AB274"/>
      <c r="AC274"/>
    </row>
    <row r="275" spans="1:29" x14ac:dyDescent="0.25">
      <c r="B275" s="170" t="s">
        <v>376</v>
      </c>
      <c r="C275" s="182">
        <v>1300000</v>
      </c>
      <c r="D275" s="169"/>
      <c r="E275" s="182">
        <v>0</v>
      </c>
      <c r="F275" s="182"/>
      <c r="G275" s="182"/>
      <c r="H275" s="182"/>
      <c r="I275" s="182"/>
      <c r="J275" s="182"/>
      <c r="K275" s="182"/>
      <c r="L275" s="182"/>
      <c r="M275" s="182"/>
      <c r="N275" s="182"/>
      <c r="O275" s="182"/>
      <c r="P275" s="182"/>
      <c r="Q275" s="182">
        <f t="shared" si="4"/>
        <v>0</v>
      </c>
      <c r="T275" s="3"/>
    </row>
    <row r="276" spans="1:29" x14ac:dyDescent="0.25">
      <c r="B276" s="172" t="s">
        <v>378</v>
      </c>
      <c r="C276" s="171">
        <v>1300000</v>
      </c>
      <c r="D276" s="171"/>
      <c r="E276" s="171">
        <v>0</v>
      </c>
      <c r="F276" s="171"/>
      <c r="G276" s="171"/>
      <c r="H276" s="171"/>
      <c r="I276" s="171"/>
      <c r="J276" s="171"/>
      <c r="K276" s="171"/>
      <c r="L276" s="171"/>
      <c r="M276" s="171"/>
      <c r="N276" s="171"/>
      <c r="O276" s="171"/>
      <c r="P276" s="171"/>
      <c r="Q276" s="171">
        <f t="shared" si="4"/>
        <v>0</v>
      </c>
      <c r="T276" s="3"/>
    </row>
    <row r="277" spans="1:29" s="34" customFormat="1" x14ac:dyDescent="0.25">
      <c r="A277"/>
      <c r="B277" s="168" t="s">
        <v>49</v>
      </c>
      <c r="C277" s="181">
        <v>26238520559</v>
      </c>
      <c r="D277" s="171"/>
      <c r="E277" s="181">
        <v>1953794762.3299999</v>
      </c>
      <c r="F277" s="181">
        <v>2003933287.6499999</v>
      </c>
      <c r="G277" s="181"/>
      <c r="H277" s="181"/>
      <c r="I277" s="181"/>
      <c r="J277" s="181"/>
      <c r="K277" s="181"/>
      <c r="L277" s="181"/>
      <c r="M277" s="181"/>
      <c r="N277" s="181"/>
      <c r="O277" s="181"/>
      <c r="P277" s="181"/>
      <c r="Q277" s="181">
        <f t="shared" si="4"/>
        <v>3957728049.9799995</v>
      </c>
      <c r="R277"/>
      <c r="S277"/>
      <c r="T277" s="3"/>
      <c r="U277"/>
      <c r="V277"/>
      <c r="X277"/>
      <c r="Y277"/>
      <c r="Z277"/>
      <c r="AA277"/>
      <c r="AB277"/>
      <c r="AC277"/>
    </row>
    <row r="278" spans="1:29" x14ac:dyDescent="0.25">
      <c r="B278" s="170" t="s">
        <v>381</v>
      </c>
      <c r="C278" s="171">
        <v>26238520559</v>
      </c>
      <c r="D278" s="171"/>
      <c r="E278" s="171">
        <v>1953794762.3299999</v>
      </c>
      <c r="F278" s="171">
        <v>2003933287.6499999</v>
      </c>
      <c r="G278" s="171"/>
      <c r="H278" s="171"/>
      <c r="I278" s="171"/>
      <c r="J278" s="171"/>
      <c r="K278" s="171"/>
      <c r="L278" s="171"/>
      <c r="M278" s="171"/>
      <c r="N278" s="171"/>
      <c r="O278" s="171"/>
      <c r="P278" s="171"/>
      <c r="Q278" s="171">
        <f t="shared" si="4"/>
        <v>3957728049.9799995</v>
      </c>
      <c r="T278" s="3"/>
    </row>
    <row r="279" spans="1:29" x14ac:dyDescent="0.25">
      <c r="B279" s="172" t="s">
        <v>384</v>
      </c>
      <c r="C279" s="182">
        <v>2960338819</v>
      </c>
      <c r="D279" s="169"/>
      <c r="E279" s="182">
        <v>13946284</v>
      </c>
      <c r="F279" s="182">
        <v>64084809.319999993</v>
      </c>
      <c r="G279" s="182"/>
      <c r="H279" s="182"/>
      <c r="I279" s="182"/>
      <c r="J279" s="182"/>
      <c r="K279" s="182"/>
      <c r="L279" s="182"/>
      <c r="M279" s="182"/>
      <c r="N279" s="182"/>
      <c r="O279" s="182"/>
      <c r="P279" s="182"/>
      <c r="Q279" s="182">
        <f t="shared" si="4"/>
        <v>78031093.319999993</v>
      </c>
      <c r="T279" s="3"/>
    </row>
    <row r="280" spans="1:29" x14ac:dyDescent="0.25">
      <c r="B280" s="172" t="s">
        <v>479</v>
      </c>
      <c r="C280" s="171">
        <v>23278181740</v>
      </c>
      <c r="D280" s="171"/>
      <c r="E280" s="171">
        <v>1939848478.3299999</v>
      </c>
      <c r="F280" s="171">
        <v>1939848478.3299999</v>
      </c>
      <c r="G280" s="171"/>
      <c r="H280" s="171"/>
      <c r="I280" s="171"/>
      <c r="J280" s="171"/>
      <c r="K280" s="171"/>
      <c r="L280" s="171"/>
      <c r="M280" s="171"/>
      <c r="N280" s="171"/>
      <c r="O280" s="171"/>
      <c r="P280" s="171"/>
      <c r="Q280" s="171">
        <f t="shared" si="4"/>
        <v>3879696956.6599998</v>
      </c>
      <c r="T280" s="3"/>
      <c r="V280" s="2"/>
      <c r="W280" s="2"/>
    </row>
    <row r="281" spans="1:29" x14ac:dyDescent="0.25">
      <c r="B281" s="168" t="s">
        <v>480</v>
      </c>
      <c r="C281" s="171">
        <v>36000000</v>
      </c>
      <c r="D281" s="171"/>
      <c r="E281" s="171">
        <v>0</v>
      </c>
      <c r="F281" s="171"/>
      <c r="G281" s="171"/>
      <c r="H281" s="171"/>
      <c r="I281" s="171"/>
      <c r="J281" s="171"/>
      <c r="K281" s="171"/>
      <c r="L281" s="171"/>
      <c r="M281" s="171"/>
      <c r="N281" s="171"/>
      <c r="O281" s="171"/>
      <c r="P281" s="171"/>
      <c r="Q281" s="171">
        <f t="shared" si="4"/>
        <v>0</v>
      </c>
      <c r="T281" s="3"/>
      <c r="V281" s="2"/>
      <c r="W281" s="2"/>
    </row>
    <row r="282" spans="1:29" x14ac:dyDescent="0.25">
      <c r="B282" s="170" t="s">
        <v>481</v>
      </c>
      <c r="C282" s="171">
        <v>36000000</v>
      </c>
      <c r="D282" s="171"/>
      <c r="E282" s="171">
        <v>0</v>
      </c>
      <c r="F282" s="171"/>
      <c r="G282" s="171"/>
      <c r="H282" s="171"/>
      <c r="I282" s="171"/>
      <c r="J282" s="171"/>
      <c r="K282" s="171"/>
      <c r="L282" s="171"/>
      <c r="M282" s="171"/>
      <c r="N282" s="171"/>
      <c r="O282" s="171"/>
      <c r="P282" s="171"/>
      <c r="Q282" s="171">
        <f t="shared" si="4"/>
        <v>0</v>
      </c>
      <c r="T282" s="3"/>
      <c r="V282" s="2"/>
      <c r="W282" s="2"/>
    </row>
    <row r="283" spans="1:29" x14ac:dyDescent="0.25">
      <c r="B283" s="172" t="s">
        <v>482</v>
      </c>
      <c r="C283" s="171">
        <v>36000000</v>
      </c>
      <c r="D283" s="171"/>
      <c r="E283" s="171">
        <v>0</v>
      </c>
      <c r="F283" s="171"/>
      <c r="G283" s="171"/>
      <c r="H283" s="171"/>
      <c r="I283" s="171"/>
      <c r="J283" s="171"/>
      <c r="K283" s="171"/>
      <c r="L283" s="171"/>
      <c r="M283" s="171"/>
      <c r="N283" s="171"/>
      <c r="O283" s="171"/>
      <c r="P283" s="171"/>
      <c r="Q283" s="171">
        <f t="shared" si="4"/>
        <v>0</v>
      </c>
      <c r="T283" s="3"/>
      <c r="V283" s="2"/>
      <c r="W283" s="2"/>
    </row>
    <row r="284" spans="1:29" x14ac:dyDescent="0.25">
      <c r="B284" s="168" t="s">
        <v>50</v>
      </c>
      <c r="C284" s="181">
        <v>9110000</v>
      </c>
      <c r="D284" s="171"/>
      <c r="E284" s="181">
        <v>0</v>
      </c>
      <c r="F284" s="181">
        <v>0</v>
      </c>
      <c r="G284" s="181"/>
      <c r="H284" s="181"/>
      <c r="I284" s="181"/>
      <c r="J284" s="181"/>
      <c r="K284" s="181"/>
      <c r="L284" s="181"/>
      <c r="M284" s="181"/>
      <c r="N284" s="181"/>
      <c r="O284" s="181"/>
      <c r="P284" s="181"/>
      <c r="Q284" s="181">
        <f t="shared" si="4"/>
        <v>0</v>
      </c>
      <c r="T284" s="3"/>
    </row>
    <row r="285" spans="1:29" x14ac:dyDescent="0.25">
      <c r="B285" s="170" t="s">
        <v>386</v>
      </c>
      <c r="C285" s="182">
        <v>9110000</v>
      </c>
      <c r="D285" s="169"/>
      <c r="E285" s="182">
        <v>0</v>
      </c>
      <c r="F285" s="182">
        <v>0</v>
      </c>
      <c r="G285" s="182"/>
      <c r="H285" s="182"/>
      <c r="I285" s="182"/>
      <c r="J285" s="182"/>
      <c r="K285" s="182"/>
      <c r="L285" s="182"/>
      <c r="M285" s="182"/>
      <c r="N285" s="182"/>
      <c r="O285" s="182"/>
      <c r="P285" s="182"/>
      <c r="Q285" s="182">
        <f t="shared" si="4"/>
        <v>0</v>
      </c>
      <c r="T285" s="3"/>
    </row>
    <row r="286" spans="1:29" x14ac:dyDescent="0.25">
      <c r="B286" s="172" t="s">
        <v>387</v>
      </c>
      <c r="C286" s="182">
        <v>9110000</v>
      </c>
      <c r="D286" s="169"/>
      <c r="E286" s="182">
        <v>0</v>
      </c>
      <c r="F286" s="182">
        <v>0</v>
      </c>
      <c r="G286" s="182"/>
      <c r="H286" s="182"/>
      <c r="I286" s="182"/>
      <c r="J286" s="182"/>
      <c r="K286" s="182"/>
      <c r="L286" s="182"/>
      <c r="M286" s="182"/>
      <c r="N286" s="182"/>
      <c r="O286" s="182"/>
      <c r="P286" s="182"/>
      <c r="Q286" s="182">
        <f t="shared" si="4"/>
        <v>0</v>
      </c>
      <c r="T286" s="3"/>
    </row>
    <row r="287" spans="1:29" s="34" customFormat="1" x14ac:dyDescent="0.25">
      <c r="A287"/>
      <c r="B287" s="166" t="s">
        <v>52</v>
      </c>
      <c r="C287" s="167">
        <v>3000000</v>
      </c>
      <c r="D287" s="167"/>
      <c r="E287" s="167">
        <v>0</v>
      </c>
      <c r="F287" s="167"/>
      <c r="G287" s="167"/>
      <c r="H287" s="167"/>
      <c r="I287" s="167"/>
      <c r="J287" s="167"/>
      <c r="K287" s="167"/>
      <c r="L287" s="167"/>
      <c r="M287" s="167"/>
      <c r="N287" s="167"/>
      <c r="O287" s="167"/>
      <c r="P287" s="167"/>
      <c r="Q287" s="167">
        <f t="shared" si="4"/>
        <v>0</v>
      </c>
      <c r="R287"/>
      <c r="S287"/>
      <c r="T287" s="3"/>
      <c r="U287"/>
      <c r="V287"/>
      <c r="X287"/>
      <c r="Y287"/>
      <c r="Z287"/>
      <c r="AA287"/>
      <c r="AB287"/>
      <c r="AC287"/>
    </row>
    <row r="288" spans="1:29" x14ac:dyDescent="0.25">
      <c r="B288" s="168" t="s">
        <v>87</v>
      </c>
      <c r="C288" s="181">
        <v>3000000</v>
      </c>
      <c r="D288" s="171"/>
      <c r="E288" s="181">
        <v>0</v>
      </c>
      <c r="F288" s="181"/>
      <c r="G288" s="181"/>
      <c r="H288" s="181"/>
      <c r="I288" s="181"/>
      <c r="J288" s="181"/>
      <c r="K288" s="181"/>
      <c r="L288" s="181"/>
      <c r="M288" s="181"/>
      <c r="N288" s="181"/>
      <c r="O288" s="181"/>
      <c r="P288" s="181"/>
      <c r="Q288" s="181">
        <f t="shared" si="4"/>
        <v>0</v>
      </c>
      <c r="T288" s="3"/>
    </row>
    <row r="289" spans="1:29" x14ac:dyDescent="0.25">
      <c r="B289" s="170" t="s">
        <v>390</v>
      </c>
      <c r="C289" s="182">
        <v>3000000</v>
      </c>
      <c r="D289" s="169"/>
      <c r="E289" s="182">
        <v>0</v>
      </c>
      <c r="F289" s="182"/>
      <c r="G289" s="182"/>
      <c r="H289" s="182"/>
      <c r="I289" s="182"/>
      <c r="J289" s="182"/>
      <c r="K289" s="182"/>
      <c r="L289" s="182"/>
      <c r="M289" s="182"/>
      <c r="N289" s="182"/>
      <c r="O289" s="182"/>
      <c r="P289" s="182"/>
      <c r="Q289" s="182">
        <f t="shared" si="4"/>
        <v>0</v>
      </c>
      <c r="T289" s="3"/>
    </row>
    <row r="290" spans="1:29" x14ac:dyDescent="0.25">
      <c r="B290" s="172" t="s">
        <v>391</v>
      </c>
      <c r="C290" s="182">
        <v>3000000</v>
      </c>
      <c r="D290" s="169"/>
      <c r="E290" s="182">
        <v>0</v>
      </c>
      <c r="F290" s="182"/>
      <c r="G290" s="182"/>
      <c r="H290" s="182"/>
      <c r="I290" s="182"/>
      <c r="J290" s="182"/>
      <c r="K290" s="182"/>
      <c r="L290" s="182"/>
      <c r="M290" s="182"/>
      <c r="N290" s="182"/>
      <c r="O290" s="182"/>
      <c r="P290" s="182"/>
      <c r="Q290" s="182">
        <f t="shared" si="4"/>
        <v>0</v>
      </c>
      <c r="T290" s="3"/>
    </row>
    <row r="291" spans="1:29" x14ac:dyDescent="0.25">
      <c r="B291" s="166" t="s">
        <v>54</v>
      </c>
      <c r="C291" s="167">
        <v>762013838</v>
      </c>
      <c r="D291" s="167"/>
      <c r="E291" s="167">
        <v>4388475.3000000007</v>
      </c>
      <c r="F291" s="167">
        <v>2163544.13</v>
      </c>
      <c r="G291" s="167"/>
      <c r="H291" s="167"/>
      <c r="I291" s="167"/>
      <c r="J291" s="167"/>
      <c r="K291" s="167"/>
      <c r="L291" s="167"/>
      <c r="M291" s="167"/>
      <c r="N291" s="167"/>
      <c r="O291" s="167"/>
      <c r="P291" s="167"/>
      <c r="Q291" s="167">
        <f t="shared" si="4"/>
        <v>6552019.4300000006</v>
      </c>
      <c r="T291" s="3"/>
    </row>
    <row r="292" spans="1:29" x14ac:dyDescent="0.25">
      <c r="B292" s="168" t="s">
        <v>55</v>
      </c>
      <c r="C292" s="181">
        <v>191655114</v>
      </c>
      <c r="D292" s="171"/>
      <c r="E292" s="181">
        <v>3130659.22</v>
      </c>
      <c r="F292" s="181">
        <v>1533390.69</v>
      </c>
      <c r="G292" s="181"/>
      <c r="H292" s="181"/>
      <c r="I292" s="181"/>
      <c r="J292" s="181"/>
      <c r="K292" s="181"/>
      <c r="L292" s="181"/>
      <c r="M292" s="181"/>
      <c r="N292" s="181"/>
      <c r="O292" s="181"/>
      <c r="P292" s="181"/>
      <c r="Q292" s="181">
        <f t="shared" si="4"/>
        <v>4664049.91</v>
      </c>
      <c r="T292" s="3"/>
    </row>
    <row r="293" spans="1:29" x14ac:dyDescent="0.25">
      <c r="B293" s="170" t="s">
        <v>392</v>
      </c>
      <c r="C293" s="171">
        <v>54721155</v>
      </c>
      <c r="D293" s="171"/>
      <c r="E293" s="171">
        <v>3034843.22</v>
      </c>
      <c r="F293" s="171">
        <v>69066.53</v>
      </c>
      <c r="G293" s="171"/>
      <c r="H293" s="171"/>
      <c r="I293" s="171"/>
      <c r="J293" s="171"/>
      <c r="K293" s="171"/>
      <c r="L293" s="171"/>
      <c r="M293" s="171"/>
      <c r="N293" s="171"/>
      <c r="O293" s="171"/>
      <c r="P293" s="171"/>
      <c r="Q293" s="171">
        <f t="shared" si="4"/>
        <v>3103909.75</v>
      </c>
      <c r="T293" s="3"/>
    </row>
    <row r="294" spans="1:29" x14ac:dyDescent="0.25">
      <c r="B294" s="172" t="s">
        <v>393</v>
      </c>
      <c r="C294" s="171">
        <v>54721155</v>
      </c>
      <c r="D294" s="171"/>
      <c r="E294" s="171">
        <v>3034843.22</v>
      </c>
      <c r="F294" s="171">
        <v>69066.53</v>
      </c>
      <c r="G294" s="171"/>
      <c r="H294" s="171"/>
      <c r="I294" s="171"/>
      <c r="J294" s="171"/>
      <c r="K294" s="171"/>
      <c r="L294" s="171"/>
      <c r="M294" s="171"/>
      <c r="N294" s="171"/>
      <c r="O294" s="171"/>
      <c r="P294" s="171"/>
      <c r="Q294" s="171">
        <f t="shared" si="4"/>
        <v>3103909.75</v>
      </c>
      <c r="T294" s="3"/>
    </row>
    <row r="295" spans="1:29" x14ac:dyDescent="0.25">
      <c r="B295" s="23" t="s">
        <v>394</v>
      </c>
      <c r="C295" s="171">
        <v>500000</v>
      </c>
      <c r="D295" s="171"/>
      <c r="E295" s="171">
        <v>0</v>
      </c>
      <c r="F295" s="171"/>
      <c r="G295" s="171"/>
      <c r="H295" s="171"/>
      <c r="I295" s="171"/>
      <c r="J295" s="171"/>
      <c r="K295" s="171"/>
      <c r="L295" s="171"/>
      <c r="M295" s="171"/>
      <c r="N295" s="171"/>
      <c r="O295" s="171"/>
      <c r="P295" s="171"/>
      <c r="Q295" s="171">
        <f t="shared" si="4"/>
        <v>0</v>
      </c>
      <c r="T295" s="3"/>
    </row>
    <row r="296" spans="1:29" x14ac:dyDescent="0.25">
      <c r="B296" s="75" t="s">
        <v>395</v>
      </c>
      <c r="C296" s="171">
        <v>500000</v>
      </c>
      <c r="D296" s="171"/>
      <c r="E296" s="171">
        <v>0</v>
      </c>
      <c r="F296" s="171"/>
      <c r="G296" s="171"/>
      <c r="H296" s="171"/>
      <c r="I296" s="171"/>
      <c r="J296" s="171"/>
      <c r="K296" s="171"/>
      <c r="L296" s="171"/>
      <c r="M296" s="171"/>
      <c r="N296" s="171"/>
      <c r="O296" s="171"/>
      <c r="P296" s="171"/>
      <c r="Q296" s="171">
        <f t="shared" si="4"/>
        <v>0</v>
      </c>
      <c r="T296" s="3"/>
    </row>
    <row r="297" spans="1:29" x14ac:dyDescent="0.25">
      <c r="B297" s="170" t="s">
        <v>396</v>
      </c>
      <c r="C297" s="171">
        <v>106816171</v>
      </c>
      <c r="D297" s="171"/>
      <c r="E297" s="171">
        <v>0</v>
      </c>
      <c r="F297" s="171">
        <v>1333344.1599999999</v>
      </c>
      <c r="G297" s="171"/>
      <c r="H297" s="171"/>
      <c r="I297" s="171"/>
      <c r="J297" s="171"/>
      <c r="K297" s="171"/>
      <c r="L297" s="171"/>
      <c r="M297" s="171"/>
      <c r="N297" s="171"/>
      <c r="O297" s="171"/>
      <c r="P297" s="171"/>
      <c r="Q297" s="171">
        <f t="shared" si="4"/>
        <v>1333344.1599999999</v>
      </c>
      <c r="T297" s="3"/>
    </row>
    <row r="298" spans="1:29" s="34" customFormat="1" x14ac:dyDescent="0.25">
      <c r="A298"/>
      <c r="B298" s="172" t="s">
        <v>397</v>
      </c>
      <c r="C298" s="171">
        <v>106816171</v>
      </c>
      <c r="D298" s="171"/>
      <c r="E298" s="171">
        <v>0</v>
      </c>
      <c r="F298" s="171">
        <v>1333344.1599999999</v>
      </c>
      <c r="G298" s="171"/>
      <c r="H298" s="171"/>
      <c r="I298" s="171"/>
      <c r="J298" s="171"/>
      <c r="K298" s="171"/>
      <c r="L298" s="171"/>
      <c r="M298" s="171"/>
      <c r="N298" s="171"/>
      <c r="O298" s="171"/>
      <c r="P298" s="171"/>
      <c r="Q298" s="171">
        <f t="shared" si="4"/>
        <v>1333344.1599999999</v>
      </c>
      <c r="R298"/>
      <c r="S298"/>
      <c r="T298" s="3"/>
      <c r="U298"/>
      <c r="V298"/>
      <c r="X298"/>
      <c r="Y298"/>
      <c r="Z298"/>
      <c r="AA298"/>
      <c r="AB298"/>
      <c r="AC298"/>
    </row>
    <row r="299" spans="1:29" x14ac:dyDescent="0.25">
      <c r="B299" s="170" t="s">
        <v>398</v>
      </c>
      <c r="C299" s="171">
        <v>27791121</v>
      </c>
      <c r="D299" s="171"/>
      <c r="E299" s="171">
        <v>95816</v>
      </c>
      <c r="F299" s="171">
        <v>0</v>
      </c>
      <c r="G299" s="171"/>
      <c r="H299" s="171"/>
      <c r="I299" s="171"/>
      <c r="J299" s="171"/>
      <c r="K299" s="171"/>
      <c r="L299" s="171"/>
      <c r="M299" s="171"/>
      <c r="N299" s="171"/>
      <c r="O299" s="171"/>
      <c r="P299" s="171"/>
      <c r="Q299" s="171">
        <f t="shared" si="4"/>
        <v>95816</v>
      </c>
      <c r="T299" s="3"/>
    </row>
    <row r="300" spans="1:29" s="34" customFormat="1" x14ac:dyDescent="0.25">
      <c r="A300"/>
      <c r="B300" s="172" t="s">
        <v>399</v>
      </c>
      <c r="C300" s="171">
        <v>27791121</v>
      </c>
      <c r="D300" s="171"/>
      <c r="E300" s="171">
        <v>95816</v>
      </c>
      <c r="F300" s="171">
        <v>0</v>
      </c>
      <c r="G300" s="171"/>
      <c r="H300" s="171"/>
      <c r="I300" s="171"/>
      <c r="J300" s="171"/>
      <c r="K300" s="171"/>
      <c r="L300" s="171"/>
      <c r="M300" s="171"/>
      <c r="N300" s="171"/>
      <c r="O300" s="171"/>
      <c r="P300" s="171"/>
      <c r="Q300" s="171">
        <f t="shared" si="4"/>
        <v>95816</v>
      </c>
      <c r="R300"/>
      <c r="S300"/>
      <c r="T300" s="3"/>
      <c r="U300"/>
      <c r="V300"/>
      <c r="X300"/>
      <c r="Y300"/>
      <c r="Z300"/>
      <c r="AA300"/>
      <c r="AB300"/>
      <c r="AC300"/>
    </row>
    <row r="301" spans="1:29" x14ac:dyDescent="0.25">
      <c r="B301" s="170" t="s">
        <v>400</v>
      </c>
      <c r="C301" s="182">
        <v>1826667</v>
      </c>
      <c r="D301" s="169"/>
      <c r="E301" s="182">
        <v>0</v>
      </c>
      <c r="F301" s="182">
        <v>130980</v>
      </c>
      <c r="G301" s="182"/>
      <c r="H301" s="182"/>
      <c r="I301" s="182"/>
      <c r="J301" s="182"/>
      <c r="K301" s="182"/>
      <c r="L301" s="182"/>
      <c r="M301" s="182"/>
      <c r="N301" s="182"/>
      <c r="O301" s="182"/>
      <c r="P301" s="182"/>
      <c r="Q301" s="182">
        <f t="shared" si="4"/>
        <v>130980</v>
      </c>
      <c r="T301" s="3"/>
    </row>
    <row r="302" spans="1:29" s="34" customFormat="1" x14ac:dyDescent="0.25">
      <c r="A302"/>
      <c r="B302" s="172" t="s">
        <v>401</v>
      </c>
      <c r="C302" s="171">
        <v>1826667</v>
      </c>
      <c r="D302" s="171"/>
      <c r="E302" s="171">
        <v>0</v>
      </c>
      <c r="F302" s="171">
        <v>130980</v>
      </c>
      <c r="G302" s="171"/>
      <c r="H302" s="171"/>
      <c r="I302" s="171"/>
      <c r="J302" s="171"/>
      <c r="K302" s="171"/>
      <c r="L302" s="171"/>
      <c r="M302" s="171"/>
      <c r="N302" s="171"/>
      <c r="O302" s="171"/>
      <c r="P302" s="171"/>
      <c r="Q302" s="171">
        <f t="shared" si="4"/>
        <v>130980</v>
      </c>
      <c r="R302"/>
      <c r="S302"/>
      <c r="T302" s="3"/>
      <c r="U302"/>
      <c r="V302"/>
      <c r="X302"/>
      <c r="Y302"/>
      <c r="Z302"/>
      <c r="AA302"/>
      <c r="AB302"/>
      <c r="AC302"/>
    </row>
    <row r="303" spans="1:29" x14ac:dyDescent="0.25">
      <c r="B303" s="168" t="s">
        <v>88</v>
      </c>
      <c r="C303" s="181">
        <v>11800377</v>
      </c>
      <c r="D303" s="171"/>
      <c r="E303" s="181">
        <v>0</v>
      </c>
      <c r="F303" s="181">
        <v>69000.03</v>
      </c>
      <c r="G303" s="181"/>
      <c r="H303" s="181"/>
      <c r="I303" s="181"/>
      <c r="J303" s="181"/>
      <c r="K303" s="181"/>
      <c r="L303" s="181"/>
      <c r="M303" s="181"/>
      <c r="N303" s="181"/>
      <c r="O303" s="181"/>
      <c r="P303" s="181"/>
      <c r="Q303" s="181">
        <f t="shared" si="4"/>
        <v>69000.03</v>
      </c>
      <c r="T303" s="3"/>
    </row>
    <row r="304" spans="1:29" s="34" customFormat="1" x14ac:dyDescent="0.25">
      <c r="A304"/>
      <c r="B304" s="170" t="s">
        <v>402</v>
      </c>
      <c r="C304" s="171">
        <v>10450377</v>
      </c>
      <c r="D304" s="171"/>
      <c r="E304" s="171">
        <v>0</v>
      </c>
      <c r="F304" s="171">
        <v>69000.03</v>
      </c>
      <c r="G304" s="171"/>
      <c r="H304" s="171"/>
      <c r="I304" s="171"/>
      <c r="J304" s="171"/>
      <c r="K304" s="171"/>
      <c r="L304" s="171"/>
      <c r="M304" s="171"/>
      <c r="N304" s="171"/>
      <c r="O304" s="171"/>
      <c r="P304" s="171"/>
      <c r="Q304" s="171">
        <f t="shared" si="4"/>
        <v>69000.03</v>
      </c>
      <c r="R304"/>
      <c r="S304"/>
      <c r="T304" s="3"/>
      <c r="U304"/>
      <c r="V304"/>
      <c r="X304"/>
      <c r="Y304"/>
      <c r="Z304"/>
      <c r="AA304"/>
      <c r="AB304"/>
      <c r="AC304"/>
    </row>
    <row r="305" spans="1:29" s="34" customFormat="1" x14ac:dyDescent="0.25">
      <c r="A305"/>
      <c r="B305" s="172" t="s">
        <v>403</v>
      </c>
      <c r="C305" s="171">
        <v>10450377</v>
      </c>
      <c r="D305" s="171"/>
      <c r="E305" s="171">
        <v>0</v>
      </c>
      <c r="F305" s="171">
        <v>69000.03</v>
      </c>
      <c r="G305" s="171"/>
      <c r="H305" s="171"/>
      <c r="I305" s="171"/>
      <c r="J305" s="171"/>
      <c r="K305" s="171"/>
      <c r="L305" s="171"/>
      <c r="M305" s="171"/>
      <c r="N305" s="171"/>
      <c r="O305" s="171"/>
      <c r="P305" s="171"/>
      <c r="Q305" s="171">
        <f t="shared" si="4"/>
        <v>69000.03</v>
      </c>
      <c r="R305"/>
      <c r="S305"/>
      <c r="T305" s="3"/>
      <c r="U305"/>
      <c r="V305"/>
      <c r="X305"/>
      <c r="Y305"/>
      <c r="Z305"/>
      <c r="AA305"/>
      <c r="AB305"/>
      <c r="AC305"/>
    </row>
    <row r="306" spans="1:29" s="34" customFormat="1" x14ac:dyDescent="0.25">
      <c r="A306"/>
      <c r="B306" s="170" t="s">
        <v>406</v>
      </c>
      <c r="C306" s="182">
        <v>1350000</v>
      </c>
      <c r="D306" s="169"/>
      <c r="E306" s="182">
        <v>0</v>
      </c>
      <c r="F306" s="182">
        <v>0</v>
      </c>
      <c r="G306" s="182"/>
      <c r="H306" s="182"/>
      <c r="I306" s="182"/>
      <c r="J306" s="182"/>
      <c r="K306" s="182"/>
      <c r="L306" s="182"/>
      <c r="M306" s="182"/>
      <c r="N306" s="182"/>
      <c r="O306" s="182"/>
      <c r="P306" s="182"/>
      <c r="Q306" s="182">
        <f t="shared" si="4"/>
        <v>0</v>
      </c>
      <c r="R306"/>
      <c r="S306"/>
      <c r="T306" s="3"/>
      <c r="U306"/>
      <c r="V306"/>
      <c r="W306"/>
      <c r="X306"/>
      <c r="Y306"/>
      <c r="Z306"/>
      <c r="AA306"/>
      <c r="AB306"/>
      <c r="AC306"/>
    </row>
    <row r="307" spans="1:29" x14ac:dyDescent="0.25">
      <c r="B307" s="172" t="s">
        <v>407</v>
      </c>
      <c r="C307" s="171">
        <v>1350000</v>
      </c>
      <c r="D307" s="171"/>
      <c r="E307" s="171">
        <v>0</v>
      </c>
      <c r="F307" s="171">
        <v>0</v>
      </c>
      <c r="G307" s="171"/>
      <c r="H307" s="171"/>
      <c r="I307" s="171"/>
      <c r="J307" s="171"/>
      <c r="K307" s="171"/>
      <c r="L307" s="171"/>
      <c r="M307" s="171"/>
      <c r="N307" s="171"/>
      <c r="O307" s="171"/>
      <c r="P307" s="171"/>
      <c r="Q307" s="171">
        <f t="shared" si="4"/>
        <v>0</v>
      </c>
      <c r="T307" s="3"/>
      <c r="W307" s="34"/>
    </row>
    <row r="308" spans="1:29" x14ac:dyDescent="0.25">
      <c r="B308" s="168" t="s">
        <v>57</v>
      </c>
      <c r="C308" s="181">
        <v>4790796</v>
      </c>
      <c r="D308" s="171"/>
      <c r="E308" s="181">
        <v>0</v>
      </c>
      <c r="F308" s="181">
        <v>0</v>
      </c>
      <c r="G308" s="181"/>
      <c r="H308" s="181"/>
      <c r="I308" s="181"/>
      <c r="J308" s="181"/>
      <c r="K308" s="181"/>
      <c r="L308" s="181"/>
      <c r="M308" s="181"/>
      <c r="N308" s="181"/>
      <c r="O308" s="181"/>
      <c r="P308" s="181"/>
      <c r="Q308" s="181">
        <f t="shared" si="4"/>
        <v>0</v>
      </c>
      <c r="T308" s="3"/>
    </row>
    <row r="309" spans="1:29" s="34" customFormat="1" x14ac:dyDescent="0.25">
      <c r="A309"/>
      <c r="B309" s="170" t="s">
        <v>410</v>
      </c>
      <c r="C309" s="171">
        <v>4433769</v>
      </c>
      <c r="D309" s="171"/>
      <c r="E309" s="171">
        <v>0</v>
      </c>
      <c r="F309" s="171">
        <v>0</v>
      </c>
      <c r="G309" s="171"/>
      <c r="H309" s="171"/>
      <c r="I309" s="171"/>
      <c r="J309" s="171"/>
      <c r="K309" s="171"/>
      <c r="L309" s="171"/>
      <c r="M309" s="171"/>
      <c r="N309" s="171"/>
      <c r="O309" s="171"/>
      <c r="P309" s="171"/>
      <c r="Q309" s="171">
        <f t="shared" si="4"/>
        <v>0</v>
      </c>
      <c r="R309"/>
      <c r="S309"/>
      <c r="T309" s="3"/>
      <c r="U309"/>
      <c r="V309"/>
      <c r="X309"/>
      <c r="Y309"/>
      <c r="Z309"/>
      <c r="AA309"/>
      <c r="AB309"/>
      <c r="AC309"/>
    </row>
    <row r="310" spans="1:29" x14ac:dyDescent="0.25">
      <c r="B310" s="172" t="s">
        <v>411</v>
      </c>
      <c r="C310" s="171">
        <v>4433769</v>
      </c>
      <c r="D310" s="171"/>
      <c r="E310" s="171">
        <v>0</v>
      </c>
      <c r="F310" s="171">
        <v>0</v>
      </c>
      <c r="G310" s="171"/>
      <c r="H310" s="171"/>
      <c r="I310" s="171"/>
      <c r="J310" s="171"/>
      <c r="K310" s="171"/>
      <c r="L310" s="171"/>
      <c r="M310" s="171"/>
      <c r="N310" s="171"/>
      <c r="O310" s="171"/>
      <c r="P310" s="171"/>
      <c r="Q310" s="171">
        <f t="shared" si="4"/>
        <v>0</v>
      </c>
      <c r="T310" s="3"/>
    </row>
    <row r="311" spans="1:29" s="34" customFormat="1" x14ac:dyDescent="0.25">
      <c r="A311"/>
      <c r="B311" s="170" t="s">
        <v>412</v>
      </c>
      <c r="C311" s="171">
        <v>30867</v>
      </c>
      <c r="D311" s="171"/>
      <c r="E311" s="171">
        <v>0</v>
      </c>
      <c r="F311" s="171"/>
      <c r="G311" s="171"/>
      <c r="H311" s="171"/>
      <c r="I311" s="171"/>
      <c r="J311" s="171"/>
      <c r="K311" s="171"/>
      <c r="L311" s="171"/>
      <c r="M311" s="171"/>
      <c r="N311" s="171"/>
      <c r="O311" s="171"/>
      <c r="P311" s="171"/>
      <c r="Q311" s="171">
        <f t="shared" si="4"/>
        <v>0</v>
      </c>
      <c r="R311"/>
      <c r="S311"/>
      <c r="T311" s="3"/>
      <c r="U311"/>
      <c r="V311"/>
      <c r="X311"/>
      <c r="Y311"/>
      <c r="Z311"/>
      <c r="AA311"/>
      <c r="AB311"/>
      <c r="AC311"/>
    </row>
    <row r="312" spans="1:29" x14ac:dyDescent="0.25">
      <c r="B312" s="172" t="s">
        <v>413</v>
      </c>
      <c r="C312" s="171">
        <v>30867</v>
      </c>
      <c r="D312" s="171"/>
      <c r="E312" s="171">
        <v>0</v>
      </c>
      <c r="F312" s="171"/>
      <c r="G312" s="171"/>
      <c r="H312" s="171"/>
      <c r="I312" s="171"/>
      <c r="J312" s="171"/>
      <c r="K312" s="171"/>
      <c r="L312" s="171"/>
      <c r="M312" s="171"/>
      <c r="N312" s="171"/>
      <c r="O312" s="171"/>
      <c r="P312" s="171"/>
      <c r="Q312" s="171">
        <f t="shared" si="4"/>
        <v>0</v>
      </c>
      <c r="T312" s="3"/>
    </row>
    <row r="313" spans="1:29" s="34" customFormat="1" x14ac:dyDescent="0.25">
      <c r="A313"/>
      <c r="B313" s="170" t="s">
        <v>526</v>
      </c>
      <c r="C313" s="182">
        <v>326160</v>
      </c>
      <c r="D313" s="169"/>
      <c r="E313" s="182">
        <v>0</v>
      </c>
      <c r="F313" s="182"/>
      <c r="G313" s="182"/>
      <c r="H313" s="182"/>
      <c r="I313" s="182"/>
      <c r="J313" s="182"/>
      <c r="K313" s="182"/>
      <c r="L313" s="182"/>
      <c r="M313" s="182"/>
      <c r="N313" s="182"/>
      <c r="O313" s="182"/>
      <c r="P313" s="182"/>
      <c r="Q313" s="182">
        <f t="shared" si="4"/>
        <v>0</v>
      </c>
      <c r="R313"/>
      <c r="S313"/>
      <c r="T313" s="3"/>
      <c r="U313"/>
      <c r="V313"/>
      <c r="X313"/>
      <c r="Y313"/>
      <c r="Z313"/>
      <c r="AA313"/>
      <c r="AB313"/>
      <c r="AC313"/>
    </row>
    <row r="314" spans="1:29" x14ac:dyDescent="0.25">
      <c r="B314" s="172" t="s">
        <v>484</v>
      </c>
      <c r="C314" s="171">
        <v>326160</v>
      </c>
      <c r="D314" s="171"/>
      <c r="E314" s="171">
        <v>0</v>
      </c>
      <c r="F314" s="171"/>
      <c r="G314" s="171"/>
      <c r="H314" s="171"/>
      <c r="I314" s="171"/>
      <c r="J314" s="171"/>
      <c r="K314" s="171"/>
      <c r="L314" s="171"/>
      <c r="M314" s="171"/>
      <c r="N314" s="171"/>
      <c r="O314" s="171"/>
      <c r="P314" s="171"/>
      <c r="Q314" s="171">
        <f t="shared" si="4"/>
        <v>0</v>
      </c>
      <c r="T314" s="3"/>
    </row>
    <row r="315" spans="1:29" s="34" customFormat="1" x14ac:dyDescent="0.25">
      <c r="A315"/>
      <c r="B315" s="168" t="s">
        <v>58</v>
      </c>
      <c r="C315" s="181">
        <v>68061848</v>
      </c>
      <c r="D315" s="171"/>
      <c r="E315" s="181">
        <v>0</v>
      </c>
      <c r="F315" s="181">
        <v>0</v>
      </c>
      <c r="G315" s="181"/>
      <c r="H315" s="181"/>
      <c r="I315" s="181"/>
      <c r="J315" s="181"/>
      <c r="K315" s="181"/>
      <c r="L315" s="181"/>
      <c r="M315" s="181"/>
      <c r="N315" s="181"/>
      <c r="O315" s="181"/>
      <c r="P315" s="181"/>
      <c r="Q315" s="181">
        <f t="shared" si="4"/>
        <v>0</v>
      </c>
      <c r="R315"/>
      <c r="S315"/>
      <c r="T315" s="3"/>
      <c r="U315"/>
      <c r="V315"/>
      <c r="W315"/>
      <c r="X315"/>
      <c r="Y315"/>
      <c r="Z315"/>
      <c r="AA315"/>
      <c r="AB315"/>
      <c r="AC315"/>
    </row>
    <row r="316" spans="1:29" x14ac:dyDescent="0.25">
      <c r="B316" s="170" t="s">
        <v>414</v>
      </c>
      <c r="C316" s="171">
        <v>67966728</v>
      </c>
      <c r="D316" s="171"/>
      <c r="E316" s="171">
        <v>0</v>
      </c>
      <c r="F316" s="171">
        <v>0</v>
      </c>
      <c r="G316" s="171"/>
      <c r="H316" s="171"/>
      <c r="I316" s="171"/>
      <c r="J316" s="171"/>
      <c r="K316" s="171"/>
      <c r="L316" s="171"/>
      <c r="M316" s="171"/>
      <c r="N316" s="171"/>
      <c r="O316" s="171"/>
      <c r="P316" s="171"/>
      <c r="Q316" s="171">
        <f t="shared" si="4"/>
        <v>0</v>
      </c>
      <c r="T316" s="3"/>
      <c r="W316" s="34"/>
    </row>
    <row r="317" spans="1:29" x14ac:dyDescent="0.25">
      <c r="B317" s="172" t="s">
        <v>415</v>
      </c>
      <c r="C317" s="171">
        <v>67966728</v>
      </c>
      <c r="D317" s="171"/>
      <c r="E317" s="171">
        <v>0</v>
      </c>
      <c r="F317" s="171">
        <v>0</v>
      </c>
      <c r="G317" s="171"/>
      <c r="H317" s="171"/>
      <c r="I317" s="171"/>
      <c r="J317" s="171"/>
      <c r="K317" s="171"/>
      <c r="L317" s="171"/>
      <c r="M317" s="171"/>
      <c r="N317" s="171"/>
      <c r="O317" s="171"/>
      <c r="P317" s="171"/>
      <c r="Q317" s="171">
        <f t="shared" si="4"/>
        <v>0</v>
      </c>
      <c r="T317" s="3"/>
    </row>
    <row r="318" spans="1:29" x14ac:dyDescent="0.25">
      <c r="B318" s="170" t="s">
        <v>527</v>
      </c>
      <c r="C318" s="171">
        <v>95120</v>
      </c>
      <c r="D318" s="171"/>
      <c r="E318" s="171">
        <v>0</v>
      </c>
      <c r="F318" s="171"/>
      <c r="G318" s="171"/>
      <c r="H318" s="171"/>
      <c r="I318" s="171"/>
      <c r="J318" s="171"/>
      <c r="K318" s="171"/>
      <c r="L318" s="171"/>
      <c r="M318" s="171"/>
      <c r="N318" s="171"/>
      <c r="O318" s="171"/>
      <c r="P318" s="171"/>
      <c r="Q318" s="171">
        <f t="shared" si="4"/>
        <v>0</v>
      </c>
      <c r="T318" s="3"/>
    </row>
    <row r="319" spans="1:29" x14ac:dyDescent="0.25">
      <c r="B319" s="172" t="s">
        <v>528</v>
      </c>
      <c r="C319" s="171">
        <v>95120</v>
      </c>
      <c r="D319" s="171"/>
      <c r="E319" s="171">
        <v>0</v>
      </c>
      <c r="F319" s="171"/>
      <c r="G319" s="171"/>
      <c r="H319" s="171"/>
      <c r="I319" s="171"/>
      <c r="J319" s="171"/>
      <c r="K319" s="171"/>
      <c r="L319" s="171"/>
      <c r="M319" s="171"/>
      <c r="N319" s="171"/>
      <c r="O319" s="171"/>
      <c r="P319" s="171"/>
      <c r="Q319" s="171">
        <f t="shared" si="4"/>
        <v>0</v>
      </c>
      <c r="T319" s="3"/>
    </row>
    <row r="320" spans="1:29" s="34" customFormat="1" x14ac:dyDescent="0.25">
      <c r="A320"/>
      <c r="B320" s="168" t="s">
        <v>59</v>
      </c>
      <c r="C320" s="181">
        <v>86784698</v>
      </c>
      <c r="D320" s="171"/>
      <c r="E320" s="181">
        <v>112690</v>
      </c>
      <c r="F320" s="181">
        <v>166639.59</v>
      </c>
      <c r="G320" s="181"/>
      <c r="H320" s="181"/>
      <c r="I320" s="181"/>
      <c r="J320" s="181"/>
      <c r="K320" s="181"/>
      <c r="L320" s="181"/>
      <c r="M320" s="181"/>
      <c r="N320" s="181"/>
      <c r="O320" s="181"/>
      <c r="P320" s="181"/>
      <c r="Q320" s="181">
        <f t="shared" si="4"/>
        <v>279329.58999999997</v>
      </c>
      <c r="R320"/>
      <c r="S320"/>
      <c r="T320" s="3"/>
      <c r="U320"/>
      <c r="V320"/>
      <c r="W320"/>
      <c r="X320"/>
      <c r="Y320"/>
      <c r="Z320"/>
      <c r="AA320"/>
      <c r="AB320"/>
      <c r="AC320"/>
    </row>
    <row r="321" spans="1:29" x14ac:dyDescent="0.25">
      <c r="B321" s="170" t="s">
        <v>420</v>
      </c>
      <c r="C321" s="171">
        <v>0</v>
      </c>
      <c r="D321" s="171"/>
      <c r="E321" s="171">
        <v>0</v>
      </c>
      <c r="F321" s="171">
        <v>40120</v>
      </c>
      <c r="G321" s="171"/>
      <c r="H321" s="171"/>
      <c r="I321" s="171"/>
      <c r="J321" s="171"/>
      <c r="K321" s="171"/>
      <c r="L321" s="171"/>
      <c r="M321" s="171"/>
      <c r="N321" s="171"/>
      <c r="O321" s="171"/>
      <c r="P321" s="171"/>
      <c r="Q321" s="171">
        <f t="shared" si="4"/>
        <v>40120</v>
      </c>
      <c r="T321" s="3"/>
      <c r="W321" s="34"/>
    </row>
    <row r="322" spans="1:29" x14ac:dyDescent="0.25">
      <c r="B322" s="172" t="s">
        <v>421</v>
      </c>
      <c r="C322" s="171">
        <v>0</v>
      </c>
      <c r="D322" s="171"/>
      <c r="E322" s="171">
        <v>0</v>
      </c>
      <c r="F322" s="171">
        <v>40120</v>
      </c>
      <c r="G322" s="171"/>
      <c r="H322" s="171"/>
      <c r="I322" s="171"/>
      <c r="J322" s="171"/>
      <c r="K322" s="171"/>
      <c r="L322" s="171"/>
      <c r="M322" s="171"/>
      <c r="N322" s="171"/>
      <c r="O322" s="171"/>
      <c r="P322" s="171"/>
      <c r="Q322" s="171">
        <f t="shared" si="4"/>
        <v>40120</v>
      </c>
      <c r="T322" s="3"/>
    </row>
    <row r="323" spans="1:29" s="34" customFormat="1" x14ac:dyDescent="0.25">
      <c r="A323"/>
      <c r="B323" s="170" t="s">
        <v>422</v>
      </c>
      <c r="C323" s="171">
        <v>51077855</v>
      </c>
      <c r="D323" s="171"/>
      <c r="E323" s="171">
        <v>0</v>
      </c>
      <c r="F323" s="171">
        <v>0</v>
      </c>
      <c r="G323" s="171"/>
      <c r="H323" s="171"/>
      <c r="I323" s="171"/>
      <c r="J323" s="171"/>
      <c r="K323" s="171"/>
      <c r="L323" s="171"/>
      <c r="M323" s="171"/>
      <c r="N323" s="171"/>
      <c r="O323" s="171"/>
      <c r="P323" s="171"/>
      <c r="Q323" s="171">
        <f t="shared" si="4"/>
        <v>0</v>
      </c>
      <c r="R323"/>
      <c r="S323"/>
      <c r="T323" s="3"/>
      <c r="U323"/>
      <c r="V323"/>
      <c r="W323"/>
      <c r="X323"/>
      <c r="Y323"/>
      <c r="Z323"/>
      <c r="AA323"/>
      <c r="AB323"/>
      <c r="AC323"/>
    </row>
    <row r="324" spans="1:29" x14ac:dyDescent="0.25">
      <c r="B324" s="172" t="s">
        <v>423</v>
      </c>
      <c r="C324" s="171">
        <v>12004369</v>
      </c>
      <c r="D324" s="171"/>
      <c r="E324" s="171">
        <v>0</v>
      </c>
      <c r="F324" s="171">
        <v>0</v>
      </c>
      <c r="G324" s="171"/>
      <c r="H324" s="171"/>
      <c r="I324" s="171"/>
      <c r="J324" s="171"/>
      <c r="K324" s="171"/>
      <c r="L324" s="171"/>
      <c r="M324" s="171"/>
      <c r="N324" s="171"/>
      <c r="O324" s="171"/>
      <c r="P324" s="171"/>
      <c r="Q324" s="171">
        <f t="shared" si="4"/>
        <v>0</v>
      </c>
      <c r="T324" s="3"/>
    </row>
    <row r="325" spans="1:29" x14ac:dyDescent="0.25">
      <c r="B325" s="172" t="s">
        <v>508</v>
      </c>
      <c r="C325" s="171">
        <v>39073486</v>
      </c>
      <c r="D325" s="171"/>
      <c r="E325" s="171">
        <v>0</v>
      </c>
      <c r="F325" s="171">
        <v>0</v>
      </c>
      <c r="G325" s="171"/>
      <c r="H325" s="171"/>
      <c r="I325" s="171"/>
      <c r="J325" s="171"/>
      <c r="K325" s="171"/>
      <c r="L325" s="171"/>
      <c r="M325" s="171"/>
      <c r="N325" s="171"/>
      <c r="O325" s="171"/>
      <c r="P325" s="171"/>
      <c r="Q325" s="171">
        <f t="shared" si="4"/>
        <v>0</v>
      </c>
      <c r="T325" s="3"/>
    </row>
    <row r="326" spans="1:29" x14ac:dyDescent="0.25">
      <c r="B326" s="170" t="s">
        <v>424</v>
      </c>
      <c r="C326" s="171">
        <v>12482777</v>
      </c>
      <c r="D326" s="171"/>
      <c r="E326" s="171">
        <v>0</v>
      </c>
      <c r="F326" s="171">
        <v>0</v>
      </c>
      <c r="G326" s="171"/>
      <c r="H326" s="171"/>
      <c r="I326" s="171"/>
      <c r="J326" s="171"/>
      <c r="K326" s="171"/>
      <c r="L326" s="171"/>
      <c r="M326" s="171"/>
      <c r="N326" s="171"/>
      <c r="O326" s="171"/>
      <c r="P326" s="171"/>
      <c r="Q326" s="171">
        <f t="shared" si="4"/>
        <v>0</v>
      </c>
      <c r="T326" s="3"/>
    </row>
    <row r="327" spans="1:29" x14ac:dyDescent="0.25">
      <c r="B327" s="172" t="s">
        <v>425</v>
      </c>
      <c r="C327" s="171">
        <v>12482777</v>
      </c>
      <c r="D327" s="171"/>
      <c r="E327" s="171">
        <v>0</v>
      </c>
      <c r="F327" s="171">
        <v>0</v>
      </c>
      <c r="G327" s="171"/>
      <c r="H327" s="171"/>
      <c r="I327" s="171"/>
      <c r="J327" s="171"/>
      <c r="K327" s="171"/>
      <c r="L327" s="171"/>
      <c r="M327" s="171"/>
      <c r="N327" s="171"/>
      <c r="O327" s="171"/>
      <c r="P327" s="171"/>
      <c r="Q327" s="171">
        <f t="shared" si="4"/>
        <v>0</v>
      </c>
      <c r="T327" s="3"/>
    </row>
    <row r="328" spans="1:29" x14ac:dyDescent="0.25">
      <c r="B328" s="170" t="s">
        <v>426</v>
      </c>
      <c r="C328" s="171">
        <v>13064815</v>
      </c>
      <c r="D328" s="171"/>
      <c r="E328" s="171">
        <v>112690</v>
      </c>
      <c r="F328" s="171">
        <v>126519.59</v>
      </c>
      <c r="G328" s="171"/>
      <c r="H328" s="171"/>
      <c r="I328" s="171"/>
      <c r="J328" s="171"/>
      <c r="K328" s="171"/>
      <c r="L328" s="171"/>
      <c r="M328" s="171"/>
      <c r="N328" s="171"/>
      <c r="O328" s="171"/>
      <c r="P328" s="171"/>
      <c r="Q328" s="171">
        <f t="shared" si="4"/>
        <v>239209.59</v>
      </c>
      <c r="T328" s="3"/>
      <c r="W328" s="34"/>
    </row>
    <row r="329" spans="1:29" x14ac:dyDescent="0.25">
      <c r="B329" s="172" t="s">
        <v>427</v>
      </c>
      <c r="C329" s="171">
        <v>13064815</v>
      </c>
      <c r="D329" s="171"/>
      <c r="E329" s="171">
        <v>112690</v>
      </c>
      <c r="F329" s="171">
        <v>126519.59</v>
      </c>
      <c r="G329" s="171"/>
      <c r="H329" s="171"/>
      <c r="I329" s="171"/>
      <c r="J329" s="171"/>
      <c r="K329" s="171"/>
      <c r="L329" s="171"/>
      <c r="M329" s="171"/>
      <c r="N329" s="171"/>
      <c r="O329" s="171"/>
      <c r="P329" s="171"/>
      <c r="Q329" s="171">
        <f t="shared" ref="Q329:Q349" si="5">SUM(E329:P329)</f>
        <v>239209.59</v>
      </c>
      <c r="T329" s="3"/>
    </row>
    <row r="330" spans="1:29" s="34" customFormat="1" x14ac:dyDescent="0.25">
      <c r="A330"/>
      <c r="B330" s="170" t="s">
        <v>428</v>
      </c>
      <c r="C330" s="171">
        <v>1540849</v>
      </c>
      <c r="D330" s="171"/>
      <c r="E330" s="171">
        <v>0</v>
      </c>
      <c r="F330" s="171">
        <v>0</v>
      </c>
      <c r="G330" s="171"/>
      <c r="H330" s="171"/>
      <c r="I330" s="171"/>
      <c r="J330" s="171"/>
      <c r="K330" s="171"/>
      <c r="L330" s="171"/>
      <c r="M330" s="171"/>
      <c r="N330" s="171"/>
      <c r="O330" s="171"/>
      <c r="P330" s="171"/>
      <c r="Q330" s="171">
        <f t="shared" si="5"/>
        <v>0</v>
      </c>
      <c r="R330"/>
      <c r="S330"/>
      <c r="T330" s="3"/>
      <c r="U330"/>
      <c r="V330"/>
      <c r="X330"/>
      <c r="Y330"/>
      <c r="Z330"/>
      <c r="AA330"/>
      <c r="AB330"/>
      <c r="AC330"/>
    </row>
    <row r="331" spans="1:29" x14ac:dyDescent="0.25">
      <c r="B331" s="172" t="s">
        <v>429</v>
      </c>
      <c r="C331" s="171">
        <v>1540849</v>
      </c>
      <c r="D331" s="171"/>
      <c r="E331" s="171">
        <v>0</v>
      </c>
      <c r="F331" s="171">
        <v>0</v>
      </c>
      <c r="G331" s="171"/>
      <c r="H331" s="171"/>
      <c r="I331" s="171"/>
      <c r="J331" s="171"/>
      <c r="K331" s="171"/>
      <c r="L331" s="171"/>
      <c r="M331" s="171"/>
      <c r="N331" s="171"/>
      <c r="O331" s="171"/>
      <c r="P331" s="171"/>
      <c r="Q331" s="171">
        <f t="shared" si="5"/>
        <v>0</v>
      </c>
      <c r="T331" s="3"/>
    </row>
    <row r="332" spans="1:29" s="34" customFormat="1" x14ac:dyDescent="0.25">
      <c r="A332"/>
      <c r="B332" s="170" t="s">
        <v>430</v>
      </c>
      <c r="C332" s="182">
        <v>8618402</v>
      </c>
      <c r="D332" s="169"/>
      <c r="E332" s="182">
        <v>0</v>
      </c>
      <c r="F332" s="182">
        <v>0</v>
      </c>
      <c r="G332" s="182"/>
      <c r="H332" s="182"/>
      <c r="I332" s="182"/>
      <c r="J332" s="182"/>
      <c r="K332" s="182"/>
      <c r="L332" s="182"/>
      <c r="M332" s="182"/>
      <c r="N332" s="182"/>
      <c r="O332" s="182"/>
      <c r="P332" s="182"/>
      <c r="Q332" s="182">
        <f t="shared" si="5"/>
        <v>0</v>
      </c>
      <c r="R332"/>
      <c r="S332"/>
      <c r="T332" s="3"/>
      <c r="U332"/>
      <c r="V332"/>
      <c r="W332"/>
      <c r="X332"/>
      <c r="Y332"/>
      <c r="Z332"/>
      <c r="AA332"/>
      <c r="AB332"/>
      <c r="AC332"/>
    </row>
    <row r="333" spans="1:29" x14ac:dyDescent="0.25">
      <c r="B333" s="172" t="s">
        <v>431</v>
      </c>
      <c r="C333" s="171">
        <v>8618402</v>
      </c>
      <c r="D333" s="171"/>
      <c r="E333" s="171">
        <v>0</v>
      </c>
      <c r="F333" s="171">
        <v>0</v>
      </c>
      <c r="G333" s="171"/>
      <c r="H333" s="171"/>
      <c r="I333" s="171"/>
      <c r="J333" s="171"/>
      <c r="K333" s="171"/>
      <c r="L333" s="171"/>
      <c r="M333" s="171"/>
      <c r="N333" s="171"/>
      <c r="O333" s="171"/>
      <c r="P333" s="171"/>
      <c r="Q333" s="171">
        <f t="shared" si="5"/>
        <v>0</v>
      </c>
      <c r="T333" s="3"/>
      <c r="W333" s="34"/>
    </row>
    <row r="334" spans="1:29" x14ac:dyDescent="0.25">
      <c r="B334" s="168" t="s">
        <v>60</v>
      </c>
      <c r="C334" s="181">
        <v>6755220</v>
      </c>
      <c r="D334" s="171"/>
      <c r="E334" s="181">
        <v>1145126.08</v>
      </c>
      <c r="F334" s="181">
        <v>394513.82</v>
      </c>
      <c r="G334" s="181"/>
      <c r="H334" s="181"/>
      <c r="I334" s="181"/>
      <c r="J334" s="181"/>
      <c r="K334" s="181"/>
      <c r="L334" s="181"/>
      <c r="M334" s="181"/>
      <c r="N334" s="181"/>
      <c r="O334" s="181"/>
      <c r="P334" s="181"/>
      <c r="Q334" s="181">
        <f t="shared" si="5"/>
        <v>1539639.9000000001</v>
      </c>
      <c r="T334" s="3"/>
    </row>
    <row r="335" spans="1:29" s="34" customFormat="1" x14ac:dyDescent="0.25">
      <c r="A335"/>
      <c r="B335" s="170" t="s">
        <v>432</v>
      </c>
      <c r="C335" s="182">
        <v>6755220</v>
      </c>
      <c r="D335" s="169"/>
      <c r="E335" s="182">
        <v>1145126.08</v>
      </c>
      <c r="F335" s="182">
        <v>394513.82</v>
      </c>
      <c r="G335" s="182"/>
      <c r="H335" s="182"/>
      <c r="I335" s="182"/>
      <c r="J335" s="182"/>
      <c r="K335" s="182"/>
      <c r="L335" s="182"/>
      <c r="M335" s="182"/>
      <c r="N335" s="182"/>
      <c r="O335" s="182"/>
      <c r="P335" s="182"/>
      <c r="Q335" s="182">
        <f t="shared" si="5"/>
        <v>1539639.9000000001</v>
      </c>
      <c r="R335"/>
      <c r="S335"/>
      <c r="T335" s="3"/>
      <c r="U335"/>
      <c r="V335"/>
      <c r="X335"/>
      <c r="Y335"/>
      <c r="Z335"/>
      <c r="AA335"/>
      <c r="AB335"/>
      <c r="AC335"/>
    </row>
    <row r="336" spans="1:29" x14ac:dyDescent="0.25">
      <c r="B336" s="172" t="s">
        <v>433</v>
      </c>
      <c r="C336" s="171">
        <v>6755220</v>
      </c>
      <c r="D336" s="171"/>
      <c r="E336" s="171">
        <v>1145126.08</v>
      </c>
      <c r="F336" s="171">
        <v>394513.82</v>
      </c>
      <c r="G336" s="171"/>
      <c r="H336" s="171"/>
      <c r="I336" s="171"/>
      <c r="J336" s="171"/>
      <c r="K336" s="171"/>
      <c r="L336" s="171"/>
      <c r="M336" s="171"/>
      <c r="N336" s="171"/>
      <c r="O336" s="171"/>
      <c r="P336" s="171"/>
      <c r="Q336" s="171">
        <f t="shared" si="5"/>
        <v>1539639.9000000001</v>
      </c>
      <c r="T336" s="3"/>
    </row>
    <row r="337" spans="1:29" s="34" customFormat="1" x14ac:dyDescent="0.25">
      <c r="A337"/>
      <c r="B337" s="168" t="s">
        <v>61</v>
      </c>
      <c r="C337" s="181">
        <v>392115785</v>
      </c>
      <c r="D337" s="171"/>
      <c r="E337" s="181">
        <v>0</v>
      </c>
      <c r="F337" s="181">
        <v>0</v>
      </c>
      <c r="G337" s="181"/>
      <c r="H337" s="181"/>
      <c r="I337" s="181"/>
      <c r="J337" s="181"/>
      <c r="K337" s="181"/>
      <c r="L337" s="181"/>
      <c r="M337" s="181"/>
      <c r="N337" s="181"/>
      <c r="O337" s="181"/>
      <c r="P337" s="181"/>
      <c r="Q337" s="181">
        <f t="shared" si="5"/>
        <v>0</v>
      </c>
      <c r="R337"/>
      <c r="S337"/>
      <c r="T337" s="3"/>
      <c r="U337"/>
      <c r="V337"/>
      <c r="X337"/>
      <c r="Y337"/>
      <c r="Z337"/>
      <c r="AA337"/>
      <c r="AB337"/>
      <c r="AC337"/>
    </row>
    <row r="338" spans="1:29" x14ac:dyDescent="0.25">
      <c r="B338" s="170" t="s">
        <v>434</v>
      </c>
      <c r="C338" s="171">
        <v>392115785</v>
      </c>
      <c r="D338" s="171"/>
      <c r="E338" s="171">
        <v>0</v>
      </c>
      <c r="F338" s="171">
        <v>0</v>
      </c>
      <c r="G338" s="171"/>
      <c r="H338" s="171"/>
      <c r="I338" s="171"/>
      <c r="J338" s="171"/>
      <c r="K338" s="171"/>
      <c r="L338" s="171"/>
      <c r="M338" s="171"/>
      <c r="N338" s="171"/>
      <c r="O338" s="171"/>
      <c r="P338" s="171"/>
      <c r="Q338" s="171">
        <f t="shared" si="5"/>
        <v>0</v>
      </c>
      <c r="T338" s="3"/>
    </row>
    <row r="339" spans="1:29" s="34" customFormat="1" x14ac:dyDescent="0.25">
      <c r="A339"/>
      <c r="B339" s="172" t="s">
        <v>435</v>
      </c>
      <c r="C339" s="171">
        <v>383965785</v>
      </c>
      <c r="D339" s="171"/>
      <c r="E339" s="171">
        <v>0</v>
      </c>
      <c r="F339" s="171">
        <v>0</v>
      </c>
      <c r="G339" s="171"/>
      <c r="H339" s="171"/>
      <c r="I339" s="171"/>
      <c r="J339" s="171"/>
      <c r="K339" s="171"/>
      <c r="L339" s="171"/>
      <c r="M339" s="171"/>
      <c r="N339" s="171"/>
      <c r="O339" s="171"/>
      <c r="P339" s="171"/>
      <c r="Q339" s="171">
        <f t="shared" si="5"/>
        <v>0</v>
      </c>
      <c r="R339"/>
      <c r="S339"/>
      <c r="T339" s="3"/>
      <c r="U339"/>
      <c r="V339"/>
      <c r="X339"/>
      <c r="Y339"/>
      <c r="Z339"/>
      <c r="AA339"/>
      <c r="AB339"/>
      <c r="AC339"/>
    </row>
    <row r="340" spans="1:29" x14ac:dyDescent="0.25">
      <c r="B340" s="172" t="s">
        <v>436</v>
      </c>
      <c r="C340" s="171">
        <v>8150000</v>
      </c>
      <c r="D340" s="171"/>
      <c r="E340" s="171">
        <v>0</v>
      </c>
      <c r="F340" s="171"/>
      <c r="G340" s="171"/>
      <c r="H340" s="171"/>
      <c r="I340" s="171"/>
      <c r="J340" s="171"/>
      <c r="K340" s="171"/>
      <c r="L340" s="171"/>
      <c r="M340" s="171"/>
      <c r="N340" s="171"/>
      <c r="O340" s="171"/>
      <c r="P340" s="171"/>
      <c r="Q340" s="171">
        <f t="shared" si="5"/>
        <v>0</v>
      </c>
      <c r="T340" s="3"/>
    </row>
    <row r="341" spans="1:29" x14ac:dyDescent="0.25">
      <c r="B341" s="168" t="s">
        <v>62</v>
      </c>
      <c r="C341" s="181">
        <v>50000</v>
      </c>
      <c r="D341" s="171"/>
      <c r="E341" s="181">
        <v>0</v>
      </c>
      <c r="F341" s="181"/>
      <c r="G341" s="181"/>
      <c r="H341" s="181"/>
      <c r="I341" s="181"/>
      <c r="J341" s="181"/>
      <c r="K341" s="181"/>
      <c r="L341" s="181"/>
      <c r="M341" s="181"/>
      <c r="N341" s="181"/>
      <c r="O341" s="181"/>
      <c r="P341" s="181"/>
      <c r="Q341" s="181">
        <f t="shared" si="5"/>
        <v>0</v>
      </c>
      <c r="T341" s="3"/>
    </row>
    <row r="342" spans="1:29" s="34" customFormat="1" x14ac:dyDescent="0.25">
      <c r="A342"/>
      <c r="B342" s="172" t="s">
        <v>530</v>
      </c>
      <c r="C342" s="171">
        <v>50000</v>
      </c>
      <c r="D342" s="171"/>
      <c r="E342" s="171">
        <v>0</v>
      </c>
      <c r="F342" s="171"/>
      <c r="G342" s="171"/>
      <c r="H342" s="171"/>
      <c r="I342" s="171"/>
      <c r="J342" s="171"/>
      <c r="K342" s="171"/>
      <c r="L342" s="171"/>
      <c r="M342" s="171"/>
      <c r="N342" s="171"/>
      <c r="O342" s="171"/>
      <c r="P342" s="171"/>
      <c r="Q342" s="171">
        <f t="shared" si="5"/>
        <v>0</v>
      </c>
      <c r="R342"/>
      <c r="S342"/>
      <c r="T342" s="3"/>
      <c r="U342"/>
      <c r="V342"/>
      <c r="W342"/>
      <c r="X342"/>
      <c r="Y342"/>
      <c r="Z342"/>
      <c r="AA342"/>
      <c r="AB342"/>
      <c r="AC342"/>
    </row>
    <row r="343" spans="1:29" s="34" customFormat="1" x14ac:dyDescent="0.25">
      <c r="A343"/>
      <c r="B343" s="172" t="s">
        <v>531</v>
      </c>
      <c r="C343" s="171">
        <v>50000</v>
      </c>
      <c r="D343" s="171"/>
      <c r="E343" s="171">
        <v>0</v>
      </c>
      <c r="F343" s="171"/>
      <c r="G343" s="171"/>
      <c r="H343" s="171"/>
      <c r="I343" s="171"/>
      <c r="J343" s="171"/>
      <c r="K343" s="171"/>
      <c r="L343" s="171"/>
      <c r="M343" s="171"/>
      <c r="N343" s="171"/>
      <c r="O343" s="171"/>
      <c r="P343" s="171"/>
      <c r="Q343" s="171">
        <f t="shared" si="5"/>
        <v>0</v>
      </c>
      <c r="R343"/>
      <c r="S343"/>
      <c r="T343" s="3"/>
      <c r="U343"/>
      <c r="V343"/>
      <c r="W343"/>
      <c r="X343"/>
      <c r="Y343"/>
      <c r="Z343"/>
      <c r="AA343"/>
      <c r="AB343"/>
      <c r="AC343"/>
    </row>
    <row r="344" spans="1:29" x14ac:dyDescent="0.25">
      <c r="B344" s="166" t="s">
        <v>63</v>
      </c>
      <c r="C344" s="167">
        <v>265220000</v>
      </c>
      <c r="D344" s="167"/>
      <c r="E344" s="167">
        <v>0</v>
      </c>
      <c r="F344" s="167">
        <v>0</v>
      </c>
      <c r="G344" s="167"/>
      <c r="H344" s="167"/>
      <c r="I344" s="167"/>
      <c r="J344" s="167"/>
      <c r="K344" s="167"/>
      <c r="L344" s="167"/>
      <c r="M344" s="167"/>
      <c r="N344" s="167"/>
      <c r="O344" s="167"/>
      <c r="P344" s="167"/>
      <c r="Q344" s="167">
        <f t="shared" si="5"/>
        <v>0</v>
      </c>
      <c r="T344" s="3"/>
      <c r="W344" s="34"/>
    </row>
    <row r="345" spans="1:29" x14ac:dyDescent="0.25">
      <c r="B345" s="168" t="s">
        <v>64</v>
      </c>
      <c r="C345" s="181">
        <v>265220000</v>
      </c>
      <c r="D345" s="171"/>
      <c r="E345" s="181">
        <v>0</v>
      </c>
      <c r="F345" s="181">
        <v>0</v>
      </c>
      <c r="G345" s="181"/>
      <c r="H345" s="181"/>
      <c r="I345" s="181"/>
      <c r="J345" s="181"/>
      <c r="K345" s="181"/>
      <c r="L345" s="181"/>
      <c r="M345" s="181"/>
      <c r="N345" s="181"/>
      <c r="O345" s="181"/>
      <c r="P345" s="181"/>
      <c r="Q345" s="181">
        <f t="shared" si="5"/>
        <v>0</v>
      </c>
      <c r="T345" s="3"/>
      <c r="W345" s="34"/>
    </row>
    <row r="346" spans="1:29" s="34" customFormat="1" x14ac:dyDescent="0.25">
      <c r="A346"/>
      <c r="B346" s="170" t="s">
        <v>447</v>
      </c>
      <c r="C346" s="171">
        <v>237220000</v>
      </c>
      <c r="D346" s="171"/>
      <c r="E346" s="171">
        <v>0</v>
      </c>
      <c r="F346" s="171">
        <v>0</v>
      </c>
      <c r="G346" s="171"/>
      <c r="H346" s="171"/>
      <c r="I346" s="171"/>
      <c r="J346" s="171"/>
      <c r="K346" s="171"/>
      <c r="L346" s="171"/>
      <c r="M346" s="171"/>
      <c r="N346" s="171"/>
      <c r="O346" s="171"/>
      <c r="P346" s="171"/>
      <c r="Q346" s="171">
        <f t="shared" si="5"/>
        <v>0</v>
      </c>
      <c r="R346"/>
      <c r="S346"/>
      <c r="T346" s="3"/>
      <c r="U346"/>
      <c r="V346"/>
      <c r="W346"/>
      <c r="X346"/>
      <c r="Y346"/>
      <c r="Z346"/>
      <c r="AA346"/>
      <c r="AB346"/>
      <c r="AC346"/>
    </row>
    <row r="347" spans="1:29" s="34" customFormat="1" x14ac:dyDescent="0.25">
      <c r="A347"/>
      <c r="B347" s="172" t="s">
        <v>448</v>
      </c>
      <c r="C347" s="171">
        <v>237220000</v>
      </c>
      <c r="D347" s="171"/>
      <c r="E347" s="171">
        <v>0</v>
      </c>
      <c r="F347" s="171">
        <v>0</v>
      </c>
      <c r="G347" s="171"/>
      <c r="H347" s="171"/>
      <c r="I347" s="171"/>
      <c r="J347" s="171"/>
      <c r="K347" s="171"/>
      <c r="L347" s="171"/>
      <c r="M347" s="171"/>
      <c r="N347" s="171"/>
      <c r="O347" s="171"/>
      <c r="P347" s="171"/>
      <c r="Q347" s="171">
        <f t="shared" si="5"/>
        <v>0</v>
      </c>
      <c r="R347"/>
      <c r="S347"/>
      <c r="T347" s="3"/>
      <c r="U347"/>
      <c r="V347"/>
      <c r="X347"/>
      <c r="Y347"/>
      <c r="Z347"/>
      <c r="AA347"/>
      <c r="AB347"/>
      <c r="AC347"/>
    </row>
    <row r="348" spans="1:29" x14ac:dyDescent="0.25">
      <c r="B348" s="170" t="s">
        <v>449</v>
      </c>
      <c r="C348" s="182">
        <v>28000000</v>
      </c>
      <c r="D348" s="169"/>
      <c r="E348" s="182">
        <v>0</v>
      </c>
      <c r="F348" s="182"/>
      <c r="G348" s="182"/>
      <c r="H348" s="182"/>
      <c r="I348" s="182"/>
      <c r="J348" s="182"/>
      <c r="K348" s="182"/>
      <c r="L348" s="182"/>
      <c r="M348" s="182"/>
      <c r="N348" s="182"/>
      <c r="O348" s="182"/>
      <c r="P348" s="182"/>
      <c r="Q348" s="182">
        <f t="shared" si="5"/>
        <v>0</v>
      </c>
      <c r="T348" s="3"/>
    </row>
    <row r="349" spans="1:29" s="34" customFormat="1" x14ac:dyDescent="0.25">
      <c r="A349"/>
      <c r="B349" s="172" t="s">
        <v>450</v>
      </c>
      <c r="C349" s="171">
        <v>28000000</v>
      </c>
      <c r="D349" s="171"/>
      <c r="E349" s="171">
        <v>0</v>
      </c>
      <c r="F349" s="171"/>
      <c r="G349" s="171"/>
      <c r="H349" s="171"/>
      <c r="I349" s="171"/>
      <c r="J349" s="171"/>
      <c r="K349" s="171"/>
      <c r="L349" s="171"/>
      <c r="M349" s="171"/>
      <c r="N349" s="171"/>
      <c r="O349" s="171"/>
      <c r="P349" s="171"/>
      <c r="Q349" s="171">
        <f t="shared" si="5"/>
        <v>0</v>
      </c>
      <c r="R349"/>
      <c r="S349"/>
      <c r="T349" s="3"/>
      <c r="U349"/>
      <c r="V349"/>
      <c r="W349"/>
      <c r="X349"/>
      <c r="Y349"/>
      <c r="Z349"/>
      <c r="AA349"/>
      <c r="AB349"/>
      <c r="AC349"/>
    </row>
    <row r="350" spans="1:29" s="34" customFormat="1" x14ac:dyDescent="0.25">
      <c r="A350"/>
      <c r="B350" s="126" t="s">
        <v>106</v>
      </c>
      <c r="C350" s="68">
        <f t="shared" ref="C350:Q350" si="6">C9+C65+C179+C265+C287+C291+C344</f>
        <v>104699580631</v>
      </c>
      <c r="D350" s="68">
        <f t="shared" si="6"/>
        <v>0</v>
      </c>
      <c r="E350" s="174">
        <f t="shared" si="6"/>
        <v>2173422178.46</v>
      </c>
      <c r="F350" s="174">
        <f t="shared" si="6"/>
        <v>2263029130.5599999</v>
      </c>
      <c r="G350" s="174">
        <f t="shared" si="6"/>
        <v>0</v>
      </c>
      <c r="H350" s="174">
        <f t="shared" si="6"/>
        <v>0</v>
      </c>
      <c r="I350" s="174">
        <f t="shared" si="6"/>
        <v>0</v>
      </c>
      <c r="J350" s="174">
        <f t="shared" si="6"/>
        <v>0</v>
      </c>
      <c r="K350" s="174">
        <f t="shared" si="6"/>
        <v>0</v>
      </c>
      <c r="L350" s="174">
        <f t="shared" si="6"/>
        <v>0</v>
      </c>
      <c r="M350" s="174">
        <f t="shared" si="6"/>
        <v>0</v>
      </c>
      <c r="N350" s="174">
        <f t="shared" si="6"/>
        <v>0</v>
      </c>
      <c r="O350" s="174">
        <f t="shared" si="6"/>
        <v>0</v>
      </c>
      <c r="P350" s="174">
        <f t="shared" si="6"/>
        <v>0</v>
      </c>
      <c r="Q350" s="174">
        <f t="shared" si="6"/>
        <v>4436451309.0199995</v>
      </c>
      <c r="R350"/>
      <c r="S350"/>
      <c r="T350" s="3"/>
      <c r="U350"/>
      <c r="X350"/>
      <c r="Y350"/>
      <c r="Z350"/>
      <c r="AA350"/>
      <c r="AB350"/>
      <c r="AC350"/>
    </row>
    <row r="351" spans="1:29" x14ac:dyDescent="0.25">
      <c r="B351" s="127"/>
      <c r="C351" s="59"/>
      <c r="D351" s="59"/>
      <c r="E351" s="83"/>
      <c r="F351" s="83"/>
      <c r="G351" s="83"/>
      <c r="H351" s="83"/>
      <c r="I351" s="83"/>
      <c r="J351" s="83"/>
      <c r="K351" s="83"/>
      <c r="L351" s="83"/>
      <c r="M351" s="83"/>
      <c r="N351" s="83"/>
      <c r="O351" s="60"/>
      <c r="P351" s="60"/>
      <c r="Q351" s="60"/>
      <c r="T351" s="3"/>
    </row>
    <row r="352" spans="1:29" s="34" customFormat="1" x14ac:dyDescent="0.25">
      <c r="B352" s="126"/>
      <c r="C352" s="10"/>
      <c r="D352" s="9"/>
      <c r="E352" s="73" t="s">
        <v>10</v>
      </c>
      <c r="F352" s="73" t="s">
        <v>11</v>
      </c>
      <c r="G352" s="73" t="s">
        <v>12</v>
      </c>
      <c r="H352" s="73" t="s">
        <v>13</v>
      </c>
      <c r="I352" s="73" t="s">
        <v>14</v>
      </c>
      <c r="J352" s="73" t="s">
        <v>15</v>
      </c>
      <c r="K352" s="73" t="s">
        <v>16</v>
      </c>
      <c r="L352" s="73" t="s">
        <v>17</v>
      </c>
      <c r="M352" s="73" t="s">
        <v>104</v>
      </c>
      <c r="N352" s="73" t="s">
        <v>19</v>
      </c>
      <c r="O352" s="73" t="s">
        <v>20</v>
      </c>
      <c r="P352" s="73" t="s">
        <v>21</v>
      </c>
      <c r="Q352" s="73" t="s">
        <v>22</v>
      </c>
      <c r="R352"/>
      <c r="S352"/>
      <c r="T352" s="3"/>
      <c r="U352"/>
      <c r="V352"/>
      <c r="W352"/>
      <c r="X352"/>
      <c r="Y352"/>
      <c r="Z352"/>
      <c r="AA352"/>
      <c r="AB352"/>
      <c r="AC352"/>
    </row>
    <row r="353" spans="2:29" x14ac:dyDescent="0.25">
      <c r="B353" s="128" t="s">
        <v>67</v>
      </c>
      <c r="C353" s="69">
        <v>457200000</v>
      </c>
      <c r="D353" s="69"/>
      <c r="E353" s="69">
        <v>0</v>
      </c>
      <c r="F353" s="54">
        <v>0</v>
      </c>
      <c r="G353" s="54">
        <v>0</v>
      </c>
      <c r="H353" s="54">
        <v>0</v>
      </c>
      <c r="I353" s="54">
        <v>0</v>
      </c>
      <c r="J353" s="54">
        <v>0</v>
      </c>
      <c r="K353" s="54">
        <v>0</v>
      </c>
      <c r="L353" s="54">
        <v>0</v>
      </c>
      <c r="M353" s="54">
        <v>0</v>
      </c>
      <c r="N353" s="54">
        <v>0</v>
      </c>
      <c r="O353" s="54"/>
      <c r="P353" s="54"/>
      <c r="Q353" s="54">
        <f t="shared" ref="Q353:Q361" si="7">SUM(E353:P353)</f>
        <v>0</v>
      </c>
      <c r="T353" s="3"/>
    </row>
    <row r="354" spans="2:29" x14ac:dyDescent="0.25">
      <c r="B354" s="122" t="s">
        <v>68</v>
      </c>
      <c r="C354" s="54">
        <v>457200000</v>
      </c>
      <c r="D354" s="54"/>
      <c r="E354" s="54">
        <v>0</v>
      </c>
      <c r="F354" s="54">
        <v>0</v>
      </c>
      <c r="G354" s="54">
        <v>0</v>
      </c>
      <c r="H354" s="54">
        <v>0</v>
      </c>
      <c r="I354" s="54">
        <v>0</v>
      </c>
      <c r="J354" s="54">
        <v>0</v>
      </c>
      <c r="K354" s="54">
        <v>0</v>
      </c>
      <c r="L354" s="54">
        <v>0</v>
      </c>
      <c r="M354" s="54">
        <v>0</v>
      </c>
      <c r="N354" s="54">
        <v>0</v>
      </c>
      <c r="O354" s="54"/>
      <c r="P354" s="54"/>
      <c r="Q354" s="54">
        <f t="shared" si="7"/>
        <v>0</v>
      </c>
      <c r="T354" s="3"/>
    </row>
    <row r="355" spans="2:29" x14ac:dyDescent="0.25">
      <c r="B355" s="123" t="s">
        <v>451</v>
      </c>
      <c r="C355" s="70">
        <v>457200000</v>
      </c>
      <c r="D355" s="70"/>
      <c r="E355" s="70">
        <v>0</v>
      </c>
      <c r="F355" s="54">
        <v>0</v>
      </c>
      <c r="G355" s="54">
        <v>0</v>
      </c>
      <c r="H355" s="54">
        <v>0</v>
      </c>
      <c r="I355" s="54">
        <v>0</v>
      </c>
      <c r="J355" s="54">
        <v>0</v>
      </c>
      <c r="K355" s="54">
        <v>0</v>
      </c>
      <c r="L355" s="54">
        <v>0</v>
      </c>
      <c r="M355" s="54">
        <v>0</v>
      </c>
      <c r="N355" s="54">
        <v>0</v>
      </c>
      <c r="O355" s="54"/>
      <c r="P355" s="54"/>
      <c r="Q355" s="38">
        <f t="shared" si="7"/>
        <v>0</v>
      </c>
      <c r="T355" s="3"/>
      <c r="V355" s="34"/>
      <c r="W355" s="34"/>
    </row>
    <row r="356" spans="2:29" x14ac:dyDescent="0.25">
      <c r="B356" s="124" t="s">
        <v>452</v>
      </c>
      <c r="C356" s="38">
        <v>457200000</v>
      </c>
      <c r="D356" s="38"/>
      <c r="E356" s="54">
        <v>0</v>
      </c>
      <c r="F356" s="54">
        <v>0</v>
      </c>
      <c r="G356" s="54">
        <v>0</v>
      </c>
      <c r="H356" s="54">
        <v>0</v>
      </c>
      <c r="I356" s="54">
        <v>0</v>
      </c>
      <c r="J356" s="54">
        <v>0</v>
      </c>
      <c r="K356" s="54">
        <v>0</v>
      </c>
      <c r="L356" s="54">
        <v>0</v>
      </c>
      <c r="M356" s="54">
        <v>0</v>
      </c>
      <c r="N356" s="54">
        <v>0</v>
      </c>
      <c r="O356" s="54"/>
      <c r="P356" s="54"/>
      <c r="Q356" s="38">
        <f t="shared" si="7"/>
        <v>0</v>
      </c>
      <c r="T356" s="3"/>
    </row>
    <row r="357" spans="2:29" s="34" customFormat="1" x14ac:dyDescent="0.25">
      <c r="B357" s="128" t="s">
        <v>70</v>
      </c>
      <c r="C357" s="70">
        <v>80000000</v>
      </c>
      <c r="D357" s="70"/>
      <c r="E357" s="69">
        <v>0</v>
      </c>
      <c r="F357" s="54">
        <v>0</v>
      </c>
      <c r="G357" s="54">
        <v>0</v>
      </c>
      <c r="H357" s="54">
        <v>0</v>
      </c>
      <c r="I357" s="54">
        <v>0</v>
      </c>
      <c r="J357" s="54">
        <v>0</v>
      </c>
      <c r="K357" s="54">
        <v>0</v>
      </c>
      <c r="L357" s="54">
        <v>0</v>
      </c>
      <c r="M357" s="54">
        <v>0</v>
      </c>
      <c r="N357" s="54">
        <v>0</v>
      </c>
      <c r="O357" s="54"/>
      <c r="P357" s="54"/>
      <c r="Q357" s="38">
        <f t="shared" si="7"/>
        <v>0</v>
      </c>
      <c r="R357"/>
      <c r="S357"/>
      <c r="T357" s="3"/>
      <c r="U357"/>
      <c r="V357"/>
      <c r="W357"/>
      <c r="X357"/>
      <c r="Y357"/>
      <c r="Z357"/>
      <c r="AA357"/>
      <c r="AB357"/>
      <c r="AC357"/>
    </row>
    <row r="358" spans="2:29" x14ac:dyDescent="0.25">
      <c r="B358" s="122" t="s">
        <v>71</v>
      </c>
      <c r="C358" s="38">
        <v>80000000</v>
      </c>
      <c r="D358" s="38"/>
      <c r="E358" s="54">
        <v>0</v>
      </c>
      <c r="F358" s="54">
        <v>0</v>
      </c>
      <c r="G358" s="54">
        <v>0</v>
      </c>
      <c r="H358" s="54">
        <v>0</v>
      </c>
      <c r="I358" s="54">
        <v>0</v>
      </c>
      <c r="J358" s="54">
        <v>0</v>
      </c>
      <c r="K358" s="54">
        <v>0</v>
      </c>
      <c r="L358" s="54">
        <v>0</v>
      </c>
      <c r="M358" s="54">
        <v>0</v>
      </c>
      <c r="N358" s="54">
        <v>0</v>
      </c>
      <c r="O358" s="54"/>
      <c r="P358" s="54"/>
      <c r="Q358" s="38">
        <f t="shared" si="7"/>
        <v>0</v>
      </c>
      <c r="T358" s="3"/>
    </row>
    <row r="359" spans="2:29" x14ac:dyDescent="0.25">
      <c r="B359" s="123" t="s">
        <v>455</v>
      </c>
      <c r="C359" s="70">
        <v>80000000</v>
      </c>
      <c r="D359" s="70"/>
      <c r="E359" s="69">
        <v>0</v>
      </c>
      <c r="F359" s="54">
        <v>0</v>
      </c>
      <c r="G359" s="54">
        <v>0</v>
      </c>
      <c r="H359" s="54">
        <v>0</v>
      </c>
      <c r="I359" s="54">
        <v>0</v>
      </c>
      <c r="J359" s="54">
        <v>0</v>
      </c>
      <c r="K359" s="54">
        <v>0</v>
      </c>
      <c r="L359" s="54">
        <v>0</v>
      </c>
      <c r="M359" s="54">
        <v>0</v>
      </c>
      <c r="N359" s="54">
        <v>0</v>
      </c>
      <c r="O359" s="54"/>
      <c r="P359" s="54"/>
      <c r="Q359" s="38">
        <f t="shared" si="7"/>
        <v>0</v>
      </c>
      <c r="T359" s="3"/>
    </row>
    <row r="360" spans="2:29" x14ac:dyDescent="0.25">
      <c r="B360" s="124" t="s">
        <v>456</v>
      </c>
      <c r="C360" s="38">
        <v>80000000</v>
      </c>
      <c r="D360" s="38"/>
      <c r="E360" s="54">
        <v>0</v>
      </c>
      <c r="F360" s="54">
        <v>0</v>
      </c>
      <c r="G360" s="54">
        <v>0</v>
      </c>
      <c r="H360" s="54">
        <v>0</v>
      </c>
      <c r="I360" s="54">
        <v>0</v>
      </c>
      <c r="J360" s="54">
        <v>0</v>
      </c>
      <c r="K360" s="54">
        <v>0</v>
      </c>
      <c r="L360" s="54">
        <v>0</v>
      </c>
      <c r="M360" s="54">
        <v>0</v>
      </c>
      <c r="N360" s="54">
        <v>0</v>
      </c>
      <c r="O360" s="54"/>
      <c r="P360" s="54"/>
      <c r="Q360" s="38">
        <f t="shared" si="7"/>
        <v>0</v>
      </c>
      <c r="T360" s="3"/>
    </row>
    <row r="361" spans="2:29" x14ac:dyDescent="0.25">
      <c r="B361" s="126" t="s">
        <v>72</v>
      </c>
      <c r="C361" s="68">
        <f>C357+C353</f>
        <v>537200000</v>
      </c>
      <c r="D361" s="68">
        <f>D357+D353</f>
        <v>0</v>
      </c>
      <c r="E361" s="72">
        <f t="shared" ref="E361:P361" si="8">E353+E355+E357</f>
        <v>0</v>
      </c>
      <c r="F361" s="72">
        <f t="shared" si="8"/>
        <v>0</v>
      </c>
      <c r="G361" s="72">
        <f t="shared" si="8"/>
        <v>0</v>
      </c>
      <c r="H361" s="72">
        <f t="shared" si="8"/>
        <v>0</v>
      </c>
      <c r="I361" s="72">
        <f t="shared" si="8"/>
        <v>0</v>
      </c>
      <c r="J361" s="72">
        <f t="shared" si="8"/>
        <v>0</v>
      </c>
      <c r="K361" s="72">
        <f t="shared" si="8"/>
        <v>0</v>
      </c>
      <c r="L361" s="72">
        <f t="shared" si="8"/>
        <v>0</v>
      </c>
      <c r="M361" s="72">
        <f t="shared" si="8"/>
        <v>0</v>
      </c>
      <c r="N361" s="72">
        <f t="shared" si="8"/>
        <v>0</v>
      </c>
      <c r="O361" s="72">
        <f t="shared" si="8"/>
        <v>0</v>
      </c>
      <c r="P361" s="72">
        <f t="shared" si="8"/>
        <v>0</v>
      </c>
      <c r="Q361" s="72">
        <f t="shared" si="7"/>
        <v>0</v>
      </c>
      <c r="T361" s="3"/>
    </row>
    <row r="362" spans="2:29" x14ac:dyDescent="0.25">
      <c r="E362" s="42"/>
      <c r="F362" s="42"/>
      <c r="G362" s="42"/>
      <c r="H362" s="42"/>
      <c r="I362" s="42"/>
      <c r="J362" s="42"/>
      <c r="K362" s="42"/>
      <c r="L362" s="42"/>
      <c r="M362" s="42"/>
      <c r="N362" s="42"/>
      <c r="O362" s="42"/>
      <c r="P362" s="42"/>
      <c r="Q362" s="42"/>
      <c r="T362" s="3"/>
    </row>
    <row r="363" spans="2:29" x14ac:dyDescent="0.25">
      <c r="B363" s="126" t="s">
        <v>107</v>
      </c>
      <c r="C363" s="68">
        <f t="shared" ref="C363:Q363" si="9">C350+C361</f>
        <v>105236780631</v>
      </c>
      <c r="D363" s="68">
        <f t="shared" si="9"/>
        <v>0</v>
      </c>
      <c r="E363" s="72">
        <f t="shared" si="9"/>
        <v>2173422178.46</v>
      </c>
      <c r="F363" s="72">
        <f t="shared" si="9"/>
        <v>2263029130.5599999</v>
      </c>
      <c r="G363" s="72">
        <f t="shared" si="9"/>
        <v>0</v>
      </c>
      <c r="H363" s="72">
        <f t="shared" si="9"/>
        <v>0</v>
      </c>
      <c r="I363" s="72">
        <f t="shared" si="9"/>
        <v>0</v>
      </c>
      <c r="J363" s="72">
        <f t="shared" si="9"/>
        <v>0</v>
      </c>
      <c r="K363" s="72">
        <f t="shared" si="9"/>
        <v>0</v>
      </c>
      <c r="L363" s="72">
        <f t="shared" si="9"/>
        <v>0</v>
      </c>
      <c r="M363" s="72">
        <f t="shared" si="9"/>
        <v>0</v>
      </c>
      <c r="N363" s="72">
        <f t="shared" si="9"/>
        <v>0</v>
      </c>
      <c r="O363" s="72">
        <f t="shared" si="9"/>
        <v>0</v>
      </c>
      <c r="P363" s="72">
        <f t="shared" si="9"/>
        <v>0</v>
      </c>
      <c r="Q363" s="72">
        <f t="shared" si="9"/>
        <v>4436451309.0199995</v>
      </c>
      <c r="T363" s="3"/>
    </row>
    <row r="364" spans="2:29" x14ac:dyDescent="0.25">
      <c r="B364" s="185" t="s">
        <v>459</v>
      </c>
      <c r="T364" s="3"/>
    </row>
    <row r="365" spans="2:29" x14ac:dyDescent="0.25">
      <c r="B365" s="185" t="s">
        <v>545</v>
      </c>
      <c r="E365" s="186"/>
      <c r="F365" s="186"/>
      <c r="G365" s="186"/>
      <c r="H365" s="186"/>
      <c r="I365" s="186"/>
      <c r="J365" s="186"/>
      <c r="K365" s="186"/>
      <c r="L365" s="186"/>
      <c r="M365" s="186"/>
      <c r="N365" s="186"/>
      <c r="O365" s="186"/>
      <c r="T365" s="3"/>
      <c r="U365" s="3"/>
    </row>
    <row r="366" spans="2:29" x14ac:dyDescent="0.25">
      <c r="B366" s="185" t="s">
        <v>547</v>
      </c>
      <c r="C366" s="31"/>
      <c r="D366" s="31"/>
      <c r="T366" s="3"/>
      <c r="U366" s="3"/>
    </row>
    <row r="367" spans="2:29" x14ac:dyDescent="0.25">
      <c r="B367" s="185" t="s">
        <v>85</v>
      </c>
      <c r="T367" s="3"/>
      <c r="U367" s="3"/>
    </row>
    <row r="368" spans="2:29" ht="48" hidden="1" x14ac:dyDescent="0.25">
      <c r="B368" s="187" t="s">
        <v>542</v>
      </c>
      <c r="T368" s="3"/>
      <c r="U368" s="3"/>
    </row>
    <row r="369" spans="2:21" x14ac:dyDescent="0.25">
      <c r="B369" s="130"/>
      <c r="T369" s="3"/>
      <c r="U369" s="3"/>
    </row>
    <row r="370" spans="2:21" x14ac:dyDescent="0.25">
      <c r="T370" s="3"/>
      <c r="U370" s="3"/>
    </row>
    <row r="371" spans="2:21" x14ac:dyDescent="0.25">
      <c r="T371" s="3"/>
      <c r="U371" s="3"/>
    </row>
    <row r="372" spans="2:21" x14ac:dyDescent="0.25">
      <c r="T372" s="3"/>
      <c r="U372" s="3"/>
    </row>
    <row r="373" spans="2:21" x14ac:dyDescent="0.25">
      <c r="T373" s="3"/>
      <c r="U373" s="3"/>
    </row>
    <row r="374" spans="2:21" x14ac:dyDescent="0.25">
      <c r="T374" s="3"/>
      <c r="U374" s="3"/>
    </row>
    <row r="375" spans="2:21" x14ac:dyDescent="0.25">
      <c r="T375" s="3"/>
      <c r="U375" s="3"/>
    </row>
    <row r="376" spans="2:21" x14ac:dyDescent="0.25">
      <c r="T376" s="3"/>
      <c r="U376" s="3"/>
    </row>
    <row r="377" spans="2:21" x14ac:dyDescent="0.25">
      <c r="T377" s="3"/>
    </row>
    <row r="378" spans="2:21" x14ac:dyDescent="0.25">
      <c r="T378" s="3"/>
    </row>
    <row r="379" spans="2:21" x14ac:dyDescent="0.25">
      <c r="T379" s="3"/>
    </row>
    <row r="380" spans="2:21" x14ac:dyDescent="0.25">
      <c r="T380" s="3"/>
    </row>
  </sheetData>
  <mergeCells count="6">
    <mergeCell ref="B2:Q2"/>
    <mergeCell ref="B3:Q3"/>
    <mergeCell ref="B4:Q4"/>
    <mergeCell ref="B5:Q5"/>
    <mergeCell ref="B7:B8"/>
    <mergeCell ref="E7:Q7"/>
  </mergeCells>
  <conditionalFormatting sqref="T1:W1048576">
    <cfRule type="containsText" dxfId="0" priority="1" operator="containsText" text="Missing">
      <formula>NOT(ISERROR(SEARCH("Missing",T1)))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6"/>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6"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76</v>
      </c>
      <c r="C6" s="25"/>
      <c r="D6" s="25"/>
      <c r="E6" s="19"/>
      <c r="F6" s="19"/>
      <c r="G6" s="19"/>
      <c r="H6" s="19"/>
      <c r="I6"/>
      <c r="J6"/>
      <c r="K6"/>
      <c r="L6"/>
      <c r="M6"/>
      <c r="N6"/>
      <c r="O6"/>
      <c r="P6"/>
      <c r="Q6" s="18" t="s">
        <v>5</v>
      </c>
      <c r="R6" s="12"/>
    </row>
    <row r="7" spans="2:18" s="17" customFormat="1" ht="24" customHeight="1" x14ac:dyDescent="0.25">
      <c r="B7" s="197" t="s">
        <v>6</v>
      </c>
      <c r="C7" s="199" t="s">
        <v>7</v>
      </c>
      <c r="D7" s="199" t="s">
        <v>77</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4791246795</v>
      </c>
      <c r="D9" s="139">
        <v>4868537816.9900007</v>
      </c>
      <c r="E9" s="139">
        <v>287250135.61000001</v>
      </c>
      <c r="F9" s="139">
        <v>288720770.67000008</v>
      </c>
      <c r="G9" s="139">
        <v>312370939.20999998</v>
      </c>
      <c r="H9" s="139">
        <v>289984639.17000002</v>
      </c>
      <c r="I9" s="139">
        <v>299285345.23999995</v>
      </c>
      <c r="J9" s="139">
        <v>300250837.71999997</v>
      </c>
      <c r="K9" s="139">
        <v>296838447.81999999</v>
      </c>
      <c r="L9" s="139">
        <v>307789426.18000001</v>
      </c>
      <c r="M9" s="139">
        <v>323452013.56999999</v>
      </c>
      <c r="N9" s="139">
        <v>317240432.39999998</v>
      </c>
      <c r="O9" s="139">
        <v>332892033.59000009</v>
      </c>
      <c r="P9" s="139">
        <v>386877269.60000002</v>
      </c>
      <c r="Q9" s="139">
        <f>SUM(E9:P9)</f>
        <v>3742952290.7800002</v>
      </c>
    </row>
    <row r="10" spans="2:18" x14ac:dyDescent="0.25">
      <c r="B10" s="15" t="s">
        <v>24</v>
      </c>
      <c r="C10" s="140">
        <v>3982440491</v>
      </c>
      <c r="D10" s="140">
        <v>4029577339.4700003</v>
      </c>
      <c r="E10" s="140">
        <v>250124980.75</v>
      </c>
      <c r="F10" s="140">
        <v>250569386.34000003</v>
      </c>
      <c r="G10" s="140">
        <v>253088930.99000001</v>
      </c>
      <c r="H10" s="140">
        <v>252539733.00999999</v>
      </c>
      <c r="I10" s="140">
        <v>259864876.03</v>
      </c>
      <c r="J10" s="140">
        <v>260491588.77000001</v>
      </c>
      <c r="K10" s="140">
        <v>257996209.02000004</v>
      </c>
      <c r="L10" s="140">
        <v>268091445.60999998</v>
      </c>
      <c r="M10" s="140">
        <v>262933516.38000003</v>
      </c>
      <c r="N10" s="140">
        <v>267800775.50999999</v>
      </c>
      <c r="O10" s="140">
        <v>292574246.3300001</v>
      </c>
      <c r="P10" s="140">
        <v>334915589.31</v>
      </c>
      <c r="Q10" s="140">
        <f t="shared" ref="Q10:Q51" si="0">SUM(E10:P10)</f>
        <v>3210991278.0499997</v>
      </c>
    </row>
    <row r="11" spans="2:18" x14ac:dyDescent="0.25">
      <c r="B11" s="15" t="s">
        <v>25</v>
      </c>
      <c r="C11" s="140">
        <v>155586459</v>
      </c>
      <c r="D11" s="140">
        <v>139506829.14000002</v>
      </c>
      <c r="E11" s="140">
        <v>726656.68999999983</v>
      </c>
      <c r="F11" s="140">
        <v>1328402.3500000001</v>
      </c>
      <c r="G11" s="140">
        <v>22533893.920000002</v>
      </c>
      <c r="H11" s="140">
        <v>1090659.25</v>
      </c>
      <c r="I11" s="140">
        <v>1663296.49</v>
      </c>
      <c r="J11" s="140">
        <v>1667092.2699999996</v>
      </c>
      <c r="K11" s="140">
        <v>1717407.42</v>
      </c>
      <c r="L11" s="140">
        <v>1921996.02</v>
      </c>
      <c r="M11" s="140">
        <v>22932373.640000001</v>
      </c>
      <c r="N11" s="140">
        <v>2135434.0099999998</v>
      </c>
      <c r="O11" s="140">
        <v>1751839.9299999997</v>
      </c>
      <c r="P11" s="140">
        <v>10310091.359999999</v>
      </c>
      <c r="Q11" s="140">
        <f t="shared" si="0"/>
        <v>69779143.349999994</v>
      </c>
    </row>
    <row r="12" spans="2:18" x14ac:dyDescent="0.25">
      <c r="B12" s="15" t="s">
        <v>26</v>
      </c>
      <c r="C12" s="140">
        <v>27642808</v>
      </c>
      <c r="D12" s="140">
        <v>27947765.130000003</v>
      </c>
      <c r="E12" s="140">
        <v>645000</v>
      </c>
      <c r="F12" s="140">
        <v>1053000</v>
      </c>
      <c r="G12" s="140">
        <v>967404.57000000007</v>
      </c>
      <c r="H12" s="140">
        <v>504468.19</v>
      </c>
      <c r="I12" s="140">
        <v>570468.18999999994</v>
      </c>
      <c r="J12" s="140">
        <v>684468.19</v>
      </c>
      <c r="K12" s="140">
        <v>72468.19</v>
      </c>
      <c r="L12" s="140">
        <v>162468.19</v>
      </c>
      <c r="M12" s="140">
        <v>72468.19</v>
      </c>
      <c r="N12" s="140">
        <v>8955468.1899999995</v>
      </c>
      <c r="O12" s="140">
        <v>1080468.19</v>
      </c>
      <c r="P12" s="140">
        <v>2398468.19</v>
      </c>
      <c r="Q12" s="140">
        <f t="shared" si="0"/>
        <v>17166618.280000001</v>
      </c>
    </row>
    <row r="13" spans="2:18" x14ac:dyDescent="0.25">
      <c r="B13" s="15" t="s">
        <v>27</v>
      </c>
      <c r="C13" s="140">
        <v>87389033</v>
      </c>
      <c r="D13" s="140">
        <v>86217093</v>
      </c>
      <c r="E13" s="141">
        <v>0</v>
      </c>
      <c r="F13" s="141">
        <v>0</v>
      </c>
      <c r="G13" s="141">
        <v>0</v>
      </c>
      <c r="H13" s="140">
        <v>19000</v>
      </c>
      <c r="I13" s="141">
        <v>0</v>
      </c>
      <c r="J13" s="140">
        <v>141560</v>
      </c>
      <c r="K13" s="140">
        <v>137500</v>
      </c>
      <c r="L13" s="140">
        <v>693200</v>
      </c>
      <c r="M13" s="140">
        <v>3500</v>
      </c>
      <c r="N13" s="141">
        <v>0</v>
      </c>
      <c r="O13" s="141">
        <v>0</v>
      </c>
      <c r="P13" s="140">
        <v>1682000</v>
      </c>
      <c r="Q13" s="140">
        <f t="shared" si="0"/>
        <v>2676760</v>
      </c>
    </row>
    <row r="14" spans="2:18" x14ac:dyDescent="0.25">
      <c r="B14" s="15" t="s">
        <v>28</v>
      </c>
      <c r="C14" s="140">
        <v>538188004</v>
      </c>
      <c r="D14" s="140">
        <v>585288790.25</v>
      </c>
      <c r="E14" s="140">
        <v>35753498.169999994</v>
      </c>
      <c r="F14" s="140">
        <v>35769981.980000004</v>
      </c>
      <c r="G14" s="140">
        <v>35780709.729999989</v>
      </c>
      <c r="H14" s="140">
        <v>35830778.720000006</v>
      </c>
      <c r="I14" s="140">
        <v>37186704.529999979</v>
      </c>
      <c r="J14" s="140">
        <v>37266128.489999972</v>
      </c>
      <c r="K14" s="140">
        <v>36914863.189999983</v>
      </c>
      <c r="L14" s="140">
        <v>36920316.359999992</v>
      </c>
      <c r="M14" s="140">
        <v>37510155.360000007</v>
      </c>
      <c r="N14" s="140">
        <v>38348754.689999998</v>
      </c>
      <c r="O14" s="140">
        <v>37485479.140000001</v>
      </c>
      <c r="P14" s="140">
        <v>37571120.740000002</v>
      </c>
      <c r="Q14" s="140">
        <f t="shared" si="0"/>
        <v>442338491.09999996</v>
      </c>
    </row>
    <row r="15" spans="2:18" x14ac:dyDescent="0.25">
      <c r="B15" s="11" t="s">
        <v>29</v>
      </c>
      <c r="C15" s="139">
        <v>2313339045</v>
      </c>
      <c r="D15" s="139">
        <v>2340023169.3899999</v>
      </c>
      <c r="E15" s="139">
        <v>2726847.0999999992</v>
      </c>
      <c r="F15" s="139">
        <v>16698333.039999997</v>
      </c>
      <c r="G15" s="139">
        <v>11637587.439999999</v>
      </c>
      <c r="H15" s="139">
        <v>8337701.6800000006</v>
      </c>
      <c r="I15" s="139">
        <v>12212599.469999999</v>
      </c>
      <c r="J15" s="139">
        <v>12228427.23</v>
      </c>
      <c r="K15" s="139">
        <v>14993530.149999999</v>
      </c>
      <c r="L15" s="139">
        <v>13963274.589999998</v>
      </c>
      <c r="M15" s="139">
        <v>15629610.52</v>
      </c>
      <c r="N15" s="139">
        <v>16064662.039999999</v>
      </c>
      <c r="O15" s="139">
        <v>25098945.219999999</v>
      </c>
      <c r="P15" s="139">
        <v>40071792.330000006</v>
      </c>
      <c r="Q15" s="139">
        <f t="shared" si="0"/>
        <v>189663310.81</v>
      </c>
    </row>
    <row r="16" spans="2:18" x14ac:dyDescent="0.25">
      <c r="B16" s="15" t="s">
        <v>30</v>
      </c>
      <c r="C16" s="140">
        <v>268480494</v>
      </c>
      <c r="D16" s="140">
        <v>246684713.44</v>
      </c>
      <c r="E16" s="140">
        <v>2441228.1799999992</v>
      </c>
      <c r="F16" s="140">
        <v>3224718.69</v>
      </c>
      <c r="G16" s="140">
        <v>5156439.9800000004</v>
      </c>
      <c r="H16" s="140">
        <v>2811704.8400000008</v>
      </c>
      <c r="I16" s="140">
        <v>4638402.1899999995</v>
      </c>
      <c r="J16" s="140">
        <v>4397739.2200000007</v>
      </c>
      <c r="K16" s="140">
        <v>6167719.4500000002</v>
      </c>
      <c r="L16" s="140">
        <v>2056244.0399999998</v>
      </c>
      <c r="M16" s="140">
        <v>2375042.5100000007</v>
      </c>
      <c r="N16" s="140">
        <v>2233010.7399999993</v>
      </c>
      <c r="O16" s="140">
        <v>3011265.7799999993</v>
      </c>
      <c r="P16" s="140">
        <v>18287457.890000001</v>
      </c>
      <c r="Q16" s="140">
        <f t="shared" si="0"/>
        <v>56800973.510000005</v>
      </c>
    </row>
    <row r="17" spans="2:17" x14ac:dyDescent="0.25">
      <c r="B17" s="15" t="s">
        <v>31</v>
      </c>
      <c r="C17" s="140">
        <v>255623061</v>
      </c>
      <c r="D17" s="140">
        <v>257661185.47000003</v>
      </c>
      <c r="E17" s="141">
        <v>0</v>
      </c>
      <c r="F17" s="140">
        <v>463966.66000000003</v>
      </c>
      <c r="G17" s="140">
        <v>1878045.18</v>
      </c>
      <c r="H17" s="140">
        <v>372075.75</v>
      </c>
      <c r="I17" s="140">
        <v>930844.7</v>
      </c>
      <c r="J17" s="140">
        <v>667909.68000000005</v>
      </c>
      <c r="K17" s="140">
        <v>2461572.3200000003</v>
      </c>
      <c r="L17" s="140">
        <v>2859379.52</v>
      </c>
      <c r="M17" s="140">
        <v>2851855.4099999997</v>
      </c>
      <c r="N17" s="140">
        <v>6772366.2199999997</v>
      </c>
      <c r="O17" s="140">
        <v>6166222.4000000004</v>
      </c>
      <c r="P17" s="140">
        <v>8904856.4800000004</v>
      </c>
      <c r="Q17" s="140">
        <f t="shared" si="0"/>
        <v>34329094.320000008</v>
      </c>
    </row>
    <row r="18" spans="2:17" x14ac:dyDescent="0.25">
      <c r="B18" s="15" t="s">
        <v>32</v>
      </c>
      <c r="C18" s="140">
        <v>53969479</v>
      </c>
      <c r="D18" s="140">
        <v>52106394</v>
      </c>
      <c r="E18" s="141">
        <v>0</v>
      </c>
      <c r="F18" s="140">
        <v>206072</v>
      </c>
      <c r="G18" s="140">
        <v>266539.62</v>
      </c>
      <c r="H18" s="140">
        <v>81949</v>
      </c>
      <c r="I18" s="140">
        <v>322404.3</v>
      </c>
      <c r="J18" s="140">
        <v>170430</v>
      </c>
      <c r="K18" s="140">
        <v>283178</v>
      </c>
      <c r="L18" s="140">
        <v>197318</v>
      </c>
      <c r="M18" s="140">
        <v>41588.69</v>
      </c>
      <c r="N18" s="140">
        <v>297194.8</v>
      </c>
      <c r="O18" s="140">
        <v>71727.08</v>
      </c>
      <c r="P18" s="140">
        <v>165490</v>
      </c>
      <c r="Q18" s="140">
        <f t="shared" si="0"/>
        <v>2103891.4900000002</v>
      </c>
    </row>
    <row r="19" spans="2:17" x14ac:dyDescent="0.25">
      <c r="B19" s="15" t="s">
        <v>33</v>
      </c>
      <c r="C19" s="140">
        <v>25343590</v>
      </c>
      <c r="D19" s="140">
        <v>25138762.719999999</v>
      </c>
      <c r="E19" s="141">
        <v>0</v>
      </c>
      <c r="F19" s="140">
        <v>50540.020000000004</v>
      </c>
      <c r="G19" s="140">
        <v>16705</v>
      </c>
      <c r="H19" s="140">
        <v>14945</v>
      </c>
      <c r="I19" s="140">
        <v>152579.53</v>
      </c>
      <c r="J19" s="140">
        <v>233253.5</v>
      </c>
      <c r="K19" s="140">
        <v>28473.07</v>
      </c>
      <c r="L19" s="140">
        <v>72080.040000000008</v>
      </c>
      <c r="M19" s="140">
        <v>79282.34</v>
      </c>
      <c r="N19" s="140">
        <v>128378.07</v>
      </c>
      <c r="O19" s="141">
        <v>0</v>
      </c>
      <c r="P19" s="140">
        <v>304235.09999999998</v>
      </c>
      <c r="Q19" s="140">
        <f t="shared" si="0"/>
        <v>1080471.67</v>
      </c>
    </row>
    <row r="20" spans="2:17" x14ac:dyDescent="0.25">
      <c r="B20" s="15" t="s">
        <v>34</v>
      </c>
      <c r="C20" s="140">
        <v>147162406</v>
      </c>
      <c r="D20" s="140">
        <v>157760942.31999999</v>
      </c>
      <c r="E20" s="140">
        <v>145124.41999999993</v>
      </c>
      <c r="F20" s="140">
        <v>5448837.3299999991</v>
      </c>
      <c r="G20" s="140">
        <v>2669814.6799999997</v>
      </c>
      <c r="H20" s="140">
        <v>1417510.18</v>
      </c>
      <c r="I20" s="140">
        <v>1624287.61</v>
      </c>
      <c r="J20" s="140">
        <v>1345725.9499999997</v>
      </c>
      <c r="K20" s="140">
        <v>2388626.0900000003</v>
      </c>
      <c r="L20" s="140">
        <v>1619510.0800000003</v>
      </c>
      <c r="M20" s="140">
        <v>3374915.9200000004</v>
      </c>
      <c r="N20" s="140">
        <v>2264142.6</v>
      </c>
      <c r="O20" s="140">
        <v>5811606.1400000006</v>
      </c>
      <c r="P20" s="140">
        <v>3595186.66</v>
      </c>
      <c r="Q20" s="140">
        <f t="shared" si="0"/>
        <v>31705287.66</v>
      </c>
    </row>
    <row r="21" spans="2:17" x14ac:dyDescent="0.25">
      <c r="B21" s="15" t="s">
        <v>35</v>
      </c>
      <c r="C21" s="140">
        <v>11931761</v>
      </c>
      <c r="D21" s="140">
        <v>12208258.68</v>
      </c>
      <c r="E21" s="140">
        <v>29797.019999999997</v>
      </c>
      <c r="F21" s="140">
        <v>89278.95</v>
      </c>
      <c r="G21" s="141">
        <v>0</v>
      </c>
      <c r="H21" s="140">
        <v>74597.64</v>
      </c>
      <c r="I21" s="140">
        <v>1362133.4000000001</v>
      </c>
      <c r="J21" s="140">
        <v>74597.64</v>
      </c>
      <c r="K21" s="140">
        <v>297087.45</v>
      </c>
      <c r="L21" s="140">
        <v>46308.93</v>
      </c>
      <c r="M21" s="140">
        <v>170264.03</v>
      </c>
      <c r="N21" s="140">
        <v>215347.28999999998</v>
      </c>
      <c r="O21" s="140">
        <v>146550.83000000002</v>
      </c>
      <c r="P21" s="140">
        <v>1332670.6499999999</v>
      </c>
      <c r="Q21" s="140">
        <f t="shared" si="0"/>
        <v>3838633.83</v>
      </c>
    </row>
    <row r="22" spans="2:17" x14ac:dyDescent="0.25">
      <c r="B22" s="15" t="s">
        <v>36</v>
      </c>
      <c r="C22" s="140">
        <v>183577557</v>
      </c>
      <c r="D22" s="140">
        <v>185937656.72999999</v>
      </c>
      <c r="E22" s="140">
        <v>59924.909999999989</v>
      </c>
      <c r="F22" s="140">
        <v>5020240.2799999993</v>
      </c>
      <c r="G22" s="140">
        <v>209717.82</v>
      </c>
      <c r="H22" s="140">
        <v>862122.51999999979</v>
      </c>
      <c r="I22" s="140">
        <v>626068.47</v>
      </c>
      <c r="J22" s="140">
        <v>1368361.7199999997</v>
      </c>
      <c r="K22" s="140">
        <v>1401704.9500000002</v>
      </c>
      <c r="L22" s="140">
        <v>991192.76</v>
      </c>
      <c r="M22" s="140">
        <v>785111.10999999987</v>
      </c>
      <c r="N22" s="140">
        <v>938699.1599999998</v>
      </c>
      <c r="O22" s="140">
        <v>503401.93</v>
      </c>
      <c r="P22" s="140">
        <v>1900375.9200000002</v>
      </c>
      <c r="Q22" s="140">
        <f t="shared" si="0"/>
        <v>14666921.549999997</v>
      </c>
    </row>
    <row r="23" spans="2:17" x14ac:dyDescent="0.25">
      <c r="B23" s="15" t="s">
        <v>37</v>
      </c>
      <c r="C23" s="140">
        <v>1367250697</v>
      </c>
      <c r="D23" s="140">
        <v>1402525256.03</v>
      </c>
      <c r="E23" s="140">
        <v>50772.57</v>
      </c>
      <c r="F23" s="140">
        <v>2194679.1099999994</v>
      </c>
      <c r="G23" s="140">
        <v>1440325.1600000001</v>
      </c>
      <c r="H23" s="140">
        <v>2702796.75</v>
      </c>
      <c r="I23" s="140">
        <v>2555879.2699999996</v>
      </c>
      <c r="J23" s="140">
        <v>3970409.5200000005</v>
      </c>
      <c r="K23" s="140">
        <v>1965168.82</v>
      </c>
      <c r="L23" s="140">
        <v>6121241.2199999997</v>
      </c>
      <c r="M23" s="140">
        <v>5951550.5099999998</v>
      </c>
      <c r="N23" s="140">
        <v>3215523.1599999992</v>
      </c>
      <c r="O23" s="140">
        <v>9388171.0600000024</v>
      </c>
      <c r="P23" s="140">
        <v>5581519.6300000008</v>
      </c>
      <c r="Q23" s="140">
        <f t="shared" si="0"/>
        <v>45138036.780000009</v>
      </c>
    </row>
    <row r="24" spans="2:17" x14ac:dyDescent="0.25">
      <c r="B24" s="11" t="s">
        <v>38</v>
      </c>
      <c r="C24" s="139">
        <v>1040684254.9999999</v>
      </c>
      <c r="D24" s="139">
        <v>1059734891.52</v>
      </c>
      <c r="E24" s="139">
        <v>539792.19999999995</v>
      </c>
      <c r="F24" s="139">
        <v>1850673.3000000003</v>
      </c>
      <c r="G24" s="139">
        <v>1933733.0399999998</v>
      </c>
      <c r="H24" s="139">
        <v>1781844.26</v>
      </c>
      <c r="I24" s="139">
        <v>11618110.07</v>
      </c>
      <c r="J24" s="139">
        <v>5397211.5100000016</v>
      </c>
      <c r="K24" s="139">
        <v>1680266.4100000001</v>
      </c>
      <c r="L24" s="139">
        <v>4231848.22</v>
      </c>
      <c r="M24" s="139">
        <v>2528714.2000000002</v>
      </c>
      <c r="N24" s="139">
        <v>14525510.909999998</v>
      </c>
      <c r="O24" s="139">
        <v>2325594.7199999997</v>
      </c>
      <c r="P24" s="139">
        <v>5271359.5900000008</v>
      </c>
      <c r="Q24" s="139">
        <f t="shared" si="0"/>
        <v>53684658.43</v>
      </c>
    </row>
    <row r="25" spans="2:17" x14ac:dyDescent="0.25">
      <c r="B25" s="15" t="s">
        <v>39</v>
      </c>
      <c r="C25" s="140">
        <v>294484332</v>
      </c>
      <c r="D25" s="140">
        <v>300166647.5</v>
      </c>
      <c r="E25" s="140">
        <v>208417.5</v>
      </c>
      <c r="F25" s="140">
        <v>1201783.9100000001</v>
      </c>
      <c r="G25" s="140">
        <v>257693.83000000002</v>
      </c>
      <c r="H25" s="140">
        <v>503822.24</v>
      </c>
      <c r="I25" s="140">
        <v>290998.04999999981</v>
      </c>
      <c r="J25" s="140">
        <v>1219707.6999999997</v>
      </c>
      <c r="K25" s="140">
        <v>302317.54000000004</v>
      </c>
      <c r="L25" s="140">
        <v>1410857.6600000001</v>
      </c>
      <c r="M25" s="140">
        <v>776339.53000000014</v>
      </c>
      <c r="N25" s="140">
        <v>274344.27</v>
      </c>
      <c r="O25" s="140">
        <v>1410782.42</v>
      </c>
      <c r="P25" s="140">
        <v>2075448.4100000004</v>
      </c>
      <c r="Q25" s="140">
        <f t="shared" si="0"/>
        <v>9932513.0600000005</v>
      </c>
    </row>
    <row r="26" spans="2:17" x14ac:dyDescent="0.25">
      <c r="B26" s="15" t="s">
        <v>40</v>
      </c>
      <c r="C26" s="140">
        <v>14302103</v>
      </c>
      <c r="D26" s="140">
        <v>13435743</v>
      </c>
      <c r="E26" s="141">
        <v>0</v>
      </c>
      <c r="F26" s="141">
        <v>0</v>
      </c>
      <c r="G26" s="140">
        <v>92659.5</v>
      </c>
      <c r="H26" s="140">
        <v>40509.4</v>
      </c>
      <c r="I26" s="141">
        <v>0</v>
      </c>
      <c r="J26" s="140">
        <v>33972.199999999997</v>
      </c>
      <c r="K26" s="140">
        <v>2107.48</v>
      </c>
      <c r="L26" s="140">
        <v>17596.16</v>
      </c>
      <c r="M26" s="140">
        <v>9959.2000000000007</v>
      </c>
      <c r="N26" s="140">
        <v>27523.5</v>
      </c>
      <c r="O26" s="140">
        <v>41683.5</v>
      </c>
      <c r="P26" s="140">
        <v>10085</v>
      </c>
      <c r="Q26" s="140">
        <f t="shared" si="0"/>
        <v>276095.94</v>
      </c>
    </row>
    <row r="27" spans="2:17" x14ac:dyDescent="0.25">
      <c r="B27" s="15" t="s">
        <v>41</v>
      </c>
      <c r="C27" s="140">
        <v>105329047</v>
      </c>
      <c r="D27" s="140">
        <v>102929917</v>
      </c>
      <c r="E27" s="141">
        <v>0</v>
      </c>
      <c r="F27" s="140">
        <v>88154.1</v>
      </c>
      <c r="G27" s="140">
        <v>14515.95</v>
      </c>
      <c r="H27" s="140">
        <v>67821.5</v>
      </c>
      <c r="I27" s="140">
        <v>217788.98</v>
      </c>
      <c r="J27" s="140">
        <v>54325.740000000005</v>
      </c>
      <c r="K27" s="140">
        <v>266372.29000000004</v>
      </c>
      <c r="L27" s="140">
        <v>278641.87999999995</v>
      </c>
      <c r="M27" s="140">
        <v>161381.85000000003</v>
      </c>
      <c r="N27" s="140">
        <v>83175.08</v>
      </c>
      <c r="O27" s="140">
        <v>32237.599999999999</v>
      </c>
      <c r="P27" s="140">
        <v>576268.69999999995</v>
      </c>
      <c r="Q27" s="140">
        <f t="shared" si="0"/>
        <v>1840683.6700000002</v>
      </c>
    </row>
    <row r="28" spans="2:17" x14ac:dyDescent="0.25">
      <c r="B28" s="15" t="s">
        <v>42</v>
      </c>
      <c r="C28" s="140">
        <v>112327848</v>
      </c>
      <c r="D28" s="140">
        <v>134930922.05000001</v>
      </c>
      <c r="E28" s="141">
        <v>0</v>
      </c>
      <c r="F28" s="141">
        <v>0</v>
      </c>
      <c r="G28" s="140">
        <v>7307.8</v>
      </c>
      <c r="H28" s="141">
        <v>0</v>
      </c>
      <c r="I28" s="140">
        <v>10218919</v>
      </c>
      <c r="J28" s="140">
        <v>1477041.68</v>
      </c>
      <c r="K28" s="140">
        <v>200</v>
      </c>
      <c r="L28" s="140">
        <v>668.80000000000007</v>
      </c>
      <c r="M28" s="141">
        <v>0</v>
      </c>
      <c r="N28" s="140">
        <v>12067414.379999999</v>
      </c>
      <c r="O28" s="140">
        <v>9961.65</v>
      </c>
      <c r="P28" s="140">
        <v>35154.810000000005</v>
      </c>
      <c r="Q28" s="140">
        <f t="shared" si="0"/>
        <v>23816668.119999997</v>
      </c>
    </row>
    <row r="29" spans="2:17" x14ac:dyDescent="0.25">
      <c r="B29" s="15" t="s">
        <v>43</v>
      </c>
      <c r="C29" s="140">
        <v>12208142</v>
      </c>
      <c r="D29" s="140">
        <v>11805722.279999999</v>
      </c>
      <c r="E29" s="141">
        <v>0</v>
      </c>
      <c r="F29" s="141">
        <v>0</v>
      </c>
      <c r="G29" s="140">
        <v>38556.17</v>
      </c>
      <c r="H29" s="140">
        <v>545</v>
      </c>
      <c r="I29" s="140">
        <v>1370.5300000000002</v>
      </c>
      <c r="J29" s="140">
        <v>1949.27</v>
      </c>
      <c r="K29" s="140">
        <v>23786.28</v>
      </c>
      <c r="L29" s="140">
        <v>1931</v>
      </c>
      <c r="M29" s="140">
        <v>10904</v>
      </c>
      <c r="N29" s="140">
        <v>56540.57</v>
      </c>
      <c r="O29" s="140">
        <v>42802.969999999994</v>
      </c>
      <c r="P29" s="140">
        <v>62376.639999999999</v>
      </c>
      <c r="Q29" s="140">
        <f t="shared" si="0"/>
        <v>240762.43</v>
      </c>
    </row>
    <row r="30" spans="2:17" x14ac:dyDescent="0.25">
      <c r="B30" s="15" t="s">
        <v>44</v>
      </c>
      <c r="C30" s="140">
        <v>38656734</v>
      </c>
      <c r="D30" s="140">
        <v>38735040.950000003</v>
      </c>
      <c r="E30" s="141">
        <v>0</v>
      </c>
      <c r="F30" s="140">
        <v>586</v>
      </c>
      <c r="G30" s="140">
        <v>2275.9899999999998</v>
      </c>
      <c r="H30" s="140">
        <v>4117.29</v>
      </c>
      <c r="I30" s="140">
        <v>2900.73</v>
      </c>
      <c r="J30" s="140">
        <v>24081.940000000002</v>
      </c>
      <c r="K30" s="140">
        <v>263.64</v>
      </c>
      <c r="L30" s="140">
        <v>6852.2000000000007</v>
      </c>
      <c r="M30" s="140">
        <v>5296.4</v>
      </c>
      <c r="N30" s="140">
        <v>2097</v>
      </c>
      <c r="O30" s="141">
        <v>0</v>
      </c>
      <c r="P30" s="140">
        <v>132043.65</v>
      </c>
      <c r="Q30" s="140">
        <f t="shared" si="0"/>
        <v>180514.84</v>
      </c>
    </row>
    <row r="31" spans="2:17" x14ac:dyDescent="0.25">
      <c r="B31" s="15" t="s">
        <v>45</v>
      </c>
      <c r="C31" s="140">
        <v>232768135</v>
      </c>
      <c r="D31" s="140">
        <v>224233550.59</v>
      </c>
      <c r="E31" s="140">
        <v>330000</v>
      </c>
      <c r="F31" s="140">
        <v>393729.99</v>
      </c>
      <c r="G31" s="140">
        <v>1150385</v>
      </c>
      <c r="H31" s="140">
        <v>890667</v>
      </c>
      <c r="I31" s="140">
        <v>483954.99</v>
      </c>
      <c r="J31" s="140">
        <v>456656.02999999997</v>
      </c>
      <c r="K31" s="140">
        <v>426542.41000000003</v>
      </c>
      <c r="L31" s="140">
        <v>944502.3899999999</v>
      </c>
      <c r="M31" s="140">
        <v>656613</v>
      </c>
      <c r="N31" s="140">
        <v>1448675.5</v>
      </c>
      <c r="O31" s="140">
        <v>405344.04999999993</v>
      </c>
      <c r="P31" s="140">
        <v>1074508.19</v>
      </c>
      <c r="Q31" s="140">
        <f t="shared" si="0"/>
        <v>8661578.5500000007</v>
      </c>
    </row>
    <row r="32" spans="2:17" x14ac:dyDescent="0.25">
      <c r="B32" s="15" t="s">
        <v>46</v>
      </c>
      <c r="C32" s="140">
        <v>230607914</v>
      </c>
      <c r="D32" s="140">
        <v>233497348.15000001</v>
      </c>
      <c r="E32" s="140">
        <v>1374.7</v>
      </c>
      <c r="F32" s="140">
        <v>166419.30000000002</v>
      </c>
      <c r="G32" s="140">
        <v>370338.79999999993</v>
      </c>
      <c r="H32" s="140">
        <v>274361.83</v>
      </c>
      <c r="I32" s="140">
        <v>402177.78999999992</v>
      </c>
      <c r="J32" s="140">
        <v>2129476.9500000007</v>
      </c>
      <c r="K32" s="140">
        <v>658676.77</v>
      </c>
      <c r="L32" s="140">
        <v>1570798.13</v>
      </c>
      <c r="M32" s="140">
        <v>908220.22</v>
      </c>
      <c r="N32" s="140">
        <v>565740.61</v>
      </c>
      <c r="O32" s="140">
        <v>382782.52999999997</v>
      </c>
      <c r="P32" s="140">
        <v>1305474.19</v>
      </c>
      <c r="Q32" s="140">
        <f t="shared" si="0"/>
        <v>8735841.8200000003</v>
      </c>
    </row>
    <row r="33" spans="2:17" x14ac:dyDescent="0.25">
      <c r="B33" s="11" t="s">
        <v>47</v>
      </c>
      <c r="C33" s="139">
        <v>8549267234.000001</v>
      </c>
      <c r="D33" s="139">
        <v>8545690940</v>
      </c>
      <c r="E33" s="139">
        <v>70000</v>
      </c>
      <c r="F33" s="142">
        <v>0</v>
      </c>
      <c r="G33" s="139">
        <v>1888039437</v>
      </c>
      <c r="H33" s="142">
        <v>0</v>
      </c>
      <c r="I33" s="139">
        <v>1403398</v>
      </c>
      <c r="J33" s="139">
        <v>2040330365.0899999</v>
      </c>
      <c r="K33" s="139">
        <v>1320898</v>
      </c>
      <c r="L33" s="139">
        <v>1345898</v>
      </c>
      <c r="M33" s="139">
        <v>1964613121</v>
      </c>
      <c r="N33" s="139">
        <v>1357198</v>
      </c>
      <c r="O33" s="139">
        <v>1320898</v>
      </c>
      <c r="P33" s="139">
        <v>1890806271.3199999</v>
      </c>
      <c r="Q33" s="139">
        <f t="shared" si="0"/>
        <v>7790607484.4099998</v>
      </c>
    </row>
    <row r="34" spans="2:17" x14ac:dyDescent="0.25">
      <c r="B34" s="15" t="s">
        <v>48</v>
      </c>
      <c r="C34" s="140">
        <v>694218327</v>
      </c>
      <c r="D34" s="140">
        <v>694410718</v>
      </c>
      <c r="E34" s="140">
        <v>70000</v>
      </c>
      <c r="F34" s="141">
        <v>0</v>
      </c>
      <c r="G34" s="141">
        <v>0</v>
      </c>
      <c r="H34" s="141">
        <v>0</v>
      </c>
      <c r="I34" s="140">
        <v>1403398</v>
      </c>
      <c r="J34" s="140">
        <v>1450898</v>
      </c>
      <c r="K34" s="140">
        <v>1320898</v>
      </c>
      <c r="L34" s="140">
        <v>1345898</v>
      </c>
      <c r="M34" s="140">
        <v>1365898</v>
      </c>
      <c r="N34" s="140">
        <v>1357198</v>
      </c>
      <c r="O34" s="140">
        <v>1320898</v>
      </c>
      <c r="P34" s="140">
        <v>1470328</v>
      </c>
      <c r="Q34" s="140">
        <f t="shared" si="0"/>
        <v>11105414</v>
      </c>
    </row>
    <row r="35" spans="2:17" x14ac:dyDescent="0.25">
      <c r="B35" s="15" t="s">
        <v>49</v>
      </c>
      <c r="C35" s="140">
        <v>7852988907</v>
      </c>
      <c r="D35" s="140">
        <v>7848070222</v>
      </c>
      <c r="E35" s="141">
        <v>0</v>
      </c>
      <c r="F35" s="141">
        <v>0</v>
      </c>
      <c r="G35" s="140">
        <v>1888039437</v>
      </c>
      <c r="H35" s="141">
        <v>0</v>
      </c>
      <c r="I35" s="141">
        <v>0</v>
      </c>
      <c r="J35" s="140">
        <v>2038455009</v>
      </c>
      <c r="K35" s="141">
        <v>0</v>
      </c>
      <c r="L35" s="141">
        <v>0</v>
      </c>
      <c r="M35" s="140">
        <v>1963247223</v>
      </c>
      <c r="N35" s="141">
        <v>0</v>
      </c>
      <c r="O35" s="141">
        <v>0</v>
      </c>
      <c r="P35" s="140">
        <v>1888039437</v>
      </c>
      <c r="Q35" s="140">
        <f t="shared" si="0"/>
        <v>7777781106</v>
      </c>
    </row>
    <row r="36" spans="2:17" x14ac:dyDescent="0.25">
      <c r="B36" s="15" t="s">
        <v>50</v>
      </c>
      <c r="C36" s="140">
        <v>1580000</v>
      </c>
      <c r="D36" s="140">
        <v>2730000</v>
      </c>
      <c r="E36" s="141">
        <v>0</v>
      </c>
      <c r="F36" s="141">
        <v>0</v>
      </c>
      <c r="G36" s="141">
        <v>0</v>
      </c>
      <c r="H36" s="141">
        <v>0</v>
      </c>
      <c r="I36" s="141">
        <v>0</v>
      </c>
      <c r="J36" s="140">
        <v>424458.09</v>
      </c>
      <c r="K36" s="141">
        <v>0</v>
      </c>
      <c r="L36" s="141">
        <v>0</v>
      </c>
      <c r="M36" s="141">
        <v>0</v>
      </c>
      <c r="N36" s="141">
        <v>0</v>
      </c>
      <c r="O36" s="141">
        <v>0</v>
      </c>
      <c r="P36" s="140">
        <v>1296506.3199999998</v>
      </c>
      <c r="Q36" s="140">
        <f t="shared" si="0"/>
        <v>1720964.41</v>
      </c>
    </row>
    <row r="37" spans="2:17" x14ac:dyDescent="0.25">
      <c r="B37" s="15" t="s">
        <v>51</v>
      </c>
      <c r="C37" s="140">
        <v>480000</v>
      </c>
      <c r="D37" s="140">
        <v>480000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54</v>
      </c>
      <c r="C38" s="139">
        <v>378579239</v>
      </c>
      <c r="D38" s="139">
        <v>389252544.85000002</v>
      </c>
      <c r="E38" s="142">
        <v>0</v>
      </c>
      <c r="F38" s="139">
        <v>295254.15999999997</v>
      </c>
      <c r="G38" s="139">
        <v>715974.48</v>
      </c>
      <c r="H38" s="139">
        <v>894326.83000000007</v>
      </c>
      <c r="I38" s="142">
        <v>0</v>
      </c>
      <c r="J38" s="139">
        <v>2071544.32</v>
      </c>
      <c r="K38" s="139">
        <v>583622.35</v>
      </c>
      <c r="L38" s="139">
        <v>3039152.2199999997</v>
      </c>
      <c r="M38" s="139">
        <v>2692810.81</v>
      </c>
      <c r="N38" s="139">
        <v>2139174.4</v>
      </c>
      <c r="O38" s="139">
        <v>31804490.149999999</v>
      </c>
      <c r="P38" s="139">
        <v>2269888.7700000005</v>
      </c>
      <c r="Q38" s="139">
        <f t="shared" si="0"/>
        <v>46506238.490000002</v>
      </c>
    </row>
    <row r="39" spans="2:17" x14ac:dyDescent="0.25">
      <c r="B39" s="15" t="s">
        <v>55</v>
      </c>
      <c r="C39" s="140">
        <v>155900028</v>
      </c>
      <c r="D39" s="140">
        <v>156718678.41</v>
      </c>
      <c r="E39" s="141">
        <v>0</v>
      </c>
      <c r="F39" s="140">
        <v>205796.41999999998</v>
      </c>
      <c r="G39" s="140">
        <v>389704.36</v>
      </c>
      <c r="H39" s="140">
        <v>293125.8</v>
      </c>
      <c r="I39" s="141">
        <v>0</v>
      </c>
      <c r="J39" s="140">
        <v>1716438.9300000002</v>
      </c>
      <c r="K39" s="140">
        <v>583622.35</v>
      </c>
      <c r="L39" s="140">
        <v>1328028.6700000002</v>
      </c>
      <c r="M39" s="140">
        <v>1849722.45</v>
      </c>
      <c r="N39" s="140">
        <v>660319.39999999991</v>
      </c>
      <c r="O39" s="140">
        <v>7045534</v>
      </c>
      <c r="P39" s="140">
        <v>1093293.9600000002</v>
      </c>
      <c r="Q39" s="140">
        <f t="shared" si="0"/>
        <v>15165586.340000002</v>
      </c>
    </row>
    <row r="40" spans="2:17" x14ac:dyDescent="0.25">
      <c r="B40" s="15" t="s">
        <v>56</v>
      </c>
      <c r="C40" s="140">
        <v>1525120</v>
      </c>
      <c r="D40" s="140">
        <v>1525120</v>
      </c>
      <c r="E40" s="141">
        <v>0</v>
      </c>
      <c r="F40" s="141">
        <v>0</v>
      </c>
      <c r="G40" s="141">
        <v>0</v>
      </c>
      <c r="H40" s="141">
        <v>0</v>
      </c>
      <c r="I40" s="141">
        <v>0</v>
      </c>
      <c r="J40" s="141">
        <v>0</v>
      </c>
      <c r="K40" s="141">
        <v>0</v>
      </c>
      <c r="L40" s="141">
        <v>0</v>
      </c>
      <c r="M40" s="141">
        <v>0</v>
      </c>
      <c r="N40" s="141">
        <v>0</v>
      </c>
      <c r="O40" s="141">
        <v>0</v>
      </c>
      <c r="P40" s="141">
        <v>0</v>
      </c>
      <c r="Q40" s="141">
        <f t="shared" si="0"/>
        <v>0</v>
      </c>
    </row>
    <row r="41" spans="2:17" x14ac:dyDescent="0.25">
      <c r="B41" s="15" t="s">
        <v>57</v>
      </c>
      <c r="C41" s="140">
        <v>103549981</v>
      </c>
      <c r="D41" s="140">
        <v>103549981</v>
      </c>
      <c r="E41" s="141">
        <v>0</v>
      </c>
      <c r="F41" s="141">
        <v>0</v>
      </c>
      <c r="G41" s="141">
        <v>0</v>
      </c>
      <c r="H41" s="141">
        <v>0</v>
      </c>
      <c r="I41" s="141">
        <v>0</v>
      </c>
      <c r="J41" s="141">
        <v>0</v>
      </c>
      <c r="K41" s="141">
        <v>0</v>
      </c>
      <c r="L41" s="141">
        <v>0</v>
      </c>
      <c r="M41" s="141">
        <v>0</v>
      </c>
      <c r="N41" s="141">
        <v>0</v>
      </c>
      <c r="O41" s="141">
        <v>0</v>
      </c>
      <c r="P41" s="141">
        <v>0</v>
      </c>
      <c r="Q41" s="141">
        <f t="shared" si="0"/>
        <v>0</v>
      </c>
    </row>
    <row r="42" spans="2:17" x14ac:dyDescent="0.25">
      <c r="B42" s="15" t="s">
        <v>58</v>
      </c>
      <c r="C42" s="140">
        <v>14500200</v>
      </c>
      <c r="D42" s="140">
        <v>14520983.48</v>
      </c>
      <c r="E42" s="141">
        <v>0</v>
      </c>
      <c r="F42" s="141">
        <v>0</v>
      </c>
      <c r="G42" s="141">
        <v>0</v>
      </c>
      <c r="H42" s="141">
        <v>0</v>
      </c>
      <c r="I42" s="141">
        <v>0</v>
      </c>
      <c r="J42" s="141">
        <v>0</v>
      </c>
      <c r="K42" s="141">
        <v>0</v>
      </c>
      <c r="L42" s="141">
        <v>0</v>
      </c>
      <c r="M42" s="141">
        <v>0</v>
      </c>
      <c r="N42" s="140">
        <v>1478855</v>
      </c>
      <c r="O42" s="141">
        <v>0</v>
      </c>
      <c r="P42" s="141">
        <v>0</v>
      </c>
      <c r="Q42" s="140">
        <f t="shared" si="0"/>
        <v>1478855</v>
      </c>
    </row>
    <row r="43" spans="2:17" x14ac:dyDescent="0.25">
      <c r="B43" s="15" t="s">
        <v>59</v>
      </c>
      <c r="C43" s="140">
        <v>35092980</v>
      </c>
      <c r="D43" s="140">
        <v>38094260.740000002</v>
      </c>
      <c r="E43" s="141">
        <v>0</v>
      </c>
      <c r="F43" s="141">
        <v>0</v>
      </c>
      <c r="G43" s="140">
        <v>68572.990000000005</v>
      </c>
      <c r="H43" s="140">
        <v>601201.03</v>
      </c>
      <c r="I43" s="141">
        <v>0</v>
      </c>
      <c r="J43" s="140">
        <v>355105.39</v>
      </c>
      <c r="K43" s="141">
        <v>0</v>
      </c>
      <c r="L43" s="140">
        <v>1551430.3599999999</v>
      </c>
      <c r="M43" s="140">
        <v>24965.78</v>
      </c>
      <c r="N43" s="141">
        <v>0</v>
      </c>
      <c r="O43" s="140">
        <v>209951.5</v>
      </c>
      <c r="P43" s="140">
        <v>28166</v>
      </c>
      <c r="Q43" s="140">
        <f t="shared" si="0"/>
        <v>2839393.05</v>
      </c>
    </row>
    <row r="44" spans="2:17" x14ac:dyDescent="0.25">
      <c r="B44" s="15" t="s">
        <v>60</v>
      </c>
      <c r="C44" s="140">
        <v>3357466</v>
      </c>
      <c r="D44" s="140">
        <v>3446923.74</v>
      </c>
      <c r="E44" s="141">
        <v>0</v>
      </c>
      <c r="F44" s="140">
        <v>89457.74</v>
      </c>
      <c r="G44" s="141">
        <v>0</v>
      </c>
      <c r="H44" s="141">
        <v>0</v>
      </c>
      <c r="I44" s="141">
        <v>0</v>
      </c>
      <c r="J44" s="141">
        <v>0</v>
      </c>
      <c r="K44" s="141">
        <v>0</v>
      </c>
      <c r="L44" s="141">
        <v>0</v>
      </c>
      <c r="M44" s="141">
        <v>0</v>
      </c>
      <c r="N44" s="141">
        <v>0</v>
      </c>
      <c r="O44" s="141">
        <v>0</v>
      </c>
      <c r="P44" s="141">
        <v>0</v>
      </c>
      <c r="Q44" s="140">
        <f t="shared" si="0"/>
        <v>89457.74</v>
      </c>
    </row>
    <row r="45" spans="2:17" x14ac:dyDescent="0.25">
      <c r="B45" s="15" t="s">
        <v>61</v>
      </c>
      <c r="C45" s="140">
        <v>64653464</v>
      </c>
      <c r="D45" s="140">
        <v>71396597.480000004</v>
      </c>
      <c r="E45" s="141">
        <v>0</v>
      </c>
      <c r="F45" s="141">
        <v>0</v>
      </c>
      <c r="G45" s="140">
        <v>257697.13</v>
      </c>
      <c r="H45" s="141">
        <v>0</v>
      </c>
      <c r="I45" s="141">
        <v>0</v>
      </c>
      <c r="J45" s="141">
        <v>0</v>
      </c>
      <c r="K45" s="141">
        <v>0</v>
      </c>
      <c r="L45" s="140">
        <v>159693.19</v>
      </c>
      <c r="M45" s="140">
        <v>818122.58</v>
      </c>
      <c r="N45" s="141">
        <v>0</v>
      </c>
      <c r="O45" s="140">
        <v>24549004.649999999</v>
      </c>
      <c r="P45" s="140">
        <v>1148428.81</v>
      </c>
      <c r="Q45" s="140">
        <f t="shared" si="0"/>
        <v>26932946.359999996</v>
      </c>
    </row>
    <row r="46" spans="2:17" x14ac:dyDescent="0.25">
      <c r="B46" s="11" t="s">
        <v>63</v>
      </c>
      <c r="C46" s="139">
        <v>551324856</v>
      </c>
      <c r="D46" s="139">
        <v>552200892.25</v>
      </c>
      <c r="E46" s="142">
        <v>0</v>
      </c>
      <c r="F46" s="142">
        <v>0</v>
      </c>
      <c r="G46" s="142">
        <v>0</v>
      </c>
      <c r="H46" s="139">
        <v>876036.25</v>
      </c>
      <c r="I46" s="142">
        <v>0</v>
      </c>
      <c r="J46" s="142">
        <v>0</v>
      </c>
      <c r="K46" s="142">
        <v>0</v>
      </c>
      <c r="L46" s="142">
        <v>0</v>
      </c>
      <c r="M46" s="142">
        <v>0</v>
      </c>
      <c r="N46" s="142">
        <v>0</v>
      </c>
      <c r="O46" s="142">
        <v>0</v>
      </c>
      <c r="P46" s="142">
        <v>0</v>
      </c>
      <c r="Q46" s="139">
        <f t="shared" si="0"/>
        <v>876036.25</v>
      </c>
    </row>
    <row r="47" spans="2:17" x14ac:dyDescent="0.25">
      <c r="B47" s="23" t="s">
        <v>64</v>
      </c>
      <c r="C47" s="145">
        <v>550136860</v>
      </c>
      <c r="D47" s="145">
        <v>551012896.25</v>
      </c>
      <c r="E47" s="144">
        <v>0</v>
      </c>
      <c r="F47" s="144">
        <v>0</v>
      </c>
      <c r="G47" s="144">
        <v>0</v>
      </c>
      <c r="H47" s="145">
        <v>876036.25</v>
      </c>
      <c r="I47" s="144">
        <v>0</v>
      </c>
      <c r="J47" s="144">
        <v>0</v>
      </c>
      <c r="K47" s="144">
        <v>0</v>
      </c>
      <c r="L47" s="144">
        <v>0</v>
      </c>
      <c r="M47" s="144">
        <v>0</v>
      </c>
      <c r="N47" s="144">
        <v>0</v>
      </c>
      <c r="O47" s="144">
        <v>0</v>
      </c>
      <c r="P47" s="144">
        <v>0</v>
      </c>
      <c r="Q47" s="145">
        <f t="shared" si="0"/>
        <v>876036.25</v>
      </c>
    </row>
    <row r="48" spans="2:17" x14ac:dyDescent="0.25">
      <c r="B48" s="23" t="s">
        <v>78</v>
      </c>
      <c r="C48" s="140">
        <v>1187996</v>
      </c>
      <c r="D48" s="140">
        <v>1187996</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79</v>
      </c>
      <c r="C49" s="139">
        <v>3536414575</v>
      </c>
      <c r="D49" s="139">
        <v>3536414575</v>
      </c>
      <c r="E49" s="142">
        <v>0</v>
      </c>
      <c r="F49" s="142">
        <v>0</v>
      </c>
      <c r="G49" s="142">
        <v>0</v>
      </c>
      <c r="H49" s="142">
        <v>0</v>
      </c>
      <c r="I49" s="142">
        <v>0</v>
      </c>
      <c r="J49" s="142">
        <v>0</v>
      </c>
      <c r="K49" s="142">
        <v>0</v>
      </c>
      <c r="L49" s="142">
        <v>0</v>
      </c>
      <c r="M49" s="142">
        <v>0</v>
      </c>
      <c r="N49" s="142">
        <v>0</v>
      </c>
      <c r="O49" s="142">
        <v>0</v>
      </c>
      <c r="P49" s="142">
        <v>0</v>
      </c>
      <c r="Q49" s="142">
        <f t="shared" si="0"/>
        <v>0</v>
      </c>
    </row>
    <row r="50" spans="2:19" x14ac:dyDescent="0.25">
      <c r="B50" s="23" t="s">
        <v>80</v>
      </c>
      <c r="C50" s="145">
        <v>3536414575</v>
      </c>
      <c r="D50" s="145">
        <v>3536414575</v>
      </c>
      <c r="E50" s="144">
        <v>0</v>
      </c>
      <c r="F50" s="144">
        <v>0</v>
      </c>
      <c r="G50" s="144">
        <v>0</v>
      </c>
      <c r="H50" s="144">
        <v>0</v>
      </c>
      <c r="I50" s="144">
        <v>0</v>
      </c>
      <c r="J50" s="144">
        <v>0</v>
      </c>
      <c r="K50" s="144">
        <v>0</v>
      </c>
      <c r="L50" s="144">
        <v>0</v>
      </c>
      <c r="M50" s="144">
        <v>0</v>
      </c>
      <c r="N50" s="144">
        <v>0</v>
      </c>
      <c r="O50" s="144">
        <v>0</v>
      </c>
      <c r="P50" s="144">
        <v>0</v>
      </c>
      <c r="Q50" s="144">
        <f t="shared" si="0"/>
        <v>0</v>
      </c>
    </row>
    <row r="51" spans="2:19" x14ac:dyDescent="0.25">
      <c r="B51" s="78" t="s">
        <v>65</v>
      </c>
      <c r="C51" s="146">
        <f>C9+C15+C24+C33+C38+C46+C49</f>
        <v>21160855999</v>
      </c>
      <c r="D51" s="147">
        <f t="shared" ref="D51:P51" si="1">D9+D15+D24+D33+D38+D46+D49</f>
        <v>21291854830</v>
      </c>
      <c r="E51" s="148">
        <f t="shared" si="1"/>
        <v>290586774.91000003</v>
      </c>
      <c r="F51" s="149">
        <f t="shared" si="1"/>
        <v>307565031.17000014</v>
      </c>
      <c r="G51" s="150">
        <f t="shared" si="1"/>
        <v>2214697671.1700001</v>
      </c>
      <c r="H51" s="148">
        <f t="shared" si="1"/>
        <v>301874548.19</v>
      </c>
      <c r="I51" s="149">
        <f t="shared" si="1"/>
        <v>324519452.77999991</v>
      </c>
      <c r="J51" s="150">
        <f t="shared" si="1"/>
        <v>2360278385.8699999</v>
      </c>
      <c r="K51" s="148">
        <f t="shared" si="1"/>
        <v>315416764.73000002</v>
      </c>
      <c r="L51" s="149">
        <f t="shared" si="1"/>
        <v>330369599.21000004</v>
      </c>
      <c r="M51" s="150">
        <f t="shared" si="1"/>
        <v>2308916270.0999999</v>
      </c>
      <c r="N51" s="148">
        <f t="shared" si="1"/>
        <v>351326977.75</v>
      </c>
      <c r="O51" s="149">
        <f t="shared" si="1"/>
        <v>393441961.68000007</v>
      </c>
      <c r="P51" s="150">
        <f t="shared" si="1"/>
        <v>2325296581.6100001</v>
      </c>
      <c r="Q51" s="151">
        <f t="shared" si="0"/>
        <v>11824290019.17</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70</v>
      </c>
      <c r="C54" s="139">
        <v>15244228</v>
      </c>
      <c r="D54" s="139">
        <v>15244228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71</v>
      </c>
      <c r="C55" s="140">
        <v>15244228</v>
      </c>
      <c r="D55" s="140">
        <v>15244228</v>
      </c>
      <c r="E55" s="141">
        <v>0</v>
      </c>
      <c r="F55" s="141">
        <v>0</v>
      </c>
      <c r="G55" s="141">
        <v>0</v>
      </c>
      <c r="H55" s="141">
        <v>0</v>
      </c>
      <c r="I55" s="141">
        <v>0</v>
      </c>
      <c r="J55" s="141">
        <v>0</v>
      </c>
      <c r="K55" s="141">
        <v>0</v>
      </c>
      <c r="L55" s="141">
        <v>0</v>
      </c>
      <c r="M55" s="141">
        <v>0</v>
      </c>
      <c r="N55" s="141">
        <v>0</v>
      </c>
      <c r="O55" s="141">
        <v>0</v>
      </c>
      <c r="P55" s="141">
        <v>0</v>
      </c>
      <c r="Q55" s="141">
        <f t="shared" ref="Q55" si="2">SUM(E55:P55)</f>
        <v>0</v>
      </c>
    </row>
    <row r="56" spans="2:19" x14ac:dyDescent="0.25">
      <c r="B56" s="78" t="s">
        <v>72</v>
      </c>
      <c r="C56" s="146">
        <f t="shared" ref="C56" si="3">C54</f>
        <v>15244228</v>
      </c>
      <c r="D56" s="147">
        <f>D54</f>
        <v>15244228</v>
      </c>
      <c r="E56" s="154">
        <f>E54</f>
        <v>0</v>
      </c>
      <c r="F56" s="155">
        <f t="shared" ref="F56:Q56" si="4">F54</f>
        <v>0</v>
      </c>
      <c r="G56" s="156">
        <f t="shared" si="4"/>
        <v>0</v>
      </c>
      <c r="H56" s="154">
        <f t="shared" si="4"/>
        <v>0</v>
      </c>
      <c r="I56" s="155">
        <f t="shared" si="4"/>
        <v>0</v>
      </c>
      <c r="J56" s="156">
        <f t="shared" si="4"/>
        <v>0</v>
      </c>
      <c r="K56" s="154">
        <f t="shared" si="4"/>
        <v>0</v>
      </c>
      <c r="L56" s="155">
        <f t="shared" si="4"/>
        <v>0</v>
      </c>
      <c r="M56" s="156">
        <f t="shared" si="4"/>
        <v>0</v>
      </c>
      <c r="N56" s="154">
        <f t="shared" si="4"/>
        <v>0</v>
      </c>
      <c r="O56" s="155">
        <f t="shared" si="4"/>
        <v>0</v>
      </c>
      <c r="P56" s="156">
        <f t="shared" si="4"/>
        <v>0</v>
      </c>
      <c r="Q56" s="157">
        <f t="shared" si="4"/>
        <v>0</v>
      </c>
      <c r="S56" s="3"/>
    </row>
    <row r="57" spans="2:19" ht="15.75" customHeight="1" x14ac:dyDescent="0.25">
      <c r="C57" s="18"/>
      <c r="D57" s="18"/>
      <c r="E57" s="18"/>
      <c r="F57" s="18"/>
      <c r="G57" s="18"/>
      <c r="H57" s="18"/>
      <c r="I57" s="18"/>
      <c r="J57" s="18"/>
      <c r="K57" s="18"/>
      <c r="L57" s="18"/>
      <c r="M57" s="18"/>
      <c r="N57" s="18"/>
      <c r="O57" s="18"/>
      <c r="P57" s="18"/>
      <c r="Q57" s="18"/>
    </row>
    <row r="58" spans="2:19" x14ac:dyDescent="0.25">
      <c r="B58" s="78" t="s">
        <v>73</v>
      </c>
      <c r="C58" s="146">
        <f>C51+C56</f>
        <v>21176100227</v>
      </c>
      <c r="D58" s="147">
        <f t="shared" ref="D58:Q58" si="5">D51+D56</f>
        <v>21307099058</v>
      </c>
      <c r="E58" s="148">
        <f t="shared" si="5"/>
        <v>290586774.91000003</v>
      </c>
      <c r="F58" s="149">
        <f t="shared" si="5"/>
        <v>307565031.17000014</v>
      </c>
      <c r="G58" s="150">
        <f t="shared" si="5"/>
        <v>2214697671.1700001</v>
      </c>
      <c r="H58" s="148">
        <f t="shared" si="5"/>
        <v>301874548.19</v>
      </c>
      <c r="I58" s="149">
        <f t="shared" si="5"/>
        <v>324519452.77999991</v>
      </c>
      <c r="J58" s="150">
        <f t="shared" si="5"/>
        <v>2360278385.8699999</v>
      </c>
      <c r="K58" s="148">
        <f t="shared" si="5"/>
        <v>315416764.73000002</v>
      </c>
      <c r="L58" s="149">
        <f t="shared" si="5"/>
        <v>330369599.21000004</v>
      </c>
      <c r="M58" s="150">
        <f t="shared" si="5"/>
        <v>2308916270.0999999</v>
      </c>
      <c r="N58" s="148">
        <f t="shared" si="5"/>
        <v>351326977.75</v>
      </c>
      <c r="O58" s="149">
        <f t="shared" si="5"/>
        <v>393441961.68000007</v>
      </c>
      <c r="P58" s="150">
        <f t="shared" si="5"/>
        <v>2325296581.6100001</v>
      </c>
      <c r="Q58" s="151">
        <f t="shared" si="5"/>
        <v>11824290019.17</v>
      </c>
      <c r="S58" s="3"/>
    </row>
    <row r="59" spans="2:19" ht="27" customHeight="1" x14ac:dyDescent="0.25">
      <c r="B59" s="201" t="s">
        <v>81</v>
      </c>
      <c r="C59" s="201"/>
      <c r="D59" s="201"/>
      <c r="E59" s="201"/>
      <c r="F59" s="201"/>
      <c r="G59" s="201"/>
      <c r="H59" s="201"/>
      <c r="I59" s="201"/>
      <c r="J59" s="201"/>
      <c r="K59" s="201"/>
      <c r="L59" s="201"/>
      <c r="M59" s="201"/>
      <c r="N59" s="201"/>
      <c r="O59" s="201"/>
      <c r="P59" s="201"/>
      <c r="Q59" s="201"/>
    </row>
    <row r="60" spans="2:19" x14ac:dyDescent="0.25">
      <c r="B60" s="22"/>
      <c r="C60" s="4"/>
      <c r="D60" s="4"/>
      <c r="E60" s="4"/>
      <c r="F60" s="4"/>
    </row>
    <row r="61" spans="2:19" x14ac:dyDescent="0.25">
      <c r="B61" s="13"/>
    </row>
    <row r="66" spans="8:8" x14ac:dyDescent="0.25">
      <c r="H66" s="32"/>
    </row>
  </sheetData>
  <mergeCells count="9">
    <mergeCell ref="B59:Q59"/>
    <mergeCell ref="B2:Q2"/>
    <mergeCell ref="B3:Q3"/>
    <mergeCell ref="B4:Q4"/>
    <mergeCell ref="B5:Q5"/>
    <mergeCell ref="B7:B8"/>
    <mergeCell ref="C7:C8"/>
    <mergeCell ref="D7:D8"/>
    <mergeCell ref="E7:Q7"/>
  </mergeCells>
  <pageMargins left="0.7" right="0.7" top="0.75" bottom="0.75" header="0.3" footer="0.3"/>
  <ignoredErrors>
    <ignoredError sqref="Q54:Q55 Q9:Q5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3"/>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8" s="17" customFormat="1" ht="28.5" x14ac:dyDescent="0.25">
      <c r="B2" s="188" t="s">
        <v>0</v>
      </c>
      <c r="C2" s="189"/>
      <c r="D2" s="189"/>
      <c r="E2" s="189"/>
      <c r="F2" s="189"/>
      <c r="G2" s="189"/>
      <c r="H2" s="189"/>
      <c r="I2" s="189"/>
      <c r="J2" s="189"/>
      <c r="K2" s="189"/>
      <c r="L2" s="189"/>
      <c r="M2" s="189"/>
      <c r="N2" s="189"/>
      <c r="O2" s="189"/>
      <c r="P2" s="189"/>
      <c r="Q2" s="189"/>
      <c r="R2" s="21"/>
    </row>
    <row r="3" spans="2:18" s="17" customFormat="1" ht="21" x14ac:dyDescent="0.25">
      <c r="B3" s="190" t="s">
        <v>1</v>
      </c>
      <c r="C3" s="191"/>
      <c r="D3" s="191"/>
      <c r="E3" s="191"/>
      <c r="F3" s="191"/>
      <c r="G3" s="191"/>
      <c r="H3" s="191"/>
      <c r="I3" s="191"/>
      <c r="J3" s="191"/>
      <c r="K3" s="191"/>
      <c r="L3" s="191"/>
      <c r="M3" s="191"/>
      <c r="N3" s="191"/>
      <c r="O3" s="191"/>
      <c r="P3" s="191"/>
      <c r="Q3" s="191"/>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82</v>
      </c>
      <c r="C6" s="25"/>
      <c r="D6" s="25"/>
      <c r="E6" s="19"/>
      <c r="F6" s="19"/>
      <c r="G6" s="19"/>
      <c r="H6" s="19"/>
      <c r="I6"/>
      <c r="J6"/>
      <c r="K6"/>
      <c r="L6"/>
      <c r="M6"/>
      <c r="N6"/>
      <c r="O6"/>
      <c r="P6"/>
      <c r="Q6" s="18" t="s">
        <v>5</v>
      </c>
      <c r="R6" s="12"/>
    </row>
    <row r="7" spans="2:18"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8"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4646894659</v>
      </c>
      <c r="D9" s="139">
        <v>4609175366.3299999</v>
      </c>
      <c r="E9" s="139">
        <v>284570593.06999999</v>
      </c>
      <c r="F9" s="139">
        <v>319471270.70999992</v>
      </c>
      <c r="G9" s="139">
        <v>324538151.45999998</v>
      </c>
      <c r="H9" s="139">
        <v>302166029.43000001</v>
      </c>
      <c r="I9" s="139">
        <v>301467781.44</v>
      </c>
      <c r="J9" s="139">
        <v>311438400.38999999</v>
      </c>
      <c r="K9" s="139">
        <v>297752574.06999993</v>
      </c>
      <c r="L9" s="139">
        <v>309797559.25999999</v>
      </c>
      <c r="M9" s="139">
        <v>324801493.23000002</v>
      </c>
      <c r="N9" s="139">
        <v>289692748.76999998</v>
      </c>
      <c r="O9" s="139">
        <v>301006008.84000003</v>
      </c>
      <c r="P9" s="139">
        <v>376259766.81000012</v>
      </c>
      <c r="Q9" s="139">
        <f>SUM(E9:P9)</f>
        <v>3742962377.48</v>
      </c>
    </row>
    <row r="10" spans="2:18" x14ac:dyDescent="0.25">
      <c r="B10" s="15" t="s">
        <v>24</v>
      </c>
      <c r="C10" s="140">
        <v>3807557192</v>
      </c>
      <c r="D10" s="140">
        <v>3801207283.0700002</v>
      </c>
      <c r="E10" s="140">
        <v>246728920.71999997</v>
      </c>
      <c r="F10" s="140">
        <v>276515541.04999995</v>
      </c>
      <c r="G10" s="140">
        <v>262174990.44</v>
      </c>
      <c r="H10" s="140">
        <v>261164663.31999999</v>
      </c>
      <c r="I10" s="140">
        <v>261080973.64999998</v>
      </c>
      <c r="J10" s="140">
        <v>271038545.57999998</v>
      </c>
      <c r="K10" s="140">
        <v>258231366.27999997</v>
      </c>
      <c r="L10" s="140">
        <v>266618225.85999998</v>
      </c>
      <c r="M10" s="140">
        <v>260700046.29999998</v>
      </c>
      <c r="N10" s="140">
        <v>250957149.89000002</v>
      </c>
      <c r="O10" s="140">
        <v>264716263.30000004</v>
      </c>
      <c r="P10" s="140">
        <v>327809693.30000013</v>
      </c>
      <c r="Q10" s="140">
        <f t="shared" ref="Q10:Q53" si="0">SUM(E10:P10)</f>
        <v>3207736379.6900001</v>
      </c>
    </row>
    <row r="11" spans="2:18" x14ac:dyDescent="0.25">
      <c r="B11" s="15" t="s">
        <v>25</v>
      </c>
      <c r="C11" s="140">
        <v>206133973</v>
      </c>
      <c r="D11" s="140">
        <v>188628892.38999999</v>
      </c>
      <c r="E11" s="140">
        <v>1622196.33</v>
      </c>
      <c r="F11" s="140">
        <v>1884644.84</v>
      </c>
      <c r="G11" s="140">
        <v>23825784.23</v>
      </c>
      <c r="H11" s="140">
        <v>1901310.11</v>
      </c>
      <c r="I11" s="140">
        <v>1763684.5099999998</v>
      </c>
      <c r="J11" s="140">
        <v>1802622.59</v>
      </c>
      <c r="K11" s="140">
        <v>1777210.88</v>
      </c>
      <c r="L11" s="140">
        <v>1897360.53</v>
      </c>
      <c r="M11" s="140">
        <v>25409811.650000002</v>
      </c>
      <c r="N11" s="140">
        <v>1742573.48</v>
      </c>
      <c r="O11" s="140">
        <v>1856277.37</v>
      </c>
      <c r="P11" s="140">
        <v>10925967.82</v>
      </c>
      <c r="Q11" s="140">
        <f t="shared" si="0"/>
        <v>76409444.340000004</v>
      </c>
    </row>
    <row r="12" spans="2:18" x14ac:dyDescent="0.25">
      <c r="B12" s="15" t="s">
        <v>26</v>
      </c>
      <c r="C12" s="140">
        <v>40605731</v>
      </c>
      <c r="D12" s="140">
        <v>31345568</v>
      </c>
      <c r="E12" s="140">
        <v>710000</v>
      </c>
      <c r="F12" s="140">
        <v>1452320.38</v>
      </c>
      <c r="G12" s="140">
        <v>752468.19</v>
      </c>
      <c r="H12" s="140">
        <v>1496468.19</v>
      </c>
      <c r="I12" s="140">
        <v>1058468.19</v>
      </c>
      <c r="J12" s="140">
        <v>1046468.19</v>
      </c>
      <c r="K12" s="140">
        <v>761308.22</v>
      </c>
      <c r="L12" s="140">
        <v>1502468.19</v>
      </c>
      <c r="M12" s="140">
        <v>1248468.19</v>
      </c>
      <c r="N12" s="140">
        <v>1176468.19</v>
      </c>
      <c r="O12" s="140">
        <v>702468.19</v>
      </c>
      <c r="P12" s="140">
        <v>2334468.19</v>
      </c>
      <c r="Q12" s="140">
        <f t="shared" si="0"/>
        <v>14241842.309999997</v>
      </c>
    </row>
    <row r="13" spans="2:18" x14ac:dyDescent="0.25">
      <c r="B13" s="15" t="s">
        <v>27</v>
      </c>
      <c r="C13" s="140">
        <v>74784763</v>
      </c>
      <c r="D13" s="140">
        <v>73604463</v>
      </c>
      <c r="E13" s="141">
        <v>0</v>
      </c>
      <c r="F13" s="141">
        <v>0</v>
      </c>
      <c r="G13" s="140">
        <v>141560.63</v>
      </c>
      <c r="H13" s="140">
        <v>57500</v>
      </c>
      <c r="I13" s="140">
        <v>20000</v>
      </c>
      <c r="J13" s="141">
        <v>0</v>
      </c>
      <c r="K13" s="141">
        <v>0</v>
      </c>
      <c r="L13" s="140">
        <v>1460000</v>
      </c>
      <c r="M13" s="140">
        <v>14000</v>
      </c>
      <c r="N13" s="141">
        <v>0</v>
      </c>
      <c r="O13" s="141">
        <v>0</v>
      </c>
      <c r="P13" s="140">
        <v>1350000</v>
      </c>
      <c r="Q13" s="140">
        <f t="shared" si="0"/>
        <v>3043060.63</v>
      </c>
    </row>
    <row r="14" spans="2:18" x14ac:dyDescent="0.25">
      <c r="B14" s="15" t="s">
        <v>28</v>
      </c>
      <c r="C14" s="140">
        <v>517813000</v>
      </c>
      <c r="D14" s="140">
        <v>514389159.86999995</v>
      </c>
      <c r="E14" s="140">
        <v>35509476.020000018</v>
      </c>
      <c r="F14" s="140">
        <v>39618764.44000002</v>
      </c>
      <c r="G14" s="140">
        <v>37643347.970000014</v>
      </c>
      <c r="H14" s="140">
        <v>37546087.809999995</v>
      </c>
      <c r="I14" s="140">
        <v>37544655.090000011</v>
      </c>
      <c r="J14" s="140">
        <v>37550764.030000001</v>
      </c>
      <c r="K14" s="140">
        <v>36982688.689999998</v>
      </c>
      <c r="L14" s="140">
        <v>38319504.680000015</v>
      </c>
      <c r="M14" s="140">
        <v>37429167.090000018</v>
      </c>
      <c r="N14" s="140">
        <v>35816557.209999986</v>
      </c>
      <c r="O14" s="140">
        <v>33730999.980000004</v>
      </c>
      <c r="P14" s="140">
        <v>33839637.5</v>
      </c>
      <c r="Q14" s="140">
        <f t="shared" si="0"/>
        <v>441531650.51000011</v>
      </c>
    </row>
    <row r="15" spans="2:18" x14ac:dyDescent="0.25">
      <c r="B15" s="11" t="s">
        <v>29</v>
      </c>
      <c r="C15" s="139">
        <v>1988562098</v>
      </c>
      <c r="D15" s="139">
        <v>2042019373.3900001</v>
      </c>
      <c r="E15" s="139">
        <v>3774207.7299999995</v>
      </c>
      <c r="F15" s="139">
        <v>10191532.630000001</v>
      </c>
      <c r="G15" s="139">
        <v>11638186.66</v>
      </c>
      <c r="H15" s="139">
        <v>9937962.7599999979</v>
      </c>
      <c r="I15" s="139">
        <v>11019859.709999999</v>
      </c>
      <c r="J15" s="139">
        <v>20212765.960000005</v>
      </c>
      <c r="K15" s="139">
        <v>19079402.420000002</v>
      </c>
      <c r="L15" s="139">
        <v>19574694.449999999</v>
      </c>
      <c r="M15" s="139">
        <v>20623201.990000002</v>
      </c>
      <c r="N15" s="139">
        <v>17941484.02</v>
      </c>
      <c r="O15" s="139">
        <v>11742593.07</v>
      </c>
      <c r="P15" s="139">
        <v>34346552.479999997</v>
      </c>
      <c r="Q15" s="139">
        <f t="shared" si="0"/>
        <v>190082443.88</v>
      </c>
    </row>
    <row r="16" spans="2:18" x14ac:dyDescent="0.25">
      <c r="B16" s="15" t="s">
        <v>30</v>
      </c>
      <c r="C16" s="140">
        <v>245964895</v>
      </c>
      <c r="D16" s="140">
        <v>240390329.11000001</v>
      </c>
      <c r="E16" s="140">
        <v>1397420.57</v>
      </c>
      <c r="F16" s="140">
        <v>2351597.3299999996</v>
      </c>
      <c r="G16" s="140">
        <v>2265511.9200000004</v>
      </c>
      <c r="H16" s="140">
        <v>2177104.2800000003</v>
      </c>
      <c r="I16" s="140">
        <v>2625883.0900000003</v>
      </c>
      <c r="J16" s="140">
        <v>10691346.880000001</v>
      </c>
      <c r="K16" s="140">
        <v>10497833.890000001</v>
      </c>
      <c r="L16" s="140">
        <v>8006800.2200000007</v>
      </c>
      <c r="M16" s="140">
        <v>4972127.7200000016</v>
      </c>
      <c r="N16" s="140">
        <v>5442493.9499999993</v>
      </c>
      <c r="O16" s="140">
        <v>2578972.8200000012</v>
      </c>
      <c r="P16" s="140">
        <v>10059048.459999999</v>
      </c>
      <c r="Q16" s="140">
        <f t="shared" si="0"/>
        <v>63066141.129999995</v>
      </c>
    </row>
    <row r="17" spans="2:17" x14ac:dyDescent="0.25">
      <c r="B17" s="15" t="s">
        <v>31</v>
      </c>
      <c r="C17" s="140">
        <v>231961424</v>
      </c>
      <c r="D17" s="140">
        <v>248950731.00999999</v>
      </c>
      <c r="E17" s="140">
        <v>71800</v>
      </c>
      <c r="F17" s="140">
        <v>407421.43</v>
      </c>
      <c r="G17" s="140">
        <v>1242726.99</v>
      </c>
      <c r="H17" s="140">
        <v>882471.38</v>
      </c>
      <c r="I17" s="140">
        <v>1525700.8</v>
      </c>
      <c r="J17" s="140">
        <v>472880.31</v>
      </c>
      <c r="K17" s="140">
        <v>1032080.3200000002</v>
      </c>
      <c r="L17" s="140">
        <v>5189335.8499999996</v>
      </c>
      <c r="M17" s="140">
        <v>8732007.0700000003</v>
      </c>
      <c r="N17" s="140">
        <v>3907707.37</v>
      </c>
      <c r="O17" s="140">
        <v>1097991.4099999999</v>
      </c>
      <c r="P17" s="140">
        <v>8482267.1800000016</v>
      </c>
      <c r="Q17" s="140">
        <f t="shared" si="0"/>
        <v>33044390.109999999</v>
      </c>
    </row>
    <row r="18" spans="2:17" x14ac:dyDescent="0.25">
      <c r="B18" s="15" t="s">
        <v>32</v>
      </c>
      <c r="C18" s="140">
        <v>42655800</v>
      </c>
      <c r="D18" s="140">
        <v>40644870</v>
      </c>
      <c r="E18" s="140">
        <v>177052.23</v>
      </c>
      <c r="F18" s="140">
        <v>81903.959999999992</v>
      </c>
      <c r="G18" s="140">
        <v>178230.69</v>
      </c>
      <c r="H18" s="140">
        <v>37329.120000000003</v>
      </c>
      <c r="I18" s="140">
        <v>73450</v>
      </c>
      <c r="J18" s="140">
        <v>621359.64</v>
      </c>
      <c r="K18" s="140">
        <v>46240.020000000004</v>
      </c>
      <c r="L18" s="140">
        <v>56856</v>
      </c>
      <c r="M18" s="140">
        <v>69651.8</v>
      </c>
      <c r="N18" s="140">
        <v>37550</v>
      </c>
      <c r="O18" s="140">
        <v>127779.22</v>
      </c>
      <c r="P18" s="140">
        <v>74560</v>
      </c>
      <c r="Q18" s="140">
        <f t="shared" si="0"/>
        <v>1581962.6800000002</v>
      </c>
    </row>
    <row r="19" spans="2:17" x14ac:dyDescent="0.25">
      <c r="B19" s="15" t="s">
        <v>33</v>
      </c>
      <c r="C19" s="140">
        <v>18767997</v>
      </c>
      <c r="D19" s="140">
        <v>19496452.75</v>
      </c>
      <c r="E19" s="140">
        <v>32169.999999999996</v>
      </c>
      <c r="F19" s="140">
        <v>73470</v>
      </c>
      <c r="G19" s="140">
        <v>58950</v>
      </c>
      <c r="H19" s="140">
        <v>54957</v>
      </c>
      <c r="I19" s="140">
        <v>323156.92</v>
      </c>
      <c r="J19" s="140">
        <v>189458</v>
      </c>
      <c r="K19" s="140">
        <v>33475</v>
      </c>
      <c r="L19" s="140">
        <v>122611.8</v>
      </c>
      <c r="M19" s="140">
        <v>88246.98000000001</v>
      </c>
      <c r="N19" s="140">
        <v>115276.42</v>
      </c>
      <c r="O19" s="140">
        <v>210520.86</v>
      </c>
      <c r="P19" s="140">
        <v>169658.66</v>
      </c>
      <c r="Q19" s="140">
        <f t="shared" si="0"/>
        <v>1471951.64</v>
      </c>
    </row>
    <row r="20" spans="2:17" x14ac:dyDescent="0.25">
      <c r="B20" s="15" t="s">
        <v>34</v>
      </c>
      <c r="C20" s="140">
        <v>132233051.99999999</v>
      </c>
      <c r="D20" s="140">
        <v>144167593.99000001</v>
      </c>
      <c r="E20" s="140">
        <v>991654.37</v>
      </c>
      <c r="F20" s="140">
        <v>4299412.7399999993</v>
      </c>
      <c r="G20" s="140">
        <v>3388656.1799999997</v>
      </c>
      <c r="H20" s="140">
        <v>2173868.7799999998</v>
      </c>
      <c r="I20" s="140">
        <v>2437161.33</v>
      </c>
      <c r="J20" s="140">
        <v>3423680.55</v>
      </c>
      <c r="K20" s="140">
        <v>4468592.32</v>
      </c>
      <c r="L20" s="140">
        <v>2293010.5499999998</v>
      </c>
      <c r="M20" s="140">
        <v>2588525.94</v>
      </c>
      <c r="N20" s="140">
        <v>2018937.5800000003</v>
      </c>
      <c r="O20" s="140">
        <v>3098976.63</v>
      </c>
      <c r="P20" s="140">
        <v>5340635.0299999993</v>
      </c>
      <c r="Q20" s="140">
        <f t="shared" si="0"/>
        <v>36523112</v>
      </c>
    </row>
    <row r="21" spans="2:17" x14ac:dyDescent="0.25">
      <c r="B21" s="15" t="s">
        <v>35</v>
      </c>
      <c r="C21" s="140">
        <v>10338616</v>
      </c>
      <c r="D21" s="140">
        <v>10706761.949999999</v>
      </c>
      <c r="E21" s="140">
        <v>36991.279999999999</v>
      </c>
      <c r="F21" s="140">
        <v>38439.279999999999</v>
      </c>
      <c r="G21" s="140">
        <v>114236.92</v>
      </c>
      <c r="H21" s="140">
        <v>1360255.9</v>
      </c>
      <c r="I21" s="140">
        <v>67479.02</v>
      </c>
      <c r="J21" s="140">
        <v>329654.08000000007</v>
      </c>
      <c r="K21" s="140">
        <v>32636.610000000004</v>
      </c>
      <c r="L21" s="140">
        <v>34188.199999999997</v>
      </c>
      <c r="M21" s="141">
        <v>0</v>
      </c>
      <c r="N21" s="140">
        <v>66601.149999999994</v>
      </c>
      <c r="O21" s="140">
        <v>398964.98</v>
      </c>
      <c r="P21" s="140">
        <v>1280615.97</v>
      </c>
      <c r="Q21" s="140">
        <f t="shared" si="0"/>
        <v>3760063.3899999997</v>
      </c>
    </row>
    <row r="22" spans="2:17" x14ac:dyDescent="0.25">
      <c r="B22" s="15" t="s">
        <v>36</v>
      </c>
      <c r="C22" s="140">
        <v>85309691</v>
      </c>
      <c r="D22" s="140">
        <v>91554572.100000009</v>
      </c>
      <c r="E22" s="140">
        <v>64652.279999999992</v>
      </c>
      <c r="F22" s="140">
        <v>339824.97</v>
      </c>
      <c r="G22" s="140">
        <v>1907743.19</v>
      </c>
      <c r="H22" s="140">
        <v>923155.61</v>
      </c>
      <c r="I22" s="140">
        <v>580732.3600000001</v>
      </c>
      <c r="J22" s="140">
        <v>281915.69</v>
      </c>
      <c r="K22" s="140">
        <v>534489.21000000008</v>
      </c>
      <c r="L22" s="140">
        <v>458543.02999999997</v>
      </c>
      <c r="M22" s="140">
        <v>605685.68999999994</v>
      </c>
      <c r="N22" s="140">
        <v>482865.80000000005</v>
      </c>
      <c r="O22" s="140">
        <v>478920.23</v>
      </c>
      <c r="P22" s="140">
        <v>2919365.18</v>
      </c>
      <c r="Q22" s="140">
        <f t="shared" si="0"/>
        <v>9577893.2400000002</v>
      </c>
    </row>
    <row r="23" spans="2:17" x14ac:dyDescent="0.25">
      <c r="B23" s="15" t="s">
        <v>37</v>
      </c>
      <c r="C23" s="140">
        <v>1221330623</v>
      </c>
      <c r="D23" s="140">
        <v>1246108062.48</v>
      </c>
      <c r="E23" s="140">
        <v>1002467</v>
      </c>
      <c r="F23" s="140">
        <v>2599462.9200000004</v>
      </c>
      <c r="G23" s="140">
        <v>2482130.77</v>
      </c>
      <c r="H23" s="140">
        <v>2328820.69</v>
      </c>
      <c r="I23" s="140">
        <v>3386296.1900000004</v>
      </c>
      <c r="J23" s="140">
        <v>4202470.8100000005</v>
      </c>
      <c r="K23" s="140">
        <v>2434055.0499999998</v>
      </c>
      <c r="L23" s="140">
        <v>3413348.8</v>
      </c>
      <c r="M23" s="140">
        <v>3566956.7899999996</v>
      </c>
      <c r="N23" s="140">
        <v>5870051.75</v>
      </c>
      <c r="O23" s="140">
        <v>3750466.92</v>
      </c>
      <c r="P23" s="140">
        <v>6020402</v>
      </c>
      <c r="Q23" s="140">
        <f t="shared" si="0"/>
        <v>41056929.689999998</v>
      </c>
    </row>
    <row r="24" spans="2:17" x14ac:dyDescent="0.25">
      <c r="B24" s="11" t="s">
        <v>38</v>
      </c>
      <c r="C24" s="139">
        <v>709392221</v>
      </c>
      <c r="D24" s="139">
        <v>747003327.89999998</v>
      </c>
      <c r="E24" s="139">
        <v>437942.27</v>
      </c>
      <c r="F24" s="139">
        <v>2074412.4299999997</v>
      </c>
      <c r="G24" s="139">
        <v>14028945.99</v>
      </c>
      <c r="H24" s="139">
        <v>2075301.0400000003</v>
      </c>
      <c r="I24" s="139">
        <v>2891176.8</v>
      </c>
      <c r="J24" s="139">
        <v>2750081.3899999997</v>
      </c>
      <c r="K24" s="139">
        <v>4231095.1800000006</v>
      </c>
      <c r="L24" s="139">
        <v>1232634.1299999999</v>
      </c>
      <c r="M24" s="139">
        <v>5958679.1299999999</v>
      </c>
      <c r="N24" s="139">
        <v>6020837.120000001</v>
      </c>
      <c r="O24" s="139">
        <v>2295497.4900000007</v>
      </c>
      <c r="P24" s="139">
        <v>14927349.789999997</v>
      </c>
      <c r="Q24" s="139">
        <f t="shared" si="0"/>
        <v>58923952.760000005</v>
      </c>
    </row>
    <row r="25" spans="2:17" x14ac:dyDescent="0.25">
      <c r="B25" s="15" t="s">
        <v>39</v>
      </c>
      <c r="C25" s="140">
        <v>135749192</v>
      </c>
      <c r="D25" s="140">
        <v>143322574.05000001</v>
      </c>
      <c r="E25" s="140">
        <v>64752.500000000007</v>
      </c>
      <c r="F25" s="140">
        <v>237828.08999999997</v>
      </c>
      <c r="G25" s="140">
        <v>1095140.5099999998</v>
      </c>
      <c r="H25" s="140">
        <v>307260.51</v>
      </c>
      <c r="I25" s="140">
        <v>405931.42000000004</v>
      </c>
      <c r="J25" s="140">
        <v>825954.53</v>
      </c>
      <c r="K25" s="140">
        <v>621333.57000000007</v>
      </c>
      <c r="L25" s="140">
        <v>550536.31999999995</v>
      </c>
      <c r="M25" s="140">
        <v>767086.02000000014</v>
      </c>
      <c r="N25" s="140">
        <v>800721.94000000006</v>
      </c>
      <c r="O25" s="140">
        <v>574551.72000000009</v>
      </c>
      <c r="P25" s="140">
        <v>6235740.3499999978</v>
      </c>
      <c r="Q25" s="140">
        <f t="shared" si="0"/>
        <v>12486837.479999997</v>
      </c>
    </row>
    <row r="26" spans="2:17" x14ac:dyDescent="0.25">
      <c r="B26" s="15" t="s">
        <v>40</v>
      </c>
      <c r="C26" s="140">
        <v>17789779</v>
      </c>
      <c r="D26" s="140">
        <v>18775886.800000001</v>
      </c>
      <c r="E26" s="141">
        <v>0</v>
      </c>
      <c r="F26" s="141">
        <v>0</v>
      </c>
      <c r="G26" s="140">
        <v>3717</v>
      </c>
      <c r="H26" s="140">
        <v>188247.76</v>
      </c>
      <c r="I26" s="140">
        <v>113031.83</v>
      </c>
      <c r="J26" s="140">
        <v>268</v>
      </c>
      <c r="K26" s="140">
        <v>718877.24</v>
      </c>
      <c r="L26" s="140">
        <v>23257.8</v>
      </c>
      <c r="M26" s="140">
        <v>690</v>
      </c>
      <c r="N26" s="140">
        <v>16815</v>
      </c>
      <c r="O26" s="140">
        <v>67655</v>
      </c>
      <c r="P26" s="140">
        <v>90878.790000000008</v>
      </c>
      <c r="Q26" s="140">
        <f t="shared" si="0"/>
        <v>1223438.4200000002</v>
      </c>
    </row>
    <row r="27" spans="2:17" x14ac:dyDescent="0.25">
      <c r="B27" s="15" t="s">
        <v>41</v>
      </c>
      <c r="C27" s="140">
        <v>95694462</v>
      </c>
      <c r="D27" s="140">
        <v>93477869.680000007</v>
      </c>
      <c r="E27" s="141">
        <v>0</v>
      </c>
      <c r="F27" s="140">
        <v>53103.81</v>
      </c>
      <c r="G27" s="140">
        <v>3100</v>
      </c>
      <c r="H27" s="140">
        <v>216838.59000000003</v>
      </c>
      <c r="I27" s="140">
        <v>162405.4</v>
      </c>
      <c r="J27" s="140">
        <v>97462.44</v>
      </c>
      <c r="K27" s="140">
        <v>2500</v>
      </c>
      <c r="L27" s="140">
        <v>17484.21</v>
      </c>
      <c r="M27" s="140">
        <v>219164.02</v>
      </c>
      <c r="N27" s="140">
        <v>185469.45</v>
      </c>
      <c r="O27" s="140">
        <v>110793.33</v>
      </c>
      <c r="P27" s="140">
        <v>558697.25</v>
      </c>
      <c r="Q27" s="140">
        <f t="shared" si="0"/>
        <v>1627018.5</v>
      </c>
    </row>
    <row r="28" spans="2:17" x14ac:dyDescent="0.25">
      <c r="B28" s="15" t="s">
        <v>42</v>
      </c>
      <c r="C28" s="140">
        <v>134241553</v>
      </c>
      <c r="D28" s="140">
        <v>152331550.11000001</v>
      </c>
      <c r="E28" s="141">
        <v>0</v>
      </c>
      <c r="F28" s="141">
        <v>0</v>
      </c>
      <c r="G28" s="140">
        <v>11996661</v>
      </c>
      <c r="H28" s="141">
        <v>0</v>
      </c>
      <c r="I28" s="141">
        <v>0</v>
      </c>
      <c r="J28" s="140">
        <v>18127.45</v>
      </c>
      <c r="K28" s="140">
        <v>12181.25</v>
      </c>
      <c r="L28" s="141">
        <v>0</v>
      </c>
      <c r="M28" s="140">
        <v>3011403.2</v>
      </c>
      <c r="N28" s="140">
        <v>3062080</v>
      </c>
      <c r="O28" s="140">
        <v>1931.71</v>
      </c>
      <c r="P28" s="140">
        <v>14119.2</v>
      </c>
      <c r="Q28" s="140">
        <f t="shared" si="0"/>
        <v>18116503.809999999</v>
      </c>
    </row>
    <row r="29" spans="2:17" x14ac:dyDescent="0.25">
      <c r="B29" s="15" t="s">
        <v>43</v>
      </c>
      <c r="C29" s="140">
        <v>22495388</v>
      </c>
      <c r="D29" s="140">
        <v>22550209</v>
      </c>
      <c r="E29" s="141">
        <v>0</v>
      </c>
      <c r="F29" s="140">
        <v>9437.64</v>
      </c>
      <c r="G29" s="140">
        <v>66399.92</v>
      </c>
      <c r="H29" s="141">
        <v>0</v>
      </c>
      <c r="I29" s="140">
        <v>82345</v>
      </c>
      <c r="J29" s="140">
        <v>3467.9399999999996</v>
      </c>
      <c r="K29" s="140">
        <v>41939.980000000003</v>
      </c>
      <c r="L29" s="140">
        <v>17372.55</v>
      </c>
      <c r="M29" s="140">
        <v>87200.01</v>
      </c>
      <c r="N29" s="140">
        <v>600</v>
      </c>
      <c r="O29" s="140">
        <v>9760.02</v>
      </c>
      <c r="P29" s="140">
        <v>7727.5</v>
      </c>
      <c r="Q29" s="140">
        <f t="shared" si="0"/>
        <v>326250.56</v>
      </c>
    </row>
    <row r="30" spans="2:17" x14ac:dyDescent="0.25">
      <c r="B30" s="15" t="s">
        <v>44</v>
      </c>
      <c r="C30" s="140">
        <v>27453916</v>
      </c>
      <c r="D30" s="140">
        <v>29910022.48</v>
      </c>
      <c r="E30" s="141">
        <v>0</v>
      </c>
      <c r="F30" s="141">
        <v>0</v>
      </c>
      <c r="G30" s="140">
        <v>30131.29</v>
      </c>
      <c r="H30" s="141">
        <v>0</v>
      </c>
      <c r="I30" s="140">
        <v>24337.79</v>
      </c>
      <c r="J30" s="140">
        <v>5839.65</v>
      </c>
      <c r="K30" s="140">
        <v>665</v>
      </c>
      <c r="L30" s="140">
        <v>1423</v>
      </c>
      <c r="M30" s="140">
        <v>1628.89</v>
      </c>
      <c r="N30" s="140">
        <v>12165.2</v>
      </c>
      <c r="O30" s="140">
        <v>11332.220000000001</v>
      </c>
      <c r="P30" s="140">
        <v>27224.479999999981</v>
      </c>
      <c r="Q30" s="140">
        <f t="shared" si="0"/>
        <v>114747.51999999999</v>
      </c>
    </row>
    <row r="31" spans="2:17" x14ac:dyDescent="0.25">
      <c r="B31" s="15" t="s">
        <v>45</v>
      </c>
      <c r="C31" s="140">
        <v>123797882</v>
      </c>
      <c r="D31" s="140">
        <v>126794516.04000001</v>
      </c>
      <c r="E31" s="140">
        <v>330000</v>
      </c>
      <c r="F31" s="140">
        <v>1455000</v>
      </c>
      <c r="G31" s="140">
        <v>534870.6</v>
      </c>
      <c r="H31" s="140">
        <v>660600</v>
      </c>
      <c r="I31" s="140">
        <v>1283105.7</v>
      </c>
      <c r="J31" s="140">
        <v>1435823</v>
      </c>
      <c r="K31" s="140">
        <v>2606873</v>
      </c>
      <c r="L31" s="140">
        <v>354094</v>
      </c>
      <c r="M31" s="140">
        <v>1170837.01</v>
      </c>
      <c r="N31" s="140">
        <v>1602129.33</v>
      </c>
      <c r="O31" s="140">
        <v>395900.01</v>
      </c>
      <c r="P31" s="140">
        <v>2044432.1899999997</v>
      </c>
      <c r="Q31" s="140">
        <f t="shared" si="0"/>
        <v>13873664.84</v>
      </c>
    </row>
    <row r="32" spans="2:17" x14ac:dyDescent="0.25">
      <c r="B32" s="15" t="s">
        <v>46</v>
      </c>
      <c r="C32" s="140">
        <v>152170049</v>
      </c>
      <c r="D32" s="140">
        <v>159840699.73999998</v>
      </c>
      <c r="E32" s="140">
        <v>43189.77</v>
      </c>
      <c r="F32" s="140">
        <v>319042.89</v>
      </c>
      <c r="G32" s="140">
        <v>298925.67000000004</v>
      </c>
      <c r="H32" s="140">
        <v>702354.18</v>
      </c>
      <c r="I32" s="140">
        <v>820019.65999999992</v>
      </c>
      <c r="J32" s="140">
        <v>363138.38</v>
      </c>
      <c r="K32" s="140">
        <v>226725.14</v>
      </c>
      <c r="L32" s="140">
        <v>268466.25</v>
      </c>
      <c r="M32" s="140">
        <v>700669.98</v>
      </c>
      <c r="N32" s="140">
        <v>340856.19999999995</v>
      </c>
      <c r="O32" s="140">
        <v>1123573.4800000002</v>
      </c>
      <c r="P32" s="140">
        <v>5948530.0299999993</v>
      </c>
      <c r="Q32" s="140">
        <f t="shared" si="0"/>
        <v>11155491.629999999</v>
      </c>
    </row>
    <row r="33" spans="2:17" x14ac:dyDescent="0.25">
      <c r="B33" s="11" t="s">
        <v>47</v>
      </c>
      <c r="C33" s="139">
        <v>9575363181</v>
      </c>
      <c r="D33" s="139">
        <v>9575873984</v>
      </c>
      <c r="E33" s="139">
        <v>1338648</v>
      </c>
      <c r="F33" s="139">
        <v>1368648</v>
      </c>
      <c r="G33" s="139">
        <v>2211667244</v>
      </c>
      <c r="H33" s="139">
        <v>1326458</v>
      </c>
      <c r="I33" s="139">
        <v>1311680.5</v>
      </c>
      <c r="J33" s="139">
        <v>2187047206.1500001</v>
      </c>
      <c r="K33" s="139">
        <v>1255680.5</v>
      </c>
      <c r="L33" s="139">
        <v>1805634.5</v>
      </c>
      <c r="M33" s="139">
        <v>1341338</v>
      </c>
      <c r="N33" s="139">
        <v>1339288</v>
      </c>
      <c r="O33" s="139">
        <v>2973628729.5999999</v>
      </c>
      <c r="P33" s="139">
        <v>1474825500</v>
      </c>
      <c r="Q33" s="139">
        <f t="shared" si="0"/>
        <v>8858256055.25</v>
      </c>
    </row>
    <row r="34" spans="2:17" x14ac:dyDescent="0.25">
      <c r="B34" s="15" t="s">
        <v>48</v>
      </c>
      <c r="C34" s="140">
        <v>729690029</v>
      </c>
      <c r="D34" s="140">
        <v>729700832</v>
      </c>
      <c r="E34" s="140">
        <v>1338648</v>
      </c>
      <c r="F34" s="140">
        <v>1368648</v>
      </c>
      <c r="G34" s="140">
        <v>1326458</v>
      </c>
      <c r="H34" s="140">
        <v>1326458</v>
      </c>
      <c r="I34" s="140">
        <v>1311680.5</v>
      </c>
      <c r="J34" s="140">
        <v>1341680.5</v>
      </c>
      <c r="K34" s="140">
        <v>1255680.5</v>
      </c>
      <c r="L34" s="140">
        <v>1345680.5</v>
      </c>
      <c r="M34" s="140">
        <v>1341338</v>
      </c>
      <c r="N34" s="140">
        <v>1339288</v>
      </c>
      <c r="O34" s="140">
        <v>1297093</v>
      </c>
      <c r="P34" s="140">
        <v>1264976</v>
      </c>
      <c r="Q34" s="140">
        <f t="shared" si="0"/>
        <v>15857629</v>
      </c>
    </row>
    <row r="35" spans="2:17" x14ac:dyDescent="0.25">
      <c r="B35" s="15" t="s">
        <v>49</v>
      </c>
      <c r="C35" s="140">
        <v>8843363152</v>
      </c>
      <c r="D35" s="140">
        <v>8843363152</v>
      </c>
      <c r="E35" s="141">
        <v>0</v>
      </c>
      <c r="F35" s="141">
        <v>0</v>
      </c>
      <c r="G35" s="140">
        <v>2210340786</v>
      </c>
      <c r="H35" s="141">
        <v>0</v>
      </c>
      <c r="I35" s="141">
        <v>0</v>
      </c>
      <c r="J35" s="140">
        <v>2185271524</v>
      </c>
      <c r="K35" s="141">
        <v>0</v>
      </c>
      <c r="L35" s="141">
        <v>0</v>
      </c>
      <c r="M35" s="141">
        <v>0</v>
      </c>
      <c r="N35" s="141">
        <v>0</v>
      </c>
      <c r="O35" s="140">
        <v>2972190310</v>
      </c>
      <c r="P35" s="140">
        <v>1473560524</v>
      </c>
      <c r="Q35" s="140">
        <f t="shared" si="0"/>
        <v>8841363144</v>
      </c>
    </row>
    <row r="36" spans="2:17" x14ac:dyDescent="0.25">
      <c r="B36" s="15" t="s">
        <v>50</v>
      </c>
      <c r="C36" s="140">
        <v>1710000</v>
      </c>
      <c r="D36" s="140">
        <v>2210000</v>
      </c>
      <c r="E36" s="141">
        <v>0</v>
      </c>
      <c r="F36" s="141">
        <v>0</v>
      </c>
      <c r="G36" s="141">
        <v>0</v>
      </c>
      <c r="H36" s="141">
        <v>0</v>
      </c>
      <c r="I36" s="141">
        <v>0</v>
      </c>
      <c r="J36" s="140">
        <v>434001.65</v>
      </c>
      <c r="K36" s="141">
        <v>0</v>
      </c>
      <c r="L36" s="140">
        <v>459954</v>
      </c>
      <c r="M36" s="141">
        <v>0</v>
      </c>
      <c r="N36" s="141">
        <v>0</v>
      </c>
      <c r="O36" s="140">
        <v>141326.6</v>
      </c>
      <c r="P36" s="141">
        <v>0</v>
      </c>
      <c r="Q36" s="140">
        <f t="shared" si="0"/>
        <v>1035282.25</v>
      </c>
    </row>
    <row r="37" spans="2:17" x14ac:dyDescent="0.25">
      <c r="B37" s="15" t="s">
        <v>51</v>
      </c>
      <c r="C37" s="140">
        <v>600000</v>
      </c>
      <c r="D37" s="140">
        <v>600000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700000</v>
      </c>
      <c r="D38" s="139">
        <v>700000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83</v>
      </c>
      <c r="C39" s="140">
        <v>700000</v>
      </c>
      <c r="D39" s="140">
        <v>700000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224693447</v>
      </c>
      <c r="D40" s="139">
        <v>230107460.55000001</v>
      </c>
      <c r="E40" s="139">
        <v>184769.44</v>
      </c>
      <c r="F40" s="139">
        <v>3323105.05</v>
      </c>
      <c r="G40" s="139">
        <v>358399.29</v>
      </c>
      <c r="H40" s="139">
        <v>62395.92</v>
      </c>
      <c r="I40" s="139">
        <v>235652.71</v>
      </c>
      <c r="J40" s="139">
        <v>2934627.52</v>
      </c>
      <c r="K40" s="139">
        <v>1467112.5799999998</v>
      </c>
      <c r="L40" s="139">
        <v>878298.78000000014</v>
      </c>
      <c r="M40" s="139">
        <v>307596.71999999997</v>
      </c>
      <c r="N40" s="139">
        <v>4692914.2899999991</v>
      </c>
      <c r="O40" s="139">
        <v>1432654.8900000001</v>
      </c>
      <c r="P40" s="139">
        <v>1349004.36</v>
      </c>
      <c r="Q40" s="139">
        <f t="shared" si="0"/>
        <v>17226531.550000001</v>
      </c>
    </row>
    <row r="41" spans="2:17" x14ac:dyDescent="0.25">
      <c r="B41" s="15" t="s">
        <v>55</v>
      </c>
      <c r="C41" s="140">
        <v>104355577</v>
      </c>
      <c r="D41" s="140">
        <v>107712805.40000001</v>
      </c>
      <c r="E41" s="140">
        <v>106915.6</v>
      </c>
      <c r="F41" s="140">
        <v>767006.8</v>
      </c>
      <c r="G41" s="140">
        <v>36963.89</v>
      </c>
      <c r="H41" s="140">
        <v>62395.92</v>
      </c>
      <c r="I41" s="140">
        <v>35695</v>
      </c>
      <c r="J41" s="140">
        <v>148079.59999999998</v>
      </c>
      <c r="K41" s="140">
        <v>103500.16</v>
      </c>
      <c r="L41" s="140">
        <v>243884.17</v>
      </c>
      <c r="M41" s="140">
        <v>224876.81999999998</v>
      </c>
      <c r="N41" s="140">
        <v>917161.45</v>
      </c>
      <c r="O41" s="140">
        <v>776587.72</v>
      </c>
      <c r="P41" s="140">
        <v>501455.63000000006</v>
      </c>
      <c r="Q41" s="140">
        <f t="shared" si="0"/>
        <v>3924522.76</v>
      </c>
    </row>
    <row r="42" spans="2:17" x14ac:dyDescent="0.25">
      <c r="B42" s="15" t="s">
        <v>56</v>
      </c>
      <c r="C42" s="140">
        <v>4877902</v>
      </c>
      <c r="D42" s="140">
        <v>5135032</v>
      </c>
      <c r="E42" s="141">
        <v>0</v>
      </c>
      <c r="F42" s="141">
        <v>0</v>
      </c>
      <c r="G42" s="141">
        <v>0</v>
      </c>
      <c r="H42" s="141">
        <v>0</v>
      </c>
      <c r="I42" s="141">
        <v>0</v>
      </c>
      <c r="J42" s="141">
        <v>0</v>
      </c>
      <c r="K42" s="141">
        <v>0</v>
      </c>
      <c r="L42" s="141">
        <v>0</v>
      </c>
      <c r="M42" s="141">
        <v>0</v>
      </c>
      <c r="N42" s="140">
        <v>232129.6</v>
      </c>
      <c r="O42" s="141">
        <v>0</v>
      </c>
      <c r="P42" s="140">
        <v>24756.400000000001</v>
      </c>
      <c r="Q42" s="140">
        <f t="shared" si="0"/>
        <v>256886</v>
      </c>
    </row>
    <row r="43" spans="2:17" x14ac:dyDescent="0.25">
      <c r="B43" s="15" t="s">
        <v>57</v>
      </c>
      <c r="C43" s="140">
        <v>29312884</v>
      </c>
      <c r="D43" s="140">
        <v>29312884</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20653000</v>
      </c>
      <c r="D44" s="140">
        <v>24712508</v>
      </c>
      <c r="E44" s="141">
        <v>0</v>
      </c>
      <c r="F44" s="140">
        <v>1559507.72</v>
      </c>
      <c r="G44" s="141">
        <v>0</v>
      </c>
      <c r="H44" s="141">
        <v>0</v>
      </c>
      <c r="I44" s="141">
        <v>0</v>
      </c>
      <c r="J44" s="140">
        <v>2212924.58</v>
      </c>
      <c r="K44" s="141">
        <v>0</v>
      </c>
      <c r="L44" s="141">
        <v>0</v>
      </c>
      <c r="M44" s="141">
        <v>0</v>
      </c>
      <c r="N44" s="141">
        <v>0</v>
      </c>
      <c r="O44" s="141">
        <v>0</v>
      </c>
      <c r="P44" s="141">
        <v>0</v>
      </c>
      <c r="Q44" s="140">
        <f t="shared" si="0"/>
        <v>3772432.3</v>
      </c>
    </row>
    <row r="45" spans="2:17" x14ac:dyDescent="0.25">
      <c r="B45" s="15" t="s">
        <v>59</v>
      </c>
      <c r="C45" s="140">
        <v>25452786</v>
      </c>
      <c r="D45" s="140">
        <v>28881181.400000002</v>
      </c>
      <c r="E45" s="141">
        <v>0</v>
      </c>
      <c r="F45" s="140">
        <v>4999.66</v>
      </c>
      <c r="G45" s="141">
        <v>0</v>
      </c>
      <c r="H45" s="141">
        <v>0</v>
      </c>
      <c r="I45" s="140">
        <v>199957.71</v>
      </c>
      <c r="J45" s="141">
        <v>0</v>
      </c>
      <c r="K45" s="140">
        <v>799830.86</v>
      </c>
      <c r="L45" s="141">
        <v>0</v>
      </c>
      <c r="M45" s="140">
        <v>55715.88</v>
      </c>
      <c r="N45" s="140">
        <v>70661.090000000011</v>
      </c>
      <c r="O45" s="141">
        <v>0</v>
      </c>
      <c r="P45" s="140">
        <v>136730.66</v>
      </c>
      <c r="Q45" s="140">
        <f t="shared" si="0"/>
        <v>1267895.8599999999</v>
      </c>
    </row>
    <row r="46" spans="2:17" x14ac:dyDescent="0.25">
      <c r="B46" s="15" t="s">
        <v>60</v>
      </c>
      <c r="C46" s="140">
        <v>1869152</v>
      </c>
      <c r="D46" s="140">
        <v>1916652</v>
      </c>
      <c r="E46" s="141">
        <v>0</v>
      </c>
      <c r="F46" s="141">
        <v>0</v>
      </c>
      <c r="G46" s="141">
        <v>0</v>
      </c>
      <c r="H46" s="141">
        <v>0</v>
      </c>
      <c r="I46" s="141">
        <v>0</v>
      </c>
      <c r="J46" s="141">
        <v>0</v>
      </c>
      <c r="K46" s="141">
        <v>0</v>
      </c>
      <c r="L46" s="140">
        <v>47439.54</v>
      </c>
      <c r="M46" s="141">
        <v>0</v>
      </c>
      <c r="N46" s="141">
        <v>0</v>
      </c>
      <c r="O46" s="141">
        <v>0</v>
      </c>
      <c r="P46" s="141">
        <v>0</v>
      </c>
      <c r="Q46" s="140">
        <f t="shared" si="0"/>
        <v>47439.54</v>
      </c>
    </row>
    <row r="47" spans="2:17" x14ac:dyDescent="0.25">
      <c r="B47" s="15" t="s">
        <v>61</v>
      </c>
      <c r="C47" s="140">
        <v>31922146</v>
      </c>
      <c r="D47" s="140">
        <v>26186397.749999996</v>
      </c>
      <c r="E47" s="140">
        <v>77853.84</v>
      </c>
      <c r="F47" s="140">
        <v>991590.86999999988</v>
      </c>
      <c r="G47" s="140">
        <v>321435.39999999997</v>
      </c>
      <c r="H47" s="141">
        <v>0</v>
      </c>
      <c r="I47" s="141">
        <v>0</v>
      </c>
      <c r="J47" s="140">
        <v>573623.34</v>
      </c>
      <c r="K47" s="140">
        <v>563781.56000000006</v>
      </c>
      <c r="L47" s="140">
        <v>586975.07000000007</v>
      </c>
      <c r="M47" s="140">
        <v>27004.02</v>
      </c>
      <c r="N47" s="140">
        <v>3472962.15</v>
      </c>
      <c r="O47" s="140">
        <v>656067.17000000004</v>
      </c>
      <c r="P47" s="140">
        <v>686061.67</v>
      </c>
      <c r="Q47" s="140">
        <f t="shared" si="0"/>
        <v>7957355.0899999999</v>
      </c>
    </row>
    <row r="48" spans="2:17" x14ac:dyDescent="0.25">
      <c r="B48" s="15" t="s">
        <v>62</v>
      </c>
      <c r="C48" s="140">
        <v>6250000</v>
      </c>
      <c r="D48" s="140">
        <v>6250000</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369315340</v>
      </c>
      <c r="D49" s="139">
        <v>372175502</v>
      </c>
      <c r="E49" s="142">
        <v>0</v>
      </c>
      <c r="F49" s="142">
        <v>0</v>
      </c>
      <c r="G49" s="142">
        <v>0</v>
      </c>
      <c r="H49" s="142">
        <v>0</v>
      </c>
      <c r="I49" s="142">
        <v>0</v>
      </c>
      <c r="J49" s="142">
        <v>0</v>
      </c>
      <c r="K49" s="142">
        <v>0</v>
      </c>
      <c r="L49" s="142">
        <v>0</v>
      </c>
      <c r="M49" s="142">
        <v>0</v>
      </c>
      <c r="N49" s="142">
        <v>0</v>
      </c>
      <c r="O49" s="142">
        <v>0</v>
      </c>
      <c r="P49" s="139">
        <v>2860161.7</v>
      </c>
      <c r="Q49" s="139">
        <f t="shared" si="0"/>
        <v>2860161.7</v>
      </c>
    </row>
    <row r="50" spans="2:19" x14ac:dyDescent="0.25">
      <c r="B50" s="23" t="s">
        <v>64</v>
      </c>
      <c r="C50" s="145">
        <v>368127344</v>
      </c>
      <c r="D50" s="145">
        <v>370987506</v>
      </c>
      <c r="E50" s="144">
        <v>0</v>
      </c>
      <c r="F50" s="144">
        <v>0</v>
      </c>
      <c r="G50" s="144">
        <v>0</v>
      </c>
      <c r="H50" s="144">
        <v>0</v>
      </c>
      <c r="I50" s="144">
        <v>0</v>
      </c>
      <c r="J50" s="144">
        <v>0</v>
      </c>
      <c r="K50" s="144">
        <v>0</v>
      </c>
      <c r="L50" s="144">
        <v>0</v>
      </c>
      <c r="M50" s="144">
        <v>0</v>
      </c>
      <c r="N50" s="144">
        <v>0</v>
      </c>
      <c r="O50" s="144">
        <v>0</v>
      </c>
      <c r="P50" s="145">
        <v>2860161.7</v>
      </c>
      <c r="Q50" s="145">
        <f t="shared" si="0"/>
        <v>2860161.7</v>
      </c>
    </row>
    <row r="51" spans="2:19" x14ac:dyDescent="0.25">
      <c r="B51" s="23"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row>
    <row r="52" spans="2:19" x14ac:dyDescent="0.25">
      <c r="B52" s="11" t="s">
        <v>79</v>
      </c>
      <c r="C52" s="139">
        <v>3680268780</v>
      </c>
      <c r="D52" s="139">
        <v>3680268780</v>
      </c>
      <c r="E52" s="142">
        <v>0</v>
      </c>
      <c r="F52" s="142">
        <v>0</v>
      </c>
      <c r="G52" s="142">
        <v>0</v>
      </c>
      <c r="H52" s="142">
        <v>0</v>
      </c>
      <c r="I52" s="142">
        <v>0</v>
      </c>
      <c r="J52" s="142">
        <v>0</v>
      </c>
      <c r="K52" s="142">
        <v>0</v>
      </c>
      <c r="L52" s="142">
        <v>0</v>
      </c>
      <c r="M52" s="142">
        <v>0</v>
      </c>
      <c r="N52" s="142">
        <v>0</v>
      </c>
      <c r="O52" s="142">
        <v>0</v>
      </c>
      <c r="P52" s="142">
        <v>0</v>
      </c>
      <c r="Q52" s="142">
        <f t="shared" si="0"/>
        <v>0</v>
      </c>
    </row>
    <row r="53" spans="2:19" x14ac:dyDescent="0.25">
      <c r="B53" s="23" t="s">
        <v>80</v>
      </c>
      <c r="C53" s="145">
        <v>3680268780</v>
      </c>
      <c r="D53" s="145">
        <v>3680268780</v>
      </c>
      <c r="E53" s="144">
        <v>0</v>
      </c>
      <c r="F53" s="144">
        <v>0</v>
      </c>
      <c r="G53" s="144">
        <v>0</v>
      </c>
      <c r="H53" s="144">
        <v>0</v>
      </c>
      <c r="I53" s="144">
        <v>0</v>
      </c>
      <c r="J53" s="144">
        <v>0</v>
      </c>
      <c r="K53" s="144">
        <v>0</v>
      </c>
      <c r="L53" s="144">
        <v>0</v>
      </c>
      <c r="M53" s="144">
        <v>0</v>
      </c>
      <c r="N53" s="144">
        <v>0</v>
      </c>
      <c r="O53" s="144">
        <v>0</v>
      </c>
      <c r="P53" s="144">
        <v>0</v>
      </c>
      <c r="Q53" s="144">
        <f t="shared" si="0"/>
        <v>0</v>
      </c>
    </row>
    <row r="54" spans="2:19" x14ac:dyDescent="0.25">
      <c r="B54" s="78" t="s">
        <v>65</v>
      </c>
      <c r="C54" s="146">
        <f>C9+C15+C24+C33+C38+C40+C49+C52</f>
        <v>21195189726</v>
      </c>
      <c r="D54" s="147">
        <f t="shared" ref="D54:P54" si="1">D9+D15+D24+D33+D38+D40+D49+D52</f>
        <v>21257323794.169998</v>
      </c>
      <c r="E54" s="148">
        <f t="shared" si="1"/>
        <v>290306160.50999999</v>
      </c>
      <c r="F54" s="149">
        <f t="shared" si="1"/>
        <v>336428968.81999993</v>
      </c>
      <c r="G54" s="150">
        <f t="shared" si="1"/>
        <v>2562230927.4000001</v>
      </c>
      <c r="H54" s="148">
        <f t="shared" si="1"/>
        <v>315568147.15000004</v>
      </c>
      <c r="I54" s="149">
        <f t="shared" si="1"/>
        <v>316926151.15999997</v>
      </c>
      <c r="J54" s="150">
        <f t="shared" si="1"/>
        <v>2524383081.4099998</v>
      </c>
      <c r="K54" s="148">
        <f t="shared" si="1"/>
        <v>323785864.74999994</v>
      </c>
      <c r="L54" s="149">
        <f t="shared" si="1"/>
        <v>333288821.11999995</v>
      </c>
      <c r="M54" s="150">
        <f t="shared" si="1"/>
        <v>353032309.07000005</v>
      </c>
      <c r="N54" s="148">
        <f t="shared" si="1"/>
        <v>319687272.19999999</v>
      </c>
      <c r="O54" s="149">
        <f t="shared" si="1"/>
        <v>3290105483.8899999</v>
      </c>
      <c r="P54" s="150">
        <f t="shared" si="1"/>
        <v>1904568335.1400001</v>
      </c>
      <c r="Q54" s="151">
        <f>Q9+Q15+Q24+Q33+Q38+Q40+Q49+Q52</f>
        <v>12870311522.620001</v>
      </c>
      <c r="S54" s="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70</v>
      </c>
      <c r="C57" s="142">
        <v>0</v>
      </c>
      <c r="D57" s="139">
        <v>44551800.829999998</v>
      </c>
      <c r="E57" s="142">
        <v>0</v>
      </c>
      <c r="F57" s="142">
        <v>0</v>
      </c>
      <c r="G57" s="142">
        <v>0</v>
      </c>
      <c r="H57" s="142">
        <v>0</v>
      </c>
      <c r="I57" s="142">
        <v>0</v>
      </c>
      <c r="J57" s="139">
        <v>6022925.1099999994</v>
      </c>
      <c r="K57" s="142">
        <v>0</v>
      </c>
      <c r="L57" s="139">
        <v>17349458.829999998</v>
      </c>
      <c r="M57" s="142">
        <v>0</v>
      </c>
      <c r="N57" s="139">
        <v>17349458.829999998</v>
      </c>
      <c r="O57" s="142">
        <v>0</v>
      </c>
      <c r="P57" s="142">
        <v>0</v>
      </c>
      <c r="Q57" s="139">
        <f>SUM(E57:P57)</f>
        <v>40721842.769999996</v>
      </c>
    </row>
    <row r="58" spans="2:19" x14ac:dyDescent="0.25">
      <c r="B58" s="15" t="s">
        <v>71</v>
      </c>
      <c r="C58" s="141">
        <v>0</v>
      </c>
      <c r="D58" s="140">
        <v>44551800.829999998</v>
      </c>
      <c r="E58" s="141">
        <v>0</v>
      </c>
      <c r="F58" s="141">
        <v>0</v>
      </c>
      <c r="G58" s="141">
        <v>0</v>
      </c>
      <c r="H58" s="141">
        <v>0</v>
      </c>
      <c r="I58" s="141">
        <v>0</v>
      </c>
      <c r="J58" s="140">
        <v>6022925.1099999994</v>
      </c>
      <c r="K58" s="141">
        <v>0</v>
      </c>
      <c r="L58" s="140">
        <v>17349458.829999998</v>
      </c>
      <c r="M58" s="141">
        <v>0</v>
      </c>
      <c r="N58" s="140">
        <v>17349458.829999998</v>
      </c>
      <c r="O58" s="141">
        <v>0</v>
      </c>
      <c r="P58" s="141">
        <v>0</v>
      </c>
      <c r="Q58" s="140">
        <f t="shared" ref="Q58:Q59" si="2">SUM(E58:P58)</f>
        <v>40721842.769999996</v>
      </c>
    </row>
    <row r="59" spans="2:19" x14ac:dyDescent="0.25">
      <c r="B59" s="78" t="s">
        <v>72</v>
      </c>
      <c r="C59" s="152">
        <f>C57</f>
        <v>0</v>
      </c>
      <c r="D59" s="147">
        <f t="shared" ref="D59:P59" si="3">D57</f>
        <v>44551800.829999998</v>
      </c>
      <c r="E59" s="154">
        <f t="shared" si="3"/>
        <v>0</v>
      </c>
      <c r="F59" s="155">
        <f t="shared" si="3"/>
        <v>0</v>
      </c>
      <c r="G59" s="156">
        <f t="shared" si="3"/>
        <v>0</v>
      </c>
      <c r="H59" s="154">
        <f t="shared" si="3"/>
        <v>0</v>
      </c>
      <c r="I59" s="155">
        <f t="shared" si="3"/>
        <v>0</v>
      </c>
      <c r="J59" s="150">
        <f t="shared" si="3"/>
        <v>6022925.1099999994</v>
      </c>
      <c r="K59" s="154">
        <f t="shared" si="3"/>
        <v>0</v>
      </c>
      <c r="L59" s="149">
        <f t="shared" si="3"/>
        <v>17349458.829999998</v>
      </c>
      <c r="M59" s="156">
        <f t="shared" si="3"/>
        <v>0</v>
      </c>
      <c r="N59" s="148">
        <f t="shared" si="3"/>
        <v>17349458.829999998</v>
      </c>
      <c r="O59" s="155">
        <f t="shared" si="3"/>
        <v>0</v>
      </c>
      <c r="P59" s="156">
        <f t="shared" si="3"/>
        <v>0</v>
      </c>
      <c r="Q59" s="151">
        <f t="shared" si="2"/>
        <v>40721842.769999996</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C54+C59</f>
        <v>21195189726</v>
      </c>
      <c r="D61" s="147">
        <f t="shared" ref="D61:Q61" si="4">D54+D59</f>
        <v>21301875595</v>
      </c>
      <c r="E61" s="148">
        <f t="shared" si="4"/>
        <v>290306160.50999999</v>
      </c>
      <c r="F61" s="149">
        <f t="shared" si="4"/>
        <v>336428968.81999993</v>
      </c>
      <c r="G61" s="150">
        <f t="shared" si="4"/>
        <v>2562230927.4000001</v>
      </c>
      <c r="H61" s="148">
        <f t="shared" si="4"/>
        <v>315568147.15000004</v>
      </c>
      <c r="I61" s="149">
        <f t="shared" si="4"/>
        <v>316926151.15999997</v>
      </c>
      <c r="J61" s="150">
        <f t="shared" si="4"/>
        <v>2530406006.52</v>
      </c>
      <c r="K61" s="148">
        <f t="shared" si="4"/>
        <v>323785864.74999994</v>
      </c>
      <c r="L61" s="149">
        <f t="shared" si="4"/>
        <v>350638279.94999993</v>
      </c>
      <c r="M61" s="150">
        <f t="shared" si="4"/>
        <v>353032309.07000005</v>
      </c>
      <c r="N61" s="148">
        <f t="shared" si="4"/>
        <v>337036731.02999997</v>
      </c>
      <c r="O61" s="149">
        <f t="shared" si="4"/>
        <v>3290105483.8899999</v>
      </c>
      <c r="P61" s="150">
        <f t="shared" si="4"/>
        <v>1904568335.1400001</v>
      </c>
      <c r="Q61" s="151">
        <f t="shared" si="4"/>
        <v>12911033365.390001</v>
      </c>
      <c r="S61" s="3"/>
    </row>
    <row r="62" spans="2:19" x14ac:dyDescent="0.25">
      <c r="B62" s="28" t="s">
        <v>84</v>
      </c>
      <c r="C62" s="5"/>
      <c r="D62" s="5"/>
      <c r="E62" s="5"/>
      <c r="F62" s="5"/>
      <c r="G62" s="5"/>
      <c r="H62" s="5"/>
      <c r="I62" s="5"/>
      <c r="J62" s="5"/>
      <c r="K62" s="5"/>
      <c r="L62" s="5"/>
      <c r="M62" s="5"/>
      <c r="N62" s="5"/>
      <c r="O62" s="5"/>
      <c r="P62" s="5"/>
      <c r="Q62" s="5"/>
    </row>
    <row r="63" spans="2:19" x14ac:dyDescent="0.25">
      <c r="B63" s="28" t="s">
        <v>85</v>
      </c>
      <c r="C63" s="5"/>
      <c r="D63" s="5"/>
      <c r="E63" s="32"/>
      <c r="F63" s="5"/>
      <c r="G63" s="5"/>
      <c r="H63" s="5"/>
      <c r="I63" s="5"/>
      <c r="J63" s="5"/>
      <c r="K63" s="5"/>
      <c r="L63" s="5"/>
      <c r="M63" s="5"/>
      <c r="N63" s="5"/>
      <c r="O63" s="5"/>
      <c r="P63" s="5"/>
      <c r="Q63" s="5"/>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53 Q57:Q59"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74"/>
  <sheetViews>
    <sheetView showGridLines="0" topLeftCell="A34" zoomScale="89" zoomScaleNormal="89" workbookViewId="0">
      <selection activeCell="B42" sqref="B42"/>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6" width="14.42578125" customWidth="1"/>
    <col min="17" max="17" width="18"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86</v>
      </c>
      <c r="C6" s="25"/>
      <c r="D6" s="25"/>
      <c r="E6" s="19"/>
      <c r="F6" s="19"/>
      <c r="G6" s="19"/>
      <c r="H6" s="19"/>
      <c r="I6"/>
      <c r="J6"/>
      <c r="K6"/>
      <c r="L6"/>
      <c r="M6"/>
      <c r="N6"/>
      <c r="O6"/>
      <c r="P6"/>
      <c r="Q6" s="18" t="s">
        <v>5</v>
      </c>
      <c r="R6" s="12"/>
    </row>
    <row r="7" spans="2:19" s="17" customFormat="1" ht="24" customHeight="1" x14ac:dyDescent="0.25">
      <c r="B7" s="197" t="s">
        <v>6</v>
      </c>
      <c r="C7" s="199" t="s">
        <v>7</v>
      </c>
      <c r="D7" s="199" t="s">
        <v>77</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5493340408</v>
      </c>
      <c r="D9" s="139">
        <v>2695706031.539999</v>
      </c>
      <c r="E9" s="139">
        <v>287288189.44999999</v>
      </c>
      <c r="F9" s="139">
        <v>57799942.93999999</v>
      </c>
      <c r="G9" s="139">
        <v>94948811.739999995</v>
      </c>
      <c r="H9" s="139">
        <v>58501449.219999999</v>
      </c>
      <c r="I9" s="139">
        <v>59349737.379999995</v>
      </c>
      <c r="J9" s="139">
        <v>57595235.330000006</v>
      </c>
      <c r="K9" s="139">
        <v>56609846.339999996</v>
      </c>
      <c r="L9" s="139">
        <v>64717893.349999994</v>
      </c>
      <c r="M9" s="139">
        <v>89073369.290000007</v>
      </c>
      <c r="N9" s="139">
        <v>62901124.29999999</v>
      </c>
      <c r="O9" s="139">
        <v>79971810.640000001</v>
      </c>
      <c r="P9" s="139">
        <v>118343796.65999998</v>
      </c>
      <c r="Q9" s="139">
        <f>SUM(E9:P9)</f>
        <v>1087101206.6400001</v>
      </c>
      <c r="S9" s="183"/>
    </row>
    <row r="10" spans="2:19" x14ac:dyDescent="0.25">
      <c r="B10" s="15" t="s">
        <v>24</v>
      </c>
      <c r="C10" s="140">
        <v>4260526356.0000005</v>
      </c>
      <c r="D10" s="140">
        <v>2031842828.2699995</v>
      </c>
      <c r="E10" s="140">
        <v>248891650.91999999</v>
      </c>
      <c r="F10" s="140">
        <v>47865527.199999996</v>
      </c>
      <c r="G10" s="140">
        <v>59005581.43</v>
      </c>
      <c r="H10" s="140">
        <v>48093758.450000003</v>
      </c>
      <c r="I10" s="140">
        <v>48788820.429999992</v>
      </c>
      <c r="J10" s="140">
        <v>47212197.450000003</v>
      </c>
      <c r="K10" s="140">
        <v>47164607.719999999</v>
      </c>
      <c r="L10" s="140">
        <v>52171601.539999992</v>
      </c>
      <c r="M10" s="140">
        <v>52918460.980000004</v>
      </c>
      <c r="N10" s="140">
        <v>51805243.569999993</v>
      </c>
      <c r="O10" s="140">
        <v>69352215.810000002</v>
      </c>
      <c r="P10" s="140">
        <v>92132618.509999976</v>
      </c>
      <c r="Q10" s="140">
        <f t="shared" ref="Q10:Q54" si="0">SUM(E10:P10)</f>
        <v>865402284.00999999</v>
      </c>
      <c r="S10" s="183"/>
    </row>
    <row r="11" spans="2:19" x14ac:dyDescent="0.25">
      <c r="B11" s="15" t="s">
        <v>25</v>
      </c>
      <c r="C11" s="140">
        <v>492420913</v>
      </c>
      <c r="D11" s="140">
        <v>270083811.25</v>
      </c>
      <c r="E11" s="140">
        <v>1907949.5899999999</v>
      </c>
      <c r="F11" s="140">
        <v>2208704.2200000002</v>
      </c>
      <c r="G11" s="140">
        <v>25333806.899999999</v>
      </c>
      <c r="H11" s="140">
        <v>2516636.92</v>
      </c>
      <c r="I11" s="140">
        <v>1821240.78</v>
      </c>
      <c r="J11" s="140">
        <v>1781790.71</v>
      </c>
      <c r="K11" s="140">
        <v>1809548.05</v>
      </c>
      <c r="L11" s="140">
        <v>1949033.8900000001</v>
      </c>
      <c r="M11" s="140">
        <v>25978977.75</v>
      </c>
      <c r="N11" s="140">
        <v>2262946.4700000002</v>
      </c>
      <c r="O11" s="140">
        <v>1906776.2800000003</v>
      </c>
      <c r="P11" s="140">
        <v>16319936.010000004</v>
      </c>
      <c r="Q11" s="140">
        <f t="shared" si="0"/>
        <v>85797347.570000008</v>
      </c>
      <c r="S11" s="183"/>
    </row>
    <row r="12" spans="2:19" x14ac:dyDescent="0.25">
      <c r="B12" s="15" t="s">
        <v>26</v>
      </c>
      <c r="C12" s="140">
        <v>29239913</v>
      </c>
      <c r="D12" s="140">
        <v>27121910.699999999</v>
      </c>
      <c r="E12" s="140">
        <v>712200</v>
      </c>
      <c r="F12" s="140">
        <v>892200</v>
      </c>
      <c r="G12" s="140">
        <v>2200200</v>
      </c>
      <c r="H12" s="140">
        <v>712200</v>
      </c>
      <c r="I12" s="140">
        <v>1450200</v>
      </c>
      <c r="J12" s="140">
        <v>1672200</v>
      </c>
      <c r="K12" s="140">
        <v>712200</v>
      </c>
      <c r="L12" s="140">
        <v>1938200</v>
      </c>
      <c r="M12" s="140">
        <v>2342200</v>
      </c>
      <c r="N12" s="140">
        <v>1350200</v>
      </c>
      <c r="O12" s="140">
        <v>1182200</v>
      </c>
      <c r="P12" s="140">
        <v>2264200</v>
      </c>
      <c r="Q12" s="140">
        <f t="shared" si="0"/>
        <v>17428400</v>
      </c>
      <c r="S12" s="183"/>
    </row>
    <row r="13" spans="2:19" x14ac:dyDescent="0.25">
      <c r="B13" s="15" t="s">
        <v>27</v>
      </c>
      <c r="C13" s="140">
        <v>70411442</v>
      </c>
      <c r="D13" s="140">
        <v>65273055</v>
      </c>
      <c r="E13" s="141">
        <v>0</v>
      </c>
      <c r="F13" s="141">
        <v>0</v>
      </c>
      <c r="G13" s="141">
        <v>0</v>
      </c>
      <c r="H13" s="140">
        <v>204500</v>
      </c>
      <c r="I13" s="140">
        <v>174000</v>
      </c>
      <c r="J13" s="141">
        <v>0</v>
      </c>
      <c r="K13" s="141">
        <v>0</v>
      </c>
      <c r="L13" s="140">
        <v>1310000</v>
      </c>
      <c r="M13" s="140">
        <v>80000</v>
      </c>
      <c r="N13" s="141">
        <v>0</v>
      </c>
      <c r="O13" s="141">
        <v>0</v>
      </c>
      <c r="P13" s="141">
        <v>0</v>
      </c>
      <c r="Q13" s="140">
        <f t="shared" si="0"/>
        <v>1768500</v>
      </c>
      <c r="S13" s="183"/>
    </row>
    <row r="14" spans="2:19" x14ac:dyDescent="0.25">
      <c r="B14" s="15" t="s">
        <v>28</v>
      </c>
      <c r="C14" s="140">
        <v>640741784</v>
      </c>
      <c r="D14" s="140">
        <v>301384426.31999981</v>
      </c>
      <c r="E14" s="140">
        <v>35776388.939999998</v>
      </c>
      <c r="F14" s="140">
        <v>6833511.5199999986</v>
      </c>
      <c r="G14" s="140">
        <v>8409223.4100000001</v>
      </c>
      <c r="H14" s="140">
        <v>6974353.8499999996</v>
      </c>
      <c r="I14" s="140">
        <v>7115476.1700000009</v>
      </c>
      <c r="J14" s="140">
        <v>6929047.1700000009</v>
      </c>
      <c r="K14" s="140">
        <v>6923490.5699999984</v>
      </c>
      <c r="L14" s="140">
        <v>7349057.919999999</v>
      </c>
      <c r="M14" s="140">
        <v>7753730.5599999987</v>
      </c>
      <c r="N14" s="140">
        <v>7482734.2600000007</v>
      </c>
      <c r="O14" s="140">
        <v>7530618.5499999998</v>
      </c>
      <c r="P14" s="140">
        <v>7627042.1399999987</v>
      </c>
      <c r="Q14" s="140">
        <f t="shared" si="0"/>
        <v>116704675.05999999</v>
      </c>
      <c r="S14" s="183"/>
    </row>
    <row r="15" spans="2:19" x14ac:dyDescent="0.25">
      <c r="B15" s="11" t="s">
        <v>29</v>
      </c>
      <c r="C15" s="139">
        <v>2154423956</v>
      </c>
      <c r="D15" s="139">
        <v>2273867481.0500002</v>
      </c>
      <c r="E15" s="139">
        <v>5150605.2600000007</v>
      </c>
      <c r="F15" s="139">
        <v>14540850.950000001</v>
      </c>
      <c r="G15" s="139">
        <v>11769793.18</v>
      </c>
      <c r="H15" s="139">
        <v>12427700.159999998</v>
      </c>
      <c r="I15" s="139">
        <v>20465193.279999997</v>
      </c>
      <c r="J15" s="139">
        <v>18887311.449999999</v>
      </c>
      <c r="K15" s="139">
        <v>32939686.080000002</v>
      </c>
      <c r="L15" s="139">
        <v>17635497.120000001</v>
      </c>
      <c r="M15" s="139">
        <v>16011536.329999998</v>
      </c>
      <c r="N15" s="139">
        <v>33935696.169999994</v>
      </c>
      <c r="O15" s="139">
        <v>16085877.560000001</v>
      </c>
      <c r="P15" s="139">
        <v>47492556.859999992</v>
      </c>
      <c r="Q15" s="139">
        <f t="shared" si="0"/>
        <v>247342304.39999998</v>
      </c>
      <c r="S15" s="183"/>
    </row>
    <row r="16" spans="2:19" x14ac:dyDescent="0.25">
      <c r="B16" s="15" t="s">
        <v>30</v>
      </c>
      <c r="C16" s="140">
        <v>225887545</v>
      </c>
      <c r="D16" s="140">
        <v>218458371.21000001</v>
      </c>
      <c r="E16" s="140">
        <v>1615437.3800000004</v>
      </c>
      <c r="F16" s="140">
        <v>4885116.38</v>
      </c>
      <c r="G16" s="140">
        <v>2359410.4</v>
      </c>
      <c r="H16" s="140">
        <v>2966538.6399999997</v>
      </c>
      <c r="I16" s="140">
        <v>3520262.4699999997</v>
      </c>
      <c r="J16" s="140">
        <v>2942419.1300000004</v>
      </c>
      <c r="K16" s="140">
        <v>2951486.9000000004</v>
      </c>
      <c r="L16" s="140">
        <v>2816279.24</v>
      </c>
      <c r="M16" s="140">
        <v>3503061.88</v>
      </c>
      <c r="N16" s="140">
        <v>2262446.15</v>
      </c>
      <c r="O16" s="140">
        <v>3155420.69</v>
      </c>
      <c r="P16" s="140">
        <v>4482809.49</v>
      </c>
      <c r="Q16" s="140">
        <f t="shared" si="0"/>
        <v>37460688.75</v>
      </c>
      <c r="S16" s="183"/>
    </row>
    <row r="17" spans="2:19" x14ac:dyDescent="0.25">
      <c r="B17" s="15" t="s">
        <v>31</v>
      </c>
      <c r="C17" s="140">
        <v>251291984</v>
      </c>
      <c r="D17" s="140">
        <v>254836376.78999999</v>
      </c>
      <c r="E17" s="140">
        <v>171324.2</v>
      </c>
      <c r="F17" s="140">
        <v>312700</v>
      </c>
      <c r="G17" s="140">
        <v>691057.39999999991</v>
      </c>
      <c r="H17" s="140">
        <v>264966.93</v>
      </c>
      <c r="I17" s="140">
        <v>178343.15</v>
      </c>
      <c r="J17" s="140">
        <v>674519.9</v>
      </c>
      <c r="K17" s="140">
        <v>715261.64</v>
      </c>
      <c r="L17" s="140">
        <v>403767.96</v>
      </c>
      <c r="M17" s="140">
        <v>94796.08</v>
      </c>
      <c r="N17" s="140">
        <v>3414658.69</v>
      </c>
      <c r="O17" s="140">
        <v>184440.51</v>
      </c>
      <c r="P17" s="140">
        <v>10598377.539999999</v>
      </c>
      <c r="Q17" s="140">
        <f t="shared" si="0"/>
        <v>17704214</v>
      </c>
      <c r="S17" s="183"/>
    </row>
    <row r="18" spans="2:19" x14ac:dyDescent="0.25">
      <c r="B18" s="15" t="s">
        <v>32</v>
      </c>
      <c r="C18" s="140">
        <v>36673062</v>
      </c>
      <c r="D18" s="140">
        <v>36179912.82</v>
      </c>
      <c r="E18" s="140">
        <v>6150</v>
      </c>
      <c r="F18" s="140">
        <v>60418</v>
      </c>
      <c r="G18" s="140">
        <v>175013.8</v>
      </c>
      <c r="H18" s="140">
        <v>22100</v>
      </c>
      <c r="I18" s="140">
        <v>493922.44</v>
      </c>
      <c r="J18" s="140">
        <v>19200</v>
      </c>
      <c r="K18" s="140">
        <v>42975</v>
      </c>
      <c r="L18" s="140">
        <v>44300</v>
      </c>
      <c r="M18" s="140">
        <v>78150</v>
      </c>
      <c r="N18" s="140">
        <v>297271.03999999998</v>
      </c>
      <c r="O18" s="140">
        <v>36375</v>
      </c>
      <c r="P18" s="140">
        <v>98889.18</v>
      </c>
      <c r="Q18" s="140">
        <f t="shared" si="0"/>
        <v>1374764.46</v>
      </c>
      <c r="S18" s="183"/>
    </row>
    <row r="19" spans="2:19" x14ac:dyDescent="0.25">
      <c r="B19" s="15" t="s">
        <v>33</v>
      </c>
      <c r="C19" s="140">
        <v>12360769</v>
      </c>
      <c r="D19" s="140">
        <v>12217574.17</v>
      </c>
      <c r="E19" s="141">
        <v>0</v>
      </c>
      <c r="F19" s="140">
        <v>48309</v>
      </c>
      <c r="G19" s="140">
        <v>52213</v>
      </c>
      <c r="H19" s="140">
        <v>38912</v>
      </c>
      <c r="I19" s="140">
        <v>249296.88</v>
      </c>
      <c r="J19" s="140">
        <v>40273.770000000004</v>
      </c>
      <c r="K19" s="140">
        <v>111812</v>
      </c>
      <c r="L19" s="140">
        <v>28093.22</v>
      </c>
      <c r="M19" s="140">
        <v>94103.44</v>
      </c>
      <c r="N19" s="140">
        <v>18378.149999999998</v>
      </c>
      <c r="O19" s="140">
        <v>185634.33000000002</v>
      </c>
      <c r="P19" s="140">
        <v>123743.51</v>
      </c>
      <c r="Q19" s="140">
        <f t="shared" si="0"/>
        <v>990769.3</v>
      </c>
      <c r="S19" s="183"/>
    </row>
    <row r="20" spans="2:19" x14ac:dyDescent="0.25">
      <c r="B20" s="15" t="s">
        <v>34</v>
      </c>
      <c r="C20" s="140">
        <v>196273723</v>
      </c>
      <c r="D20" s="140">
        <v>238731627.39000002</v>
      </c>
      <c r="E20" s="140">
        <v>1548379.7400000002</v>
      </c>
      <c r="F20" s="140">
        <v>4805957.2</v>
      </c>
      <c r="G20" s="140">
        <v>3153810.71</v>
      </c>
      <c r="H20" s="140">
        <v>5758543.29</v>
      </c>
      <c r="I20" s="140">
        <v>9708951.0899999999</v>
      </c>
      <c r="J20" s="140">
        <v>7584210.0499999998</v>
      </c>
      <c r="K20" s="140">
        <v>25772198.759999998</v>
      </c>
      <c r="L20" s="140">
        <v>10124687.560000001</v>
      </c>
      <c r="M20" s="140">
        <v>3587284.09</v>
      </c>
      <c r="N20" s="140">
        <v>2521208.14</v>
      </c>
      <c r="O20" s="140">
        <v>4658206.08</v>
      </c>
      <c r="P20" s="140">
        <v>12097680.83</v>
      </c>
      <c r="Q20" s="140">
        <f t="shared" si="0"/>
        <v>91321117.540000007</v>
      </c>
      <c r="S20" s="183"/>
    </row>
    <row r="21" spans="2:19" x14ac:dyDescent="0.25">
      <c r="B21" s="15" t="s">
        <v>35</v>
      </c>
      <c r="C21" s="140">
        <v>13729468</v>
      </c>
      <c r="D21" s="140">
        <v>14429056.74</v>
      </c>
      <c r="E21" s="140">
        <v>141346.41999999998</v>
      </c>
      <c r="F21" s="140">
        <v>61037.68</v>
      </c>
      <c r="G21" s="140">
        <v>1466553.23</v>
      </c>
      <c r="H21" s="140">
        <v>437428.68</v>
      </c>
      <c r="I21" s="140">
        <v>25204.48</v>
      </c>
      <c r="J21" s="140">
        <v>373730.7</v>
      </c>
      <c r="K21" s="140">
        <v>61371.759999999995</v>
      </c>
      <c r="L21" s="140">
        <v>33000.339999999997</v>
      </c>
      <c r="M21" s="140">
        <v>122973.58</v>
      </c>
      <c r="N21" s="140">
        <v>215229.8</v>
      </c>
      <c r="O21" s="140">
        <v>61450.9</v>
      </c>
      <c r="P21" s="140">
        <v>2328398.0999999996</v>
      </c>
      <c r="Q21" s="140">
        <f t="shared" si="0"/>
        <v>5327725.67</v>
      </c>
      <c r="S21" s="183"/>
    </row>
    <row r="22" spans="2:19" x14ac:dyDescent="0.25">
      <c r="B22" s="15" t="s">
        <v>36</v>
      </c>
      <c r="C22" s="140">
        <v>77504040</v>
      </c>
      <c r="D22" s="140">
        <v>79258204.980000004</v>
      </c>
      <c r="E22" s="140">
        <v>106551.72999999998</v>
      </c>
      <c r="F22" s="140">
        <v>1418790.9600000002</v>
      </c>
      <c r="G22" s="140">
        <v>1140679.03</v>
      </c>
      <c r="H22" s="140">
        <v>372290.45</v>
      </c>
      <c r="I22" s="140">
        <v>385638.91000000003</v>
      </c>
      <c r="J22" s="140">
        <v>1913861.9699999997</v>
      </c>
      <c r="K22" s="140">
        <v>350443.05</v>
      </c>
      <c r="L22" s="140">
        <v>601964.31000000006</v>
      </c>
      <c r="M22" s="140">
        <v>2079377.29</v>
      </c>
      <c r="N22" s="140">
        <v>153600.21999999997</v>
      </c>
      <c r="O22" s="140">
        <v>1014241.9100000001</v>
      </c>
      <c r="P22" s="140">
        <v>1738773.86</v>
      </c>
      <c r="Q22" s="140">
        <f t="shared" si="0"/>
        <v>11276213.689999999</v>
      </c>
      <c r="S22" s="183"/>
    </row>
    <row r="23" spans="2:19" x14ac:dyDescent="0.25">
      <c r="B23" s="15" t="s">
        <v>37</v>
      </c>
      <c r="C23" s="140">
        <v>1340703365</v>
      </c>
      <c r="D23" s="140">
        <v>1419756356.95</v>
      </c>
      <c r="E23" s="140">
        <v>1561415.79</v>
      </c>
      <c r="F23" s="140">
        <v>2948521.7300000004</v>
      </c>
      <c r="G23" s="140">
        <v>2731055.6100000003</v>
      </c>
      <c r="H23" s="140">
        <v>2566920.17</v>
      </c>
      <c r="I23" s="140">
        <v>5903573.8599999994</v>
      </c>
      <c r="J23" s="140">
        <v>5339095.93</v>
      </c>
      <c r="K23" s="140">
        <v>2934136.9699999997</v>
      </c>
      <c r="L23" s="140">
        <v>3583404.4899999998</v>
      </c>
      <c r="M23" s="140">
        <v>6451789.9700000007</v>
      </c>
      <c r="N23" s="140">
        <v>25052903.98</v>
      </c>
      <c r="O23" s="140">
        <v>6790108.1399999997</v>
      </c>
      <c r="P23" s="140">
        <v>16023884.35</v>
      </c>
      <c r="Q23" s="140">
        <f t="shared" si="0"/>
        <v>81886810.989999995</v>
      </c>
      <c r="S23" s="183"/>
    </row>
    <row r="24" spans="2:19" x14ac:dyDescent="0.25">
      <c r="B24" s="11" t="s">
        <v>38</v>
      </c>
      <c r="C24" s="139">
        <v>652385327</v>
      </c>
      <c r="D24" s="139">
        <v>701209099.88000011</v>
      </c>
      <c r="E24" s="139">
        <v>1697631.3399999999</v>
      </c>
      <c r="F24" s="139">
        <v>1961287.21</v>
      </c>
      <c r="G24" s="139">
        <v>2829842.0199999996</v>
      </c>
      <c r="H24" s="139">
        <v>11800266.810000001</v>
      </c>
      <c r="I24" s="139">
        <v>1565561.5499999998</v>
      </c>
      <c r="J24" s="139">
        <v>3516005.98</v>
      </c>
      <c r="K24" s="139">
        <v>1600891.7400000002</v>
      </c>
      <c r="L24" s="139">
        <v>4566784.4800000004</v>
      </c>
      <c r="M24" s="139">
        <v>3767521.5700000003</v>
      </c>
      <c r="N24" s="139">
        <v>1443421.61</v>
      </c>
      <c r="O24" s="139">
        <v>3757722.8699999996</v>
      </c>
      <c r="P24" s="139">
        <v>29542771.079999998</v>
      </c>
      <c r="Q24" s="139">
        <f t="shared" si="0"/>
        <v>68049708.25999999</v>
      </c>
      <c r="S24" s="183"/>
    </row>
    <row r="25" spans="2:19" x14ac:dyDescent="0.25">
      <c r="B25" s="15" t="s">
        <v>39</v>
      </c>
      <c r="C25" s="140">
        <v>196473912</v>
      </c>
      <c r="D25" s="140">
        <v>195576581.16000003</v>
      </c>
      <c r="E25" s="140">
        <v>241668.9</v>
      </c>
      <c r="F25" s="140">
        <v>370949.58999999997</v>
      </c>
      <c r="G25" s="140">
        <v>812630.7</v>
      </c>
      <c r="H25" s="140">
        <v>192459.01999999996</v>
      </c>
      <c r="I25" s="140">
        <v>398237.38</v>
      </c>
      <c r="J25" s="140">
        <v>922000.79</v>
      </c>
      <c r="K25" s="140">
        <v>384204.93000000005</v>
      </c>
      <c r="L25" s="140">
        <v>209798.05</v>
      </c>
      <c r="M25" s="140">
        <v>907463.5</v>
      </c>
      <c r="N25" s="140">
        <v>309831.31</v>
      </c>
      <c r="O25" s="140">
        <v>332166.32</v>
      </c>
      <c r="P25" s="140">
        <v>8985132.6600000001</v>
      </c>
      <c r="Q25" s="140">
        <f t="shared" si="0"/>
        <v>14066543.149999999</v>
      </c>
      <c r="S25" s="183"/>
    </row>
    <row r="26" spans="2:19" x14ac:dyDescent="0.25">
      <c r="B26" s="15" t="s">
        <v>40</v>
      </c>
      <c r="C26" s="140">
        <v>22240101</v>
      </c>
      <c r="D26" s="140">
        <v>20138384.960000001</v>
      </c>
      <c r="E26" s="141">
        <v>0</v>
      </c>
      <c r="F26" s="140">
        <v>18172</v>
      </c>
      <c r="G26" s="140">
        <v>16166</v>
      </c>
      <c r="H26" s="140">
        <v>38350</v>
      </c>
      <c r="I26" s="141">
        <v>0</v>
      </c>
      <c r="J26" s="140">
        <v>16815</v>
      </c>
      <c r="K26" s="141">
        <v>0</v>
      </c>
      <c r="L26" s="140">
        <v>64546.000000000007</v>
      </c>
      <c r="M26" s="140">
        <v>32618</v>
      </c>
      <c r="N26" s="140">
        <v>102650</v>
      </c>
      <c r="O26" s="140">
        <v>7434</v>
      </c>
      <c r="P26" s="140">
        <v>78852.36</v>
      </c>
      <c r="Q26" s="140">
        <f t="shared" si="0"/>
        <v>375603.36</v>
      </c>
      <c r="S26" s="183"/>
    </row>
    <row r="27" spans="2:19" x14ac:dyDescent="0.25">
      <c r="B27" s="15" t="s">
        <v>41</v>
      </c>
      <c r="C27" s="140">
        <v>127857617</v>
      </c>
      <c r="D27" s="140">
        <v>127174413.23999999</v>
      </c>
      <c r="E27" s="140">
        <v>4661</v>
      </c>
      <c r="F27" s="140">
        <v>6550</v>
      </c>
      <c r="G27" s="140">
        <v>419166.77999999997</v>
      </c>
      <c r="H27" s="141">
        <v>0</v>
      </c>
      <c r="I27" s="140">
        <v>60108.58</v>
      </c>
      <c r="J27" s="140">
        <v>61595.58</v>
      </c>
      <c r="K27" s="140">
        <v>94861.33</v>
      </c>
      <c r="L27" s="140">
        <v>169773.5</v>
      </c>
      <c r="M27" s="140">
        <v>27652.7</v>
      </c>
      <c r="N27" s="140">
        <v>195070.58000000002</v>
      </c>
      <c r="O27" s="140">
        <v>129829.40000000001</v>
      </c>
      <c r="P27" s="140">
        <v>245129.78000000003</v>
      </c>
      <c r="Q27" s="140">
        <f t="shared" si="0"/>
        <v>1414399.2299999997</v>
      </c>
      <c r="S27" s="183"/>
    </row>
    <row r="28" spans="2:19" x14ac:dyDescent="0.25">
      <c r="B28" s="15" t="s">
        <v>42</v>
      </c>
      <c r="C28" s="140">
        <v>55627859</v>
      </c>
      <c r="D28" s="140">
        <v>55905128</v>
      </c>
      <c r="E28" s="141">
        <v>0</v>
      </c>
      <c r="F28" s="141">
        <v>0</v>
      </c>
      <c r="G28" s="141">
        <v>0</v>
      </c>
      <c r="H28" s="141">
        <v>0</v>
      </c>
      <c r="I28" s="140">
        <v>14375.15</v>
      </c>
      <c r="J28" s="140">
        <v>23310.400000000001</v>
      </c>
      <c r="K28" s="140">
        <v>94</v>
      </c>
      <c r="L28" s="141">
        <v>0</v>
      </c>
      <c r="M28" s="140">
        <v>163</v>
      </c>
      <c r="N28" s="141">
        <v>0</v>
      </c>
      <c r="O28" s="141">
        <v>0</v>
      </c>
      <c r="P28" s="140">
        <v>34403.79</v>
      </c>
      <c r="Q28" s="140">
        <f t="shared" si="0"/>
        <v>72346.34</v>
      </c>
      <c r="S28" s="183"/>
    </row>
    <row r="29" spans="2:19" x14ac:dyDescent="0.25">
      <c r="B29" s="15" t="s">
        <v>43</v>
      </c>
      <c r="C29" s="140">
        <v>15868763</v>
      </c>
      <c r="D29" s="140">
        <v>15680242.950000001</v>
      </c>
      <c r="E29" s="141">
        <v>0</v>
      </c>
      <c r="F29" s="140">
        <v>61727.5</v>
      </c>
      <c r="G29" s="140">
        <v>40987.14</v>
      </c>
      <c r="H29" s="141">
        <v>0</v>
      </c>
      <c r="I29" s="140">
        <v>74896.75</v>
      </c>
      <c r="J29" s="140">
        <v>1618.2</v>
      </c>
      <c r="K29" s="140">
        <v>19311.899999999998</v>
      </c>
      <c r="L29" s="140">
        <v>920.4</v>
      </c>
      <c r="M29" s="140">
        <v>3857.25</v>
      </c>
      <c r="N29" s="140">
        <v>40414</v>
      </c>
      <c r="O29" s="140">
        <v>11279.95</v>
      </c>
      <c r="P29" s="140">
        <v>38350.33</v>
      </c>
      <c r="Q29" s="140">
        <f t="shared" si="0"/>
        <v>293363.42000000004</v>
      </c>
      <c r="S29" s="183"/>
    </row>
    <row r="30" spans="2:19" x14ac:dyDescent="0.25">
      <c r="B30" s="15" t="s">
        <v>44</v>
      </c>
      <c r="C30" s="140">
        <v>12774476</v>
      </c>
      <c r="D30" s="140">
        <v>12972635.139999999</v>
      </c>
      <c r="E30" s="141">
        <v>0</v>
      </c>
      <c r="F30" s="140">
        <v>40887</v>
      </c>
      <c r="G30" s="140">
        <v>822</v>
      </c>
      <c r="H30" s="140">
        <v>180</v>
      </c>
      <c r="I30" s="140">
        <v>1820</v>
      </c>
      <c r="J30" s="140">
        <v>7134</v>
      </c>
      <c r="K30" s="140">
        <v>450</v>
      </c>
      <c r="L30" s="140">
        <v>3215.45</v>
      </c>
      <c r="M30" s="140">
        <v>10430</v>
      </c>
      <c r="N30" s="140">
        <v>2384</v>
      </c>
      <c r="O30" s="140">
        <v>30323.66</v>
      </c>
      <c r="P30" s="140">
        <v>34450.120000000003</v>
      </c>
      <c r="Q30" s="140">
        <f t="shared" si="0"/>
        <v>132096.23000000001</v>
      </c>
      <c r="S30" s="183"/>
    </row>
    <row r="31" spans="2:19" x14ac:dyDescent="0.25">
      <c r="B31" s="15" t="s">
        <v>45</v>
      </c>
      <c r="C31" s="140">
        <v>90667621</v>
      </c>
      <c r="D31" s="140">
        <v>108080183.53999999</v>
      </c>
      <c r="E31" s="140">
        <v>800000</v>
      </c>
      <c r="F31" s="140">
        <v>1331500</v>
      </c>
      <c r="G31" s="140">
        <v>725262.95</v>
      </c>
      <c r="H31" s="140">
        <v>1594600</v>
      </c>
      <c r="I31" s="140">
        <v>396766</v>
      </c>
      <c r="J31" s="140">
        <v>1851750</v>
      </c>
      <c r="K31" s="140">
        <v>487027.63</v>
      </c>
      <c r="L31" s="140">
        <v>2599859</v>
      </c>
      <c r="M31" s="140">
        <v>1967359.01</v>
      </c>
      <c r="N31" s="140">
        <v>667277.82000000007</v>
      </c>
      <c r="O31" s="140">
        <v>1465730.3399999999</v>
      </c>
      <c r="P31" s="140">
        <v>1656726.75</v>
      </c>
      <c r="Q31" s="140">
        <f t="shared" si="0"/>
        <v>15543859.5</v>
      </c>
      <c r="S31" s="183"/>
    </row>
    <row r="32" spans="2:19" x14ac:dyDescent="0.25">
      <c r="B32" s="15" t="s">
        <v>46</v>
      </c>
      <c r="C32" s="140">
        <v>130874978</v>
      </c>
      <c r="D32" s="140">
        <v>165681530.89000002</v>
      </c>
      <c r="E32" s="140">
        <v>651301.43999999994</v>
      </c>
      <c r="F32" s="140">
        <v>131501.12</v>
      </c>
      <c r="G32" s="140">
        <v>814806.45</v>
      </c>
      <c r="H32" s="140">
        <v>9974677.790000001</v>
      </c>
      <c r="I32" s="140">
        <v>619357.68999999994</v>
      </c>
      <c r="J32" s="140">
        <v>631782.01</v>
      </c>
      <c r="K32" s="140">
        <v>614941.95000000007</v>
      </c>
      <c r="L32" s="140">
        <v>1518672.0799999998</v>
      </c>
      <c r="M32" s="140">
        <v>817978.11</v>
      </c>
      <c r="N32" s="140">
        <v>125793.90000000001</v>
      </c>
      <c r="O32" s="140">
        <v>1780959.2</v>
      </c>
      <c r="P32" s="140">
        <v>18469725.289999999</v>
      </c>
      <c r="Q32" s="140">
        <f t="shared" si="0"/>
        <v>36151497.030000001</v>
      </c>
      <c r="S32" s="183"/>
    </row>
    <row r="33" spans="2:19" x14ac:dyDescent="0.25">
      <c r="B33" s="11" t="s">
        <v>47</v>
      </c>
      <c r="C33" s="139">
        <v>9988886203</v>
      </c>
      <c r="D33" s="139">
        <v>9989026144</v>
      </c>
      <c r="E33" s="139">
        <v>1257376</v>
      </c>
      <c r="F33" s="139">
        <v>1320329.2</v>
      </c>
      <c r="G33" s="139">
        <v>2274028899.3400002</v>
      </c>
      <c r="H33" s="139">
        <v>1277846</v>
      </c>
      <c r="I33" s="139">
        <v>1277846</v>
      </c>
      <c r="J33" s="139">
        <v>1285493.5</v>
      </c>
      <c r="K33" s="139">
        <v>1316376</v>
      </c>
      <c r="L33" s="139">
        <v>1751587.5</v>
      </c>
      <c r="M33" s="139">
        <v>4496714428.6800003</v>
      </c>
      <c r="N33" s="139">
        <v>1771403.98</v>
      </c>
      <c r="O33" s="139">
        <v>1150970</v>
      </c>
      <c r="P33" s="139">
        <v>2406457158.6500001</v>
      </c>
      <c r="Q33" s="139">
        <f t="shared" si="0"/>
        <v>9189609714.8500004</v>
      </c>
      <c r="S33" s="183"/>
    </row>
    <row r="34" spans="2:19" x14ac:dyDescent="0.25">
      <c r="B34" s="15" t="s">
        <v>48</v>
      </c>
      <c r="C34" s="140">
        <v>793063051</v>
      </c>
      <c r="D34" s="140">
        <v>793030492</v>
      </c>
      <c r="E34" s="140">
        <v>1257376</v>
      </c>
      <c r="F34" s="140">
        <v>1320329.2</v>
      </c>
      <c r="G34" s="140">
        <v>1257376</v>
      </c>
      <c r="H34" s="140">
        <v>1277846</v>
      </c>
      <c r="I34" s="140">
        <v>1277846</v>
      </c>
      <c r="J34" s="140">
        <v>1285493.5</v>
      </c>
      <c r="K34" s="140">
        <v>1316376</v>
      </c>
      <c r="L34" s="140">
        <v>1275258.5</v>
      </c>
      <c r="M34" s="140">
        <v>1309906</v>
      </c>
      <c r="N34" s="140">
        <v>1306211.25</v>
      </c>
      <c r="O34" s="140">
        <v>1100970</v>
      </c>
      <c r="P34" s="140">
        <v>1282257</v>
      </c>
      <c r="Q34" s="140">
        <f t="shared" si="0"/>
        <v>15267245.449999999</v>
      </c>
      <c r="S34" s="183"/>
    </row>
    <row r="35" spans="2:19" x14ac:dyDescent="0.25">
      <c r="B35" s="15" t="s">
        <v>49</v>
      </c>
      <c r="C35" s="140">
        <v>9193663152</v>
      </c>
      <c r="D35" s="140">
        <v>9193713152</v>
      </c>
      <c r="E35" s="141">
        <v>0</v>
      </c>
      <c r="F35" s="141">
        <v>0</v>
      </c>
      <c r="G35" s="140">
        <v>2272771523.3400002</v>
      </c>
      <c r="H35" s="141">
        <v>0</v>
      </c>
      <c r="I35" s="141">
        <v>0</v>
      </c>
      <c r="J35" s="141">
        <v>0</v>
      </c>
      <c r="K35" s="141">
        <v>0</v>
      </c>
      <c r="L35" s="141">
        <v>0</v>
      </c>
      <c r="M35" s="140">
        <v>4495404522.6800003</v>
      </c>
      <c r="N35" s="141">
        <v>0</v>
      </c>
      <c r="O35" s="140">
        <v>50000</v>
      </c>
      <c r="P35" s="140">
        <v>2405027952.04</v>
      </c>
      <c r="Q35" s="140">
        <f t="shared" si="0"/>
        <v>9173253998.0600014</v>
      </c>
      <c r="S35" s="183"/>
    </row>
    <row r="36" spans="2:19" x14ac:dyDescent="0.25">
      <c r="B36" s="15" t="s">
        <v>50</v>
      </c>
      <c r="C36" s="140">
        <v>1000000</v>
      </c>
      <c r="D36" s="140">
        <v>1122500</v>
      </c>
      <c r="E36" s="141">
        <v>0</v>
      </c>
      <c r="F36" s="141">
        <v>0</v>
      </c>
      <c r="G36" s="141">
        <v>0</v>
      </c>
      <c r="H36" s="141">
        <v>0</v>
      </c>
      <c r="I36" s="141">
        <v>0</v>
      </c>
      <c r="J36" s="141">
        <v>0</v>
      </c>
      <c r="K36" s="141">
        <v>0</v>
      </c>
      <c r="L36" s="140">
        <v>476329</v>
      </c>
      <c r="M36" s="141">
        <v>0</v>
      </c>
      <c r="N36" s="140">
        <v>465192.73</v>
      </c>
      <c r="O36" s="141">
        <v>0</v>
      </c>
      <c r="P36" s="140">
        <v>146949.60999999999</v>
      </c>
      <c r="Q36" s="140">
        <f t="shared" si="0"/>
        <v>1088471.3399999999</v>
      </c>
      <c r="S36" s="183"/>
    </row>
    <row r="37" spans="2:19" x14ac:dyDescent="0.25">
      <c r="B37" s="15" t="s">
        <v>51</v>
      </c>
      <c r="C37" s="140">
        <v>1160000</v>
      </c>
      <c r="D37" s="140">
        <v>1160000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592500</v>
      </c>
      <c r="D38" s="139">
        <v>592500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87</v>
      </c>
      <c r="C39" s="140">
        <v>592500</v>
      </c>
      <c r="D39" s="140">
        <v>592500</v>
      </c>
      <c r="E39" s="141">
        <v>0</v>
      </c>
      <c r="F39" s="141">
        <v>0</v>
      </c>
      <c r="G39" s="141">
        <v>0</v>
      </c>
      <c r="H39" s="141">
        <v>0</v>
      </c>
      <c r="I39" s="141">
        <v>0</v>
      </c>
      <c r="J39" s="141">
        <v>0</v>
      </c>
      <c r="K39" s="141">
        <v>0</v>
      </c>
      <c r="L39" s="141">
        <v>0</v>
      </c>
      <c r="M39" s="141">
        <v>0</v>
      </c>
      <c r="N39" s="141">
        <v>0</v>
      </c>
      <c r="O39" s="141">
        <v>0</v>
      </c>
      <c r="P39" s="141">
        <v>0</v>
      </c>
      <c r="Q39" s="141">
        <f t="shared" si="0"/>
        <v>0</v>
      </c>
      <c r="S39" s="183"/>
    </row>
    <row r="40" spans="2:19" x14ac:dyDescent="0.25">
      <c r="B40" s="11" t="s">
        <v>54</v>
      </c>
      <c r="C40" s="139">
        <v>317220699</v>
      </c>
      <c r="D40" s="139">
        <v>387259359.09999996</v>
      </c>
      <c r="E40" s="139">
        <v>772074.26</v>
      </c>
      <c r="F40" s="139">
        <v>3197272.8500000006</v>
      </c>
      <c r="G40" s="139">
        <v>2015534.2800000003</v>
      </c>
      <c r="H40" s="139">
        <v>5094996.74</v>
      </c>
      <c r="I40" s="142">
        <v>0</v>
      </c>
      <c r="J40" s="139">
        <v>15148544.059999999</v>
      </c>
      <c r="K40" s="139">
        <v>1448442.84</v>
      </c>
      <c r="L40" s="139">
        <v>787220.37999999989</v>
      </c>
      <c r="M40" s="139">
        <v>7925586.25</v>
      </c>
      <c r="N40" s="139">
        <v>2652029.12</v>
      </c>
      <c r="O40" s="139">
        <v>6805314.3200000003</v>
      </c>
      <c r="P40" s="139">
        <v>21633163.350000001</v>
      </c>
      <c r="Q40" s="139">
        <f t="shared" si="0"/>
        <v>67480178.449999988</v>
      </c>
      <c r="S40" s="183"/>
    </row>
    <row r="41" spans="2:19" x14ac:dyDescent="0.25">
      <c r="B41" s="15" t="s">
        <v>55</v>
      </c>
      <c r="C41" s="140">
        <v>118326019</v>
      </c>
      <c r="D41" s="140">
        <v>139194793.5</v>
      </c>
      <c r="E41" s="140">
        <v>772074.26</v>
      </c>
      <c r="F41" s="140">
        <v>280041.93</v>
      </c>
      <c r="G41" s="140">
        <v>1890775.83</v>
      </c>
      <c r="H41" s="140">
        <v>2643038.54</v>
      </c>
      <c r="I41" s="141">
        <v>0</v>
      </c>
      <c r="J41" s="140">
        <v>5289068.5999999996</v>
      </c>
      <c r="K41" s="140">
        <v>22490</v>
      </c>
      <c r="L41" s="140">
        <v>480414.08999999997</v>
      </c>
      <c r="M41" s="140">
        <v>1352435.08</v>
      </c>
      <c r="N41" s="140">
        <v>2502839.3600000003</v>
      </c>
      <c r="O41" s="140">
        <v>2508255.4700000002</v>
      </c>
      <c r="P41" s="140">
        <v>7546771.3300000019</v>
      </c>
      <c r="Q41" s="140">
        <f t="shared" si="0"/>
        <v>25288204.490000002</v>
      </c>
      <c r="S41" s="183"/>
    </row>
    <row r="42" spans="2:19" x14ac:dyDescent="0.25">
      <c r="B42" s="15" t="s">
        <v>88</v>
      </c>
      <c r="C42" s="140">
        <v>5988767</v>
      </c>
      <c r="D42" s="140">
        <v>6273887.5599999996</v>
      </c>
      <c r="E42" s="141">
        <v>0</v>
      </c>
      <c r="F42" s="141">
        <v>0</v>
      </c>
      <c r="G42" s="141">
        <v>0</v>
      </c>
      <c r="H42" s="140">
        <v>43896</v>
      </c>
      <c r="I42" s="141">
        <v>0</v>
      </c>
      <c r="J42" s="141">
        <v>0</v>
      </c>
      <c r="K42" s="140">
        <v>33566.28</v>
      </c>
      <c r="L42" s="140">
        <v>14226</v>
      </c>
      <c r="M42" s="141">
        <v>0</v>
      </c>
      <c r="N42" s="141">
        <v>0</v>
      </c>
      <c r="O42" s="141">
        <v>0</v>
      </c>
      <c r="P42" s="141">
        <v>0</v>
      </c>
      <c r="Q42" s="140">
        <f t="shared" si="0"/>
        <v>91688.28</v>
      </c>
      <c r="S42" s="183"/>
    </row>
    <row r="43" spans="2:19" x14ac:dyDescent="0.25">
      <c r="B43" s="15" t="s">
        <v>57</v>
      </c>
      <c r="C43" s="140">
        <v>116439528</v>
      </c>
      <c r="D43" s="140">
        <v>116970528</v>
      </c>
      <c r="E43" s="141">
        <v>0</v>
      </c>
      <c r="F43" s="141">
        <v>0</v>
      </c>
      <c r="G43" s="141">
        <v>0</v>
      </c>
      <c r="H43" s="141">
        <v>0</v>
      </c>
      <c r="I43" s="141">
        <v>0</v>
      </c>
      <c r="J43" s="141">
        <v>0</v>
      </c>
      <c r="K43" s="141">
        <v>0</v>
      </c>
      <c r="L43" s="141">
        <v>0</v>
      </c>
      <c r="M43" s="141">
        <v>0</v>
      </c>
      <c r="N43" s="141">
        <v>0</v>
      </c>
      <c r="O43" s="141">
        <v>0</v>
      </c>
      <c r="P43" s="141">
        <v>0</v>
      </c>
      <c r="Q43" s="141">
        <f t="shared" si="0"/>
        <v>0</v>
      </c>
      <c r="S43" s="183"/>
    </row>
    <row r="44" spans="2:19" x14ac:dyDescent="0.25">
      <c r="B44" s="15" t="s">
        <v>58</v>
      </c>
      <c r="C44" s="140">
        <v>12833145</v>
      </c>
      <c r="D44" s="140">
        <v>26188145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59</v>
      </c>
      <c r="C45" s="140">
        <v>25441946</v>
      </c>
      <c r="D45" s="140">
        <v>33058604.209999997</v>
      </c>
      <c r="E45" s="141">
        <v>0</v>
      </c>
      <c r="F45" s="140">
        <v>373567.5</v>
      </c>
      <c r="G45" s="141">
        <v>0</v>
      </c>
      <c r="H45" s="140">
        <v>1251646.46</v>
      </c>
      <c r="I45" s="141">
        <v>0</v>
      </c>
      <c r="J45" s="140">
        <v>4439670.7699999996</v>
      </c>
      <c r="K45" s="140">
        <v>94974</v>
      </c>
      <c r="L45" s="141">
        <v>0</v>
      </c>
      <c r="M45" s="141">
        <v>0</v>
      </c>
      <c r="N45" s="141">
        <v>0</v>
      </c>
      <c r="O45" s="141">
        <v>0</v>
      </c>
      <c r="P45" s="140">
        <v>775006.16</v>
      </c>
      <c r="Q45" s="140">
        <f t="shared" si="0"/>
        <v>6934864.8899999997</v>
      </c>
      <c r="S45" s="183"/>
    </row>
    <row r="46" spans="2:19" x14ac:dyDescent="0.25">
      <c r="B46" s="15" t="s">
        <v>60</v>
      </c>
      <c r="C46" s="140">
        <v>1111520</v>
      </c>
      <c r="D46" s="140">
        <v>1111520</v>
      </c>
      <c r="E46" s="141">
        <v>0</v>
      </c>
      <c r="F46" s="141">
        <v>0</v>
      </c>
      <c r="G46" s="141">
        <v>0</v>
      </c>
      <c r="H46" s="141">
        <v>0</v>
      </c>
      <c r="I46" s="141">
        <v>0</v>
      </c>
      <c r="J46" s="141">
        <v>0</v>
      </c>
      <c r="K46" s="141">
        <v>0</v>
      </c>
      <c r="L46" s="141">
        <v>0</v>
      </c>
      <c r="M46" s="141">
        <v>0</v>
      </c>
      <c r="N46" s="141">
        <v>0</v>
      </c>
      <c r="O46" s="141">
        <v>0</v>
      </c>
      <c r="P46" s="141">
        <v>0</v>
      </c>
      <c r="Q46" s="141">
        <f t="shared" si="0"/>
        <v>0</v>
      </c>
      <c r="S46" s="183"/>
    </row>
    <row r="47" spans="2:19" x14ac:dyDescent="0.25">
      <c r="B47" s="15" t="s">
        <v>61</v>
      </c>
      <c r="C47" s="140">
        <v>31475558</v>
      </c>
      <c r="D47" s="140">
        <v>58857664.829999998</v>
      </c>
      <c r="E47" s="141">
        <v>0</v>
      </c>
      <c r="F47" s="140">
        <v>2543663.4200000004</v>
      </c>
      <c r="G47" s="140">
        <v>124758.45</v>
      </c>
      <c r="H47" s="140">
        <v>1156415.74</v>
      </c>
      <c r="I47" s="141">
        <v>0</v>
      </c>
      <c r="J47" s="140">
        <v>5419804.6899999995</v>
      </c>
      <c r="K47" s="140">
        <v>1297412.56</v>
      </c>
      <c r="L47" s="140">
        <v>292580.28999999998</v>
      </c>
      <c r="M47" s="140">
        <v>6573151.1699999999</v>
      </c>
      <c r="N47" s="140">
        <v>149189.76000000001</v>
      </c>
      <c r="O47" s="140">
        <v>4297058.8499999996</v>
      </c>
      <c r="P47" s="140">
        <v>13311385.859999999</v>
      </c>
      <c r="Q47" s="140">
        <f t="shared" si="0"/>
        <v>35165420.789999999</v>
      </c>
      <c r="S47" s="183"/>
    </row>
    <row r="48" spans="2:19" x14ac:dyDescent="0.25">
      <c r="B48" s="15" t="s">
        <v>62</v>
      </c>
      <c r="C48" s="140">
        <v>5604216</v>
      </c>
      <c r="D48" s="140">
        <v>5604216</v>
      </c>
      <c r="E48" s="141">
        <v>0</v>
      </c>
      <c r="F48" s="141">
        <v>0</v>
      </c>
      <c r="G48" s="141">
        <v>0</v>
      </c>
      <c r="H48" s="141">
        <v>0</v>
      </c>
      <c r="I48" s="141">
        <v>0</v>
      </c>
      <c r="J48" s="141">
        <v>0</v>
      </c>
      <c r="K48" s="141">
        <v>0</v>
      </c>
      <c r="L48" s="141">
        <v>0</v>
      </c>
      <c r="M48" s="141">
        <v>0</v>
      </c>
      <c r="N48" s="141">
        <v>0</v>
      </c>
      <c r="O48" s="141">
        <v>0</v>
      </c>
      <c r="P48" s="141">
        <v>0</v>
      </c>
      <c r="Q48" s="141">
        <f t="shared" si="0"/>
        <v>0</v>
      </c>
      <c r="S48" s="183"/>
    </row>
    <row r="49" spans="2:19" x14ac:dyDescent="0.25">
      <c r="B49" s="11" t="s">
        <v>63</v>
      </c>
      <c r="C49" s="139">
        <v>342528277</v>
      </c>
      <c r="D49" s="139">
        <v>357501095.37</v>
      </c>
      <c r="E49" s="142">
        <v>0</v>
      </c>
      <c r="F49" s="142">
        <v>0</v>
      </c>
      <c r="G49" s="142">
        <v>0</v>
      </c>
      <c r="H49" s="142">
        <v>0</v>
      </c>
      <c r="I49" s="142">
        <v>0</v>
      </c>
      <c r="J49" s="139">
        <v>4290242.55</v>
      </c>
      <c r="K49" s="139">
        <v>2860161.7</v>
      </c>
      <c r="L49" s="142">
        <v>0</v>
      </c>
      <c r="M49" s="142">
        <v>0</v>
      </c>
      <c r="N49" s="139">
        <v>2935639.46</v>
      </c>
      <c r="O49" s="142">
        <v>0</v>
      </c>
      <c r="P49" s="142">
        <v>0</v>
      </c>
      <c r="Q49" s="139">
        <f t="shared" si="0"/>
        <v>10086043.710000001</v>
      </c>
      <c r="S49" s="183"/>
    </row>
    <row r="50" spans="2:19" x14ac:dyDescent="0.25">
      <c r="B50" s="15" t="s">
        <v>64</v>
      </c>
      <c r="C50" s="140">
        <v>341340281</v>
      </c>
      <c r="D50" s="140">
        <v>356313099.37</v>
      </c>
      <c r="E50" s="141">
        <v>0</v>
      </c>
      <c r="F50" s="141">
        <v>0</v>
      </c>
      <c r="G50" s="141">
        <v>0</v>
      </c>
      <c r="H50" s="141">
        <v>0</v>
      </c>
      <c r="I50" s="141">
        <v>0</v>
      </c>
      <c r="J50" s="140">
        <v>4290242.55</v>
      </c>
      <c r="K50" s="140">
        <v>2860161.7</v>
      </c>
      <c r="L50" s="141">
        <v>0</v>
      </c>
      <c r="M50" s="141">
        <v>0</v>
      </c>
      <c r="N50" s="140">
        <v>2935639.46</v>
      </c>
      <c r="O50" s="141">
        <v>0</v>
      </c>
      <c r="P50" s="141">
        <v>0</v>
      </c>
      <c r="Q50" s="140">
        <f t="shared" si="0"/>
        <v>10086043.710000001</v>
      </c>
      <c r="S50" s="183"/>
    </row>
    <row r="51" spans="2:19" x14ac:dyDescent="0.25">
      <c r="B51" s="15"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c r="S51" s="183"/>
    </row>
    <row r="52" spans="2:19" x14ac:dyDescent="0.25">
      <c r="B52" s="11" t="s">
        <v>79</v>
      </c>
      <c r="C52" s="139">
        <v>3807682406</v>
      </c>
      <c r="D52" s="139">
        <v>3807682406</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15" t="s">
        <v>89</v>
      </c>
      <c r="C53" s="140">
        <v>173494588</v>
      </c>
      <c r="D53" s="140">
        <v>173494588</v>
      </c>
      <c r="E53" s="141">
        <v>0</v>
      </c>
      <c r="F53" s="141">
        <v>0</v>
      </c>
      <c r="G53" s="141">
        <v>0</v>
      </c>
      <c r="H53" s="141">
        <v>0</v>
      </c>
      <c r="I53" s="141">
        <v>0</v>
      </c>
      <c r="J53" s="141">
        <v>0</v>
      </c>
      <c r="K53" s="141">
        <v>0</v>
      </c>
      <c r="L53" s="141">
        <v>0</v>
      </c>
      <c r="M53" s="141">
        <v>0</v>
      </c>
      <c r="N53" s="141">
        <v>0</v>
      </c>
      <c r="O53" s="141">
        <v>0</v>
      </c>
      <c r="P53" s="141">
        <v>0</v>
      </c>
      <c r="Q53" s="141">
        <f t="shared" si="0"/>
        <v>0</v>
      </c>
      <c r="S53" s="183"/>
    </row>
    <row r="54" spans="2:19" x14ac:dyDescent="0.25">
      <c r="B54" s="15" t="s">
        <v>80</v>
      </c>
      <c r="C54" s="140">
        <v>3634187818</v>
      </c>
      <c r="D54" s="140">
        <v>3634187818</v>
      </c>
      <c r="E54" s="141">
        <v>0</v>
      </c>
      <c r="F54" s="141">
        <v>0</v>
      </c>
      <c r="G54" s="141">
        <v>0</v>
      </c>
      <c r="H54" s="141">
        <v>0</v>
      </c>
      <c r="I54" s="141">
        <v>0</v>
      </c>
      <c r="J54" s="141">
        <v>0</v>
      </c>
      <c r="K54" s="141">
        <v>0</v>
      </c>
      <c r="L54" s="141">
        <v>0</v>
      </c>
      <c r="M54" s="141">
        <v>0</v>
      </c>
      <c r="N54" s="141">
        <v>0</v>
      </c>
      <c r="O54" s="141">
        <v>0</v>
      </c>
      <c r="P54" s="141">
        <v>0</v>
      </c>
      <c r="Q54" s="141">
        <f t="shared" si="0"/>
        <v>0</v>
      </c>
      <c r="S54" s="183"/>
    </row>
    <row r="55" spans="2:19" x14ac:dyDescent="0.25">
      <c r="B55" s="78" t="s">
        <v>65</v>
      </c>
      <c r="C55" s="146">
        <f>C9+C15+C24+C33+C38+C40+C49+C52</f>
        <v>22757059776</v>
      </c>
      <c r="D55" s="147">
        <f t="shared" ref="D55:P55" si="1">D9+D15+D24+D33+D38+D40+D49+D52</f>
        <v>20212844116.940002</v>
      </c>
      <c r="E55" s="148">
        <f t="shared" si="1"/>
        <v>296165876.30999994</v>
      </c>
      <c r="F55" s="149">
        <f t="shared" si="1"/>
        <v>78819683.149999976</v>
      </c>
      <c r="G55" s="150">
        <f t="shared" si="1"/>
        <v>2385592880.5600004</v>
      </c>
      <c r="H55" s="148">
        <f t="shared" si="1"/>
        <v>89102258.929999992</v>
      </c>
      <c r="I55" s="149">
        <f t="shared" si="1"/>
        <v>82658338.209999993</v>
      </c>
      <c r="J55" s="150">
        <f t="shared" si="1"/>
        <v>100722832.87</v>
      </c>
      <c r="K55" s="148">
        <f t="shared" si="1"/>
        <v>96775404.700000003</v>
      </c>
      <c r="L55" s="149">
        <f t="shared" si="1"/>
        <v>89458982.829999998</v>
      </c>
      <c r="M55" s="150">
        <f t="shared" si="1"/>
        <v>4613492442.1199999</v>
      </c>
      <c r="N55" s="148">
        <f t="shared" si="1"/>
        <v>105639314.63999999</v>
      </c>
      <c r="O55" s="149">
        <f t="shared" si="1"/>
        <v>107771695.39000002</v>
      </c>
      <c r="P55" s="150">
        <f t="shared" si="1"/>
        <v>2623469446.5999999</v>
      </c>
      <c r="Q55" s="151">
        <f>Q9+Q15+Q24+Q33+Q38+Q40+Q49+Q52</f>
        <v>10669669156.309999</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70</v>
      </c>
      <c r="C58" s="139">
        <v>10000000</v>
      </c>
      <c r="D58" s="139">
        <v>39612646.82</v>
      </c>
      <c r="E58" s="142">
        <v>0</v>
      </c>
      <c r="F58" s="142">
        <v>0</v>
      </c>
      <c r="G58" s="142">
        <v>0</v>
      </c>
      <c r="H58" s="142">
        <v>0</v>
      </c>
      <c r="I58" s="142">
        <v>0</v>
      </c>
      <c r="J58" s="142">
        <v>0</v>
      </c>
      <c r="K58" s="142">
        <v>0</v>
      </c>
      <c r="L58" s="142">
        <v>0</v>
      </c>
      <c r="M58" s="139">
        <v>2734474.6</v>
      </c>
      <c r="N58" s="139">
        <v>174000</v>
      </c>
      <c r="O58" s="142">
        <v>0</v>
      </c>
      <c r="P58" s="139">
        <v>6962668.9600000009</v>
      </c>
      <c r="Q58" s="139">
        <f>SUM(E58:P58)</f>
        <v>9871143.5600000005</v>
      </c>
    </row>
    <row r="59" spans="2:19" x14ac:dyDescent="0.25">
      <c r="B59" s="15" t="s">
        <v>71</v>
      </c>
      <c r="C59" s="140">
        <v>10000000</v>
      </c>
      <c r="D59" s="140">
        <v>39612646.82</v>
      </c>
      <c r="E59" s="141">
        <v>0</v>
      </c>
      <c r="F59" s="141">
        <v>0</v>
      </c>
      <c r="G59" s="141">
        <v>0</v>
      </c>
      <c r="H59" s="141">
        <v>0</v>
      </c>
      <c r="I59" s="141">
        <v>0</v>
      </c>
      <c r="J59" s="141">
        <v>0</v>
      </c>
      <c r="K59" s="141">
        <v>0</v>
      </c>
      <c r="L59" s="141">
        <v>0</v>
      </c>
      <c r="M59" s="140">
        <v>2734474.6</v>
      </c>
      <c r="N59" s="140">
        <v>174000</v>
      </c>
      <c r="O59" s="141">
        <v>0</v>
      </c>
      <c r="P59" s="140">
        <v>6962668.9600000009</v>
      </c>
      <c r="Q59" s="140">
        <f t="shared" ref="Q59" si="2">SUM(E59:P59)</f>
        <v>9871143.5600000005</v>
      </c>
    </row>
    <row r="60" spans="2:19" x14ac:dyDescent="0.25">
      <c r="B60" s="78" t="s">
        <v>72</v>
      </c>
      <c r="C60" s="146">
        <f>C58</f>
        <v>10000000</v>
      </c>
      <c r="D60" s="147">
        <f t="shared" ref="D60:Q60" si="3">D58</f>
        <v>39612646.82</v>
      </c>
      <c r="E60" s="154">
        <f t="shared" si="3"/>
        <v>0</v>
      </c>
      <c r="F60" s="155">
        <f t="shared" si="3"/>
        <v>0</v>
      </c>
      <c r="G60" s="156">
        <f t="shared" si="3"/>
        <v>0</v>
      </c>
      <c r="H60" s="154">
        <f t="shared" si="3"/>
        <v>0</v>
      </c>
      <c r="I60" s="155">
        <f t="shared" si="3"/>
        <v>0</v>
      </c>
      <c r="J60" s="156">
        <f t="shared" si="3"/>
        <v>0</v>
      </c>
      <c r="K60" s="154">
        <f t="shared" si="3"/>
        <v>0</v>
      </c>
      <c r="L60" s="155">
        <f t="shared" si="3"/>
        <v>0</v>
      </c>
      <c r="M60" s="150">
        <f t="shared" si="3"/>
        <v>2734474.6</v>
      </c>
      <c r="N60" s="148">
        <f t="shared" si="3"/>
        <v>174000</v>
      </c>
      <c r="O60" s="155">
        <f t="shared" si="3"/>
        <v>0</v>
      </c>
      <c r="P60" s="150">
        <f t="shared" si="3"/>
        <v>6962668.9600000009</v>
      </c>
      <c r="Q60" s="151">
        <f t="shared" si="3"/>
        <v>9871143.5600000005</v>
      </c>
    </row>
    <row r="61" spans="2:19" ht="15.75" customHeight="1" x14ac:dyDescent="0.25">
      <c r="C61" s="18"/>
      <c r="D61" s="18"/>
      <c r="E61" s="18"/>
      <c r="F61" s="18"/>
      <c r="G61" s="18"/>
      <c r="H61" s="18"/>
      <c r="I61" s="18"/>
      <c r="J61" s="18"/>
      <c r="K61" s="18"/>
      <c r="L61" s="18"/>
      <c r="M61" s="18"/>
      <c r="N61" s="18"/>
      <c r="O61" s="18"/>
      <c r="P61" s="18"/>
      <c r="Q61" s="18"/>
    </row>
    <row r="62" spans="2:19" x14ac:dyDescent="0.25">
      <c r="B62" s="78" t="s">
        <v>73</v>
      </c>
      <c r="C62" s="146">
        <f>C55+C60</f>
        <v>22767059776</v>
      </c>
      <c r="D62" s="147">
        <f t="shared" ref="D62:Q62" si="4">D55+D60</f>
        <v>20252456763.760002</v>
      </c>
      <c r="E62" s="148">
        <f t="shared" si="4"/>
        <v>296165876.30999994</v>
      </c>
      <c r="F62" s="149">
        <f t="shared" si="4"/>
        <v>78819683.149999976</v>
      </c>
      <c r="G62" s="150">
        <f t="shared" si="4"/>
        <v>2385592880.5600004</v>
      </c>
      <c r="H62" s="148">
        <f t="shared" si="4"/>
        <v>89102258.929999992</v>
      </c>
      <c r="I62" s="149">
        <f t="shared" si="4"/>
        <v>82658338.209999993</v>
      </c>
      <c r="J62" s="150">
        <f t="shared" si="4"/>
        <v>100722832.87</v>
      </c>
      <c r="K62" s="148">
        <f t="shared" si="4"/>
        <v>96775404.700000003</v>
      </c>
      <c r="L62" s="149">
        <f t="shared" si="4"/>
        <v>89458982.829999998</v>
      </c>
      <c r="M62" s="150">
        <f t="shared" si="4"/>
        <v>4616226916.7200003</v>
      </c>
      <c r="N62" s="148">
        <f t="shared" si="4"/>
        <v>105813314.63999999</v>
      </c>
      <c r="O62" s="149">
        <f t="shared" si="4"/>
        <v>107771695.39000002</v>
      </c>
      <c r="P62" s="150">
        <f t="shared" si="4"/>
        <v>2630432115.5599999</v>
      </c>
      <c r="Q62" s="151">
        <f t="shared" si="4"/>
        <v>10679540299.869999</v>
      </c>
      <c r="S62" s="3"/>
    </row>
    <row r="63" spans="2:19" x14ac:dyDescent="0.25">
      <c r="B63" s="5" t="s">
        <v>90</v>
      </c>
      <c r="C63" s="2"/>
      <c r="D63" s="2"/>
      <c r="K63" s="5"/>
      <c r="L63" s="5"/>
      <c r="M63" s="5"/>
      <c r="N63" s="5"/>
      <c r="O63" s="5"/>
      <c r="P63" s="5"/>
      <c r="Q63" s="5"/>
    </row>
    <row r="64" spans="2:19" x14ac:dyDescent="0.25">
      <c r="B64" s="5" t="s">
        <v>85</v>
      </c>
      <c r="C64" s="2"/>
      <c r="D64" s="2"/>
      <c r="K64" s="5"/>
      <c r="L64" s="5"/>
      <c r="M64" s="5"/>
      <c r="N64" s="5"/>
      <c r="O64" s="5"/>
      <c r="P64" s="5"/>
      <c r="Q64" s="5"/>
    </row>
    <row r="65" spans="2:17" x14ac:dyDescent="0.25">
      <c r="B65" s="202" t="s">
        <v>91</v>
      </c>
      <c r="C65" s="202"/>
      <c r="D65" s="202"/>
      <c r="E65" s="202"/>
      <c r="F65" s="4"/>
      <c r="G65" s="4"/>
      <c r="H65" s="4"/>
      <c r="I65" s="24"/>
      <c r="J65" s="4"/>
      <c r="K65" s="5"/>
      <c r="L65" s="5"/>
      <c r="M65" s="5"/>
      <c r="N65" s="5"/>
      <c r="O65" s="5"/>
      <c r="P65" s="5"/>
      <c r="Q65" s="5"/>
    </row>
    <row r="66" spans="2:17" x14ac:dyDescent="0.25">
      <c r="B66" s="202" t="s">
        <v>92</v>
      </c>
      <c r="C66" s="202"/>
      <c r="D66" s="202"/>
      <c r="E66" s="202"/>
      <c r="F66" s="202"/>
      <c r="G66" s="202"/>
      <c r="H66" s="202"/>
      <c r="I66" s="202"/>
      <c r="J66" s="202"/>
      <c r="K66" s="5"/>
      <c r="L66" s="5"/>
      <c r="M66" s="5"/>
      <c r="N66" s="5"/>
      <c r="O66" s="5"/>
      <c r="P66" s="5"/>
      <c r="Q66" s="5"/>
    </row>
    <row r="67" spans="2:17" x14ac:dyDescent="0.25">
      <c r="B67" s="203"/>
      <c r="C67" s="203"/>
      <c r="D67" s="203"/>
      <c r="E67" s="203"/>
      <c r="F67" s="203"/>
      <c r="G67" s="203"/>
      <c r="H67" s="203"/>
      <c r="I67" s="203"/>
    </row>
    <row r="74" spans="2:17" x14ac:dyDescent="0.25">
      <c r="E74" s="32"/>
    </row>
  </sheetData>
  <mergeCells count="11">
    <mergeCell ref="B65:E65"/>
    <mergeCell ref="B66:J66"/>
    <mergeCell ref="B67:I67"/>
    <mergeCell ref="B2:Q2"/>
    <mergeCell ref="B3:Q3"/>
    <mergeCell ref="B4:Q4"/>
    <mergeCell ref="B5:Q5"/>
    <mergeCell ref="B7:B8"/>
    <mergeCell ref="C7:C8"/>
    <mergeCell ref="D7:D8"/>
    <mergeCell ref="E7:Q7"/>
  </mergeCells>
  <pageMargins left="0.7" right="0.7" top="0.75" bottom="0.75" header="0.3" footer="0.3"/>
  <ignoredErrors>
    <ignoredError sqref="Q9:Q54 Q58:Q59"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71"/>
  <sheetViews>
    <sheetView showGridLines="0" topLeftCell="A2" zoomScale="70" zoomScaleNormal="70" workbookViewId="0">
      <selection activeCell="B7" sqref="B7:B8"/>
    </sheetView>
  </sheetViews>
  <sheetFormatPr defaultColWidth="11.42578125" defaultRowHeight="15" x14ac:dyDescent="0.25"/>
  <cols>
    <col min="1" max="1" width="7.42578125" customWidth="1"/>
    <col min="2" max="2" width="83.7109375" customWidth="1"/>
    <col min="3" max="3" width="22.28515625" customWidth="1"/>
    <col min="4" max="4" width="23.5703125" customWidth="1"/>
    <col min="5" max="16" width="14.42578125" customWidth="1"/>
    <col min="17" max="17" width="18"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93</v>
      </c>
      <c r="C6" s="25"/>
      <c r="D6" s="25"/>
      <c r="E6" s="19"/>
      <c r="F6" s="19"/>
      <c r="G6" s="19"/>
      <c r="H6" s="19"/>
      <c r="I6"/>
      <c r="J6"/>
      <c r="K6"/>
      <c r="L6"/>
      <c r="M6"/>
      <c r="N6"/>
      <c r="O6"/>
      <c r="P6"/>
      <c r="Q6" s="18" t="s">
        <v>5</v>
      </c>
      <c r="R6" s="12"/>
    </row>
    <row r="7" spans="2:19"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3597405794</v>
      </c>
      <c r="D9" s="139">
        <v>3601378717.7199998</v>
      </c>
      <c r="E9" s="139">
        <v>60864957.570000008</v>
      </c>
      <c r="F9" s="139">
        <v>61928552.140000008</v>
      </c>
      <c r="G9" s="139">
        <v>90094252.060000002</v>
      </c>
      <c r="H9" s="139">
        <v>66867199.730000012</v>
      </c>
      <c r="I9" s="139">
        <v>65040633.989999987</v>
      </c>
      <c r="J9" s="139">
        <v>63316739.039999999</v>
      </c>
      <c r="K9" s="139">
        <v>66403724.420000002</v>
      </c>
      <c r="L9" s="139">
        <v>65260632.940000005</v>
      </c>
      <c r="M9" s="139">
        <v>90333413.330000013</v>
      </c>
      <c r="N9" s="139">
        <v>76262493.180000007</v>
      </c>
      <c r="O9" s="139">
        <v>99136380.830000013</v>
      </c>
      <c r="P9" s="139">
        <v>116345332.53999999</v>
      </c>
      <c r="Q9" s="139">
        <f>SUM(E9:P9)</f>
        <v>921854311.7700001</v>
      </c>
      <c r="S9" s="183"/>
    </row>
    <row r="10" spans="2:19" x14ac:dyDescent="0.25">
      <c r="B10" s="15" t="s">
        <v>24</v>
      </c>
      <c r="C10" s="140">
        <v>2521037841</v>
      </c>
      <c r="D10" s="140">
        <v>2509337300.3299999</v>
      </c>
      <c r="E10" s="140">
        <v>50655844.030000001</v>
      </c>
      <c r="F10" s="140">
        <v>50534746.450000003</v>
      </c>
      <c r="G10" s="140">
        <v>54015760.160000004</v>
      </c>
      <c r="H10" s="140">
        <v>54385420.109999999</v>
      </c>
      <c r="I10" s="140">
        <v>53670618.079999998</v>
      </c>
      <c r="J10" s="140">
        <v>52417858.039999999</v>
      </c>
      <c r="K10" s="140">
        <v>54820095.850000001</v>
      </c>
      <c r="L10" s="140">
        <v>52325670.530000001</v>
      </c>
      <c r="M10" s="140">
        <v>52187609.780000001</v>
      </c>
      <c r="N10" s="140">
        <v>54671879.219999999</v>
      </c>
      <c r="O10" s="140">
        <v>88210926.890000015</v>
      </c>
      <c r="P10" s="140">
        <v>79924008.819999993</v>
      </c>
      <c r="Q10" s="140">
        <f t="shared" ref="Q10:Q54" si="0">SUM(E10:P10)</f>
        <v>697820437.96000004</v>
      </c>
      <c r="S10" s="183"/>
    </row>
    <row r="11" spans="2:19" x14ac:dyDescent="0.25">
      <c r="B11" s="15" t="s">
        <v>25</v>
      </c>
      <c r="C11" s="140">
        <v>452896789</v>
      </c>
      <c r="D11" s="140">
        <v>491821291.64999998</v>
      </c>
      <c r="E11" s="140">
        <v>1718108.52</v>
      </c>
      <c r="F11" s="140">
        <v>2143345.59</v>
      </c>
      <c r="G11" s="140">
        <v>26662442.880000003</v>
      </c>
      <c r="H11" s="140">
        <v>2628682.1699999995</v>
      </c>
      <c r="I11" s="140">
        <v>2081626.21</v>
      </c>
      <c r="J11" s="140">
        <v>2082015.8900000001</v>
      </c>
      <c r="K11" s="140">
        <v>2197015.8899999997</v>
      </c>
      <c r="L11" s="140">
        <v>2192838.2000000002</v>
      </c>
      <c r="M11" s="140">
        <v>29384626.59</v>
      </c>
      <c r="N11" s="140">
        <v>10237980.99</v>
      </c>
      <c r="O11" s="140">
        <v>2051642.91</v>
      </c>
      <c r="P11" s="140">
        <v>26221017.969999999</v>
      </c>
      <c r="Q11" s="140">
        <f t="shared" si="0"/>
        <v>109601343.80999999</v>
      </c>
      <c r="S11" s="183"/>
    </row>
    <row r="12" spans="2:19" x14ac:dyDescent="0.25">
      <c r="B12" s="15" t="s">
        <v>26</v>
      </c>
      <c r="C12" s="140">
        <v>61532020</v>
      </c>
      <c r="D12" s="140">
        <v>51150321.560000002</v>
      </c>
      <c r="E12" s="140">
        <v>1040000</v>
      </c>
      <c r="F12" s="140">
        <v>1806400</v>
      </c>
      <c r="G12" s="140">
        <v>1644000</v>
      </c>
      <c r="H12" s="140">
        <v>1788400</v>
      </c>
      <c r="I12" s="140">
        <v>1522200</v>
      </c>
      <c r="J12" s="140">
        <v>1122200</v>
      </c>
      <c r="K12" s="140">
        <v>1734000</v>
      </c>
      <c r="L12" s="140">
        <v>1860400</v>
      </c>
      <c r="M12" s="140">
        <v>1100000</v>
      </c>
      <c r="N12" s="140">
        <v>3396400</v>
      </c>
      <c r="O12" s="140">
        <v>1206200</v>
      </c>
      <c r="P12" s="140">
        <v>1806200</v>
      </c>
      <c r="Q12" s="140">
        <f t="shared" si="0"/>
        <v>20026400</v>
      </c>
      <c r="S12" s="183"/>
    </row>
    <row r="13" spans="2:19" x14ac:dyDescent="0.25">
      <c r="B13" s="15" t="s">
        <v>27</v>
      </c>
      <c r="C13" s="140">
        <v>230066565</v>
      </c>
      <c r="D13" s="140">
        <v>227408367.91</v>
      </c>
      <c r="E13" s="141">
        <v>0</v>
      </c>
      <c r="F13" s="141">
        <v>0</v>
      </c>
      <c r="G13" s="140">
        <v>174000</v>
      </c>
      <c r="H13" s="140">
        <v>222500</v>
      </c>
      <c r="I13" s="141">
        <v>0</v>
      </c>
      <c r="J13" s="140">
        <v>17500</v>
      </c>
      <c r="K13" s="141">
        <v>0</v>
      </c>
      <c r="L13" s="140">
        <v>1235000</v>
      </c>
      <c r="M13" s="140">
        <v>7000</v>
      </c>
      <c r="N13" s="140">
        <v>87000</v>
      </c>
      <c r="O13" s="140">
        <v>7000</v>
      </c>
      <c r="P13" s="140">
        <v>7000</v>
      </c>
      <c r="Q13" s="140">
        <f t="shared" si="0"/>
        <v>1757000</v>
      </c>
      <c r="S13" s="183"/>
    </row>
    <row r="14" spans="2:19" x14ac:dyDescent="0.25">
      <c r="B14" s="15" t="s">
        <v>28</v>
      </c>
      <c r="C14" s="140">
        <v>331872579</v>
      </c>
      <c r="D14" s="140">
        <v>321661436.2700001</v>
      </c>
      <c r="E14" s="140">
        <v>7451005.0199999996</v>
      </c>
      <c r="F14" s="140">
        <v>7444060.0999999996</v>
      </c>
      <c r="G14" s="140">
        <v>7598049.0199999996</v>
      </c>
      <c r="H14" s="140">
        <v>7842197.4500000002</v>
      </c>
      <c r="I14" s="140">
        <v>7766189.6999999983</v>
      </c>
      <c r="J14" s="140">
        <v>7677165.1099999994</v>
      </c>
      <c r="K14" s="140">
        <v>7652612.6799999997</v>
      </c>
      <c r="L14" s="140">
        <v>7646724.21</v>
      </c>
      <c r="M14" s="140">
        <v>7654176.9600000009</v>
      </c>
      <c r="N14" s="140">
        <v>7869232.9699999997</v>
      </c>
      <c r="O14" s="140">
        <v>7660611.0299999993</v>
      </c>
      <c r="P14" s="140">
        <v>8387105.7499999981</v>
      </c>
      <c r="Q14" s="140">
        <f t="shared" si="0"/>
        <v>92649130</v>
      </c>
      <c r="S14" s="183"/>
    </row>
    <row r="15" spans="2:19" x14ac:dyDescent="0.25">
      <c r="B15" s="11" t="s">
        <v>29</v>
      </c>
      <c r="C15" s="139">
        <v>20544329781</v>
      </c>
      <c r="D15" s="139">
        <v>20603966575.650002</v>
      </c>
      <c r="E15" s="139">
        <v>2141675.48</v>
      </c>
      <c r="F15" s="139">
        <v>13648745.26</v>
      </c>
      <c r="G15" s="139">
        <v>14492203.550000001</v>
      </c>
      <c r="H15" s="139">
        <v>12980393.93</v>
      </c>
      <c r="I15" s="139">
        <v>20821167.309999999</v>
      </c>
      <c r="J15" s="139">
        <v>18382320.610000003</v>
      </c>
      <c r="K15" s="139">
        <v>13916372.850000001</v>
      </c>
      <c r="L15" s="139">
        <v>18550326.500000004</v>
      </c>
      <c r="M15" s="139">
        <v>12575492.899999999</v>
      </c>
      <c r="N15" s="139">
        <v>16018356.85</v>
      </c>
      <c r="O15" s="139">
        <v>20504973.660000004</v>
      </c>
      <c r="P15" s="139">
        <v>36459221.960000001</v>
      </c>
      <c r="Q15" s="139">
        <f t="shared" si="0"/>
        <v>200491250.86000001</v>
      </c>
      <c r="S15" s="183"/>
    </row>
    <row r="16" spans="2:19" x14ac:dyDescent="0.25">
      <c r="B16" s="15" t="s">
        <v>30</v>
      </c>
      <c r="C16" s="140">
        <v>230156498</v>
      </c>
      <c r="D16" s="140">
        <v>247255829.25</v>
      </c>
      <c r="E16" s="140">
        <v>2108635.48</v>
      </c>
      <c r="F16" s="140">
        <v>3054118.2399999998</v>
      </c>
      <c r="G16" s="140">
        <v>3576820.9199999995</v>
      </c>
      <c r="H16" s="140">
        <v>4908630</v>
      </c>
      <c r="I16" s="140">
        <v>3872360.2399999998</v>
      </c>
      <c r="J16" s="140">
        <v>4437777.0299999993</v>
      </c>
      <c r="K16" s="140">
        <v>3325900.79</v>
      </c>
      <c r="L16" s="140">
        <v>5948779.8200000003</v>
      </c>
      <c r="M16" s="140">
        <v>4570390.08</v>
      </c>
      <c r="N16" s="140">
        <v>5327378.9000000004</v>
      </c>
      <c r="O16" s="140">
        <v>4069448.26</v>
      </c>
      <c r="P16" s="140">
        <v>5334650.6899999995</v>
      </c>
      <c r="Q16" s="140">
        <f t="shared" si="0"/>
        <v>50534890.449999988</v>
      </c>
      <c r="S16" s="183"/>
    </row>
    <row r="17" spans="2:19" x14ac:dyDescent="0.25">
      <c r="B17" s="15" t="s">
        <v>31</v>
      </c>
      <c r="C17" s="140">
        <v>294625542</v>
      </c>
      <c r="D17" s="140">
        <v>294258038.11000001</v>
      </c>
      <c r="E17" s="141">
        <v>0</v>
      </c>
      <c r="F17" s="140">
        <v>71612.36</v>
      </c>
      <c r="G17" s="140">
        <v>183377.13</v>
      </c>
      <c r="H17" s="140">
        <v>86494.16</v>
      </c>
      <c r="I17" s="140">
        <v>4454041.8100000005</v>
      </c>
      <c r="J17" s="140">
        <v>234933.18999999997</v>
      </c>
      <c r="K17" s="140">
        <v>2181447.06</v>
      </c>
      <c r="L17" s="140">
        <v>258126.01</v>
      </c>
      <c r="M17" s="140">
        <v>454459.66</v>
      </c>
      <c r="N17" s="140">
        <v>321243.74</v>
      </c>
      <c r="O17" s="140">
        <v>864165.98</v>
      </c>
      <c r="P17" s="140">
        <v>1082597</v>
      </c>
      <c r="Q17" s="140">
        <f t="shared" si="0"/>
        <v>10192498.100000001</v>
      </c>
      <c r="S17" s="183"/>
    </row>
    <row r="18" spans="2:19" x14ac:dyDescent="0.25">
      <c r="B18" s="15" t="s">
        <v>32</v>
      </c>
      <c r="C18" s="140">
        <v>44693146</v>
      </c>
      <c r="D18" s="140">
        <v>44831269.149999999</v>
      </c>
      <c r="E18" s="141">
        <v>0</v>
      </c>
      <c r="F18" s="140">
        <v>16477.22</v>
      </c>
      <c r="G18" s="140">
        <v>58175</v>
      </c>
      <c r="H18" s="140">
        <v>185864.52000000002</v>
      </c>
      <c r="I18" s="140">
        <v>89223.15</v>
      </c>
      <c r="J18" s="140">
        <v>554553.12</v>
      </c>
      <c r="K18" s="140">
        <v>45575</v>
      </c>
      <c r="L18" s="140">
        <v>26200</v>
      </c>
      <c r="M18" s="140">
        <v>191512.24</v>
      </c>
      <c r="N18" s="140">
        <v>73650</v>
      </c>
      <c r="O18" s="140">
        <v>112550</v>
      </c>
      <c r="P18" s="140">
        <v>41650</v>
      </c>
      <c r="Q18" s="140">
        <f t="shared" si="0"/>
        <v>1395430.25</v>
      </c>
      <c r="S18" s="183"/>
    </row>
    <row r="19" spans="2:19" x14ac:dyDescent="0.25">
      <c r="B19" s="15" t="s">
        <v>33</v>
      </c>
      <c r="C19" s="140">
        <v>15387890</v>
      </c>
      <c r="D19" s="140">
        <v>15843041.880000001</v>
      </c>
      <c r="E19" s="141">
        <v>0</v>
      </c>
      <c r="F19" s="140">
        <v>23070</v>
      </c>
      <c r="G19" s="140">
        <v>28521.260000000002</v>
      </c>
      <c r="H19" s="140">
        <v>159736.4</v>
      </c>
      <c r="I19" s="140">
        <v>74944</v>
      </c>
      <c r="J19" s="140">
        <v>109289.59</v>
      </c>
      <c r="K19" s="140">
        <v>202877.99</v>
      </c>
      <c r="L19" s="140">
        <v>51534</v>
      </c>
      <c r="M19" s="140">
        <v>111818.68</v>
      </c>
      <c r="N19" s="140">
        <v>86209.05</v>
      </c>
      <c r="O19" s="140">
        <v>122988.85</v>
      </c>
      <c r="P19" s="140">
        <v>115206.65</v>
      </c>
      <c r="Q19" s="140">
        <f t="shared" si="0"/>
        <v>1086196.47</v>
      </c>
      <c r="S19" s="183"/>
    </row>
    <row r="20" spans="2:19" x14ac:dyDescent="0.25">
      <c r="B20" s="15" t="s">
        <v>34</v>
      </c>
      <c r="C20" s="140">
        <v>189094596</v>
      </c>
      <c r="D20" s="140">
        <v>185438185.56</v>
      </c>
      <c r="E20" s="140">
        <v>33040</v>
      </c>
      <c r="F20" s="140">
        <v>7516907.4699999997</v>
      </c>
      <c r="G20" s="140">
        <v>3878331.44</v>
      </c>
      <c r="H20" s="140">
        <v>4579605.58</v>
      </c>
      <c r="I20" s="140">
        <v>4718065.47</v>
      </c>
      <c r="J20" s="140">
        <v>5136043.97</v>
      </c>
      <c r="K20" s="140">
        <v>3562201.9499999997</v>
      </c>
      <c r="L20" s="140">
        <v>7326833.3099999996</v>
      </c>
      <c r="M20" s="140">
        <v>4296610.8699999992</v>
      </c>
      <c r="N20" s="140">
        <v>6476283.8200000003</v>
      </c>
      <c r="O20" s="140">
        <v>5258341.71</v>
      </c>
      <c r="P20" s="140">
        <v>6092524.0299999993</v>
      </c>
      <c r="Q20" s="140">
        <f t="shared" si="0"/>
        <v>58874789.619999997</v>
      </c>
      <c r="S20" s="183"/>
    </row>
    <row r="21" spans="2:19" x14ac:dyDescent="0.25">
      <c r="B21" s="15" t="s">
        <v>35</v>
      </c>
      <c r="C21" s="140">
        <v>28345695</v>
      </c>
      <c r="D21" s="140">
        <v>29605068.109999999</v>
      </c>
      <c r="E21" s="141">
        <v>0</v>
      </c>
      <c r="F21" s="140">
        <v>96170.51</v>
      </c>
      <c r="G21" s="140">
        <v>1402640.0899999999</v>
      </c>
      <c r="H21" s="140">
        <v>59179.229999999996</v>
      </c>
      <c r="I21" s="140">
        <v>22977.279999999999</v>
      </c>
      <c r="J21" s="140">
        <v>754585.03</v>
      </c>
      <c r="K21" s="140">
        <v>62969.19000000001</v>
      </c>
      <c r="L21" s="140">
        <v>300411.46999999997</v>
      </c>
      <c r="M21" s="140">
        <v>35438.68</v>
      </c>
      <c r="N21" s="140">
        <v>58900.95</v>
      </c>
      <c r="O21" s="140">
        <v>81233.279999999999</v>
      </c>
      <c r="P21" s="140">
        <v>2205701.44</v>
      </c>
      <c r="Q21" s="140">
        <f t="shared" si="0"/>
        <v>5080207.1500000004</v>
      </c>
      <c r="S21" s="183"/>
    </row>
    <row r="22" spans="2:19" x14ac:dyDescent="0.25">
      <c r="B22" s="15" t="s">
        <v>36</v>
      </c>
      <c r="C22" s="140">
        <v>83454202</v>
      </c>
      <c r="D22" s="140">
        <v>84411479.25999999</v>
      </c>
      <c r="E22" s="141">
        <v>0</v>
      </c>
      <c r="F22" s="140">
        <v>877459.90999999992</v>
      </c>
      <c r="G22" s="140">
        <v>342063.77</v>
      </c>
      <c r="H22" s="140">
        <v>1003589.96</v>
      </c>
      <c r="I22" s="140">
        <v>80602.850000000006</v>
      </c>
      <c r="J22" s="140">
        <v>1122242.7600000002</v>
      </c>
      <c r="K22" s="140">
        <v>1645508.2799999998</v>
      </c>
      <c r="L22" s="140">
        <v>545449.8899999999</v>
      </c>
      <c r="M22" s="140">
        <v>1042239.75</v>
      </c>
      <c r="N22" s="140">
        <v>508161.74000000005</v>
      </c>
      <c r="O22" s="140">
        <v>630944.86</v>
      </c>
      <c r="P22" s="140">
        <v>607152.74</v>
      </c>
      <c r="Q22" s="140">
        <f t="shared" si="0"/>
        <v>8405416.5099999998</v>
      </c>
      <c r="S22" s="183"/>
    </row>
    <row r="23" spans="2:19" x14ac:dyDescent="0.25">
      <c r="B23" s="15" t="s">
        <v>37</v>
      </c>
      <c r="C23" s="140">
        <v>19658572212</v>
      </c>
      <c r="D23" s="140">
        <v>19702323664.329998</v>
      </c>
      <c r="E23" s="141">
        <v>0</v>
      </c>
      <c r="F23" s="140">
        <v>1992929.55</v>
      </c>
      <c r="G23" s="140">
        <v>5022273.9400000004</v>
      </c>
      <c r="H23" s="140">
        <v>1997294.08</v>
      </c>
      <c r="I23" s="140">
        <v>7508952.5099999998</v>
      </c>
      <c r="J23" s="140">
        <v>6032895.9200000009</v>
      </c>
      <c r="K23" s="140">
        <v>2889892.5900000003</v>
      </c>
      <c r="L23" s="140">
        <v>4092992.0000000005</v>
      </c>
      <c r="M23" s="140">
        <v>1873022.94</v>
      </c>
      <c r="N23" s="140">
        <v>3166528.6500000004</v>
      </c>
      <c r="O23" s="140">
        <v>9365300.7200000007</v>
      </c>
      <c r="P23" s="140">
        <v>20979739.410000004</v>
      </c>
      <c r="Q23" s="140">
        <f t="shared" si="0"/>
        <v>64921822.310000002</v>
      </c>
      <c r="S23" s="183"/>
    </row>
    <row r="24" spans="2:19" x14ac:dyDescent="0.25">
      <c r="B24" s="11" t="s">
        <v>38</v>
      </c>
      <c r="C24" s="139">
        <v>626192780</v>
      </c>
      <c r="D24" s="139">
        <v>690010068.3599999</v>
      </c>
      <c r="E24" s="139">
        <v>167500</v>
      </c>
      <c r="F24" s="139">
        <v>1519025.5999999999</v>
      </c>
      <c r="G24" s="139">
        <v>9148665.8499999996</v>
      </c>
      <c r="H24" s="139">
        <v>1999562.82</v>
      </c>
      <c r="I24" s="139">
        <v>6297541.8200000003</v>
      </c>
      <c r="J24" s="139">
        <v>4755471.6900000004</v>
      </c>
      <c r="K24" s="139">
        <v>3022220.81</v>
      </c>
      <c r="L24" s="139">
        <v>3531823.9499999997</v>
      </c>
      <c r="M24" s="139">
        <v>1342816.2400000002</v>
      </c>
      <c r="N24" s="139">
        <v>11495502.190000001</v>
      </c>
      <c r="O24" s="139">
        <v>7580185.0099999988</v>
      </c>
      <c r="P24" s="139">
        <v>31984383.960000001</v>
      </c>
      <c r="Q24" s="139">
        <f t="shared" si="0"/>
        <v>82844699.939999998</v>
      </c>
      <c r="S24" s="183"/>
    </row>
    <row r="25" spans="2:19" x14ac:dyDescent="0.25">
      <c r="B25" s="15" t="s">
        <v>39</v>
      </c>
      <c r="C25" s="140">
        <v>200606388</v>
      </c>
      <c r="D25" s="140">
        <v>220526028.28</v>
      </c>
      <c r="E25" s="141">
        <v>0</v>
      </c>
      <c r="F25" s="140">
        <v>458684.79999999981</v>
      </c>
      <c r="G25" s="140">
        <v>6121376.7800000003</v>
      </c>
      <c r="H25" s="140">
        <v>852062.17999999993</v>
      </c>
      <c r="I25" s="140">
        <v>3808072.19</v>
      </c>
      <c r="J25" s="140">
        <v>636464.64000000001</v>
      </c>
      <c r="K25" s="140">
        <v>450490.81</v>
      </c>
      <c r="L25" s="140">
        <v>933950.83000000007</v>
      </c>
      <c r="M25" s="140">
        <v>1191369.67</v>
      </c>
      <c r="N25" s="140">
        <v>2924293.53</v>
      </c>
      <c r="O25" s="140">
        <v>3737824.3899999997</v>
      </c>
      <c r="P25" s="140">
        <v>2826566.31</v>
      </c>
      <c r="Q25" s="140">
        <f t="shared" si="0"/>
        <v>23941156.129999999</v>
      </c>
      <c r="S25" s="183"/>
    </row>
    <row r="26" spans="2:19" x14ac:dyDescent="0.25">
      <c r="B26" s="15" t="s">
        <v>40</v>
      </c>
      <c r="C26" s="140">
        <v>26779882</v>
      </c>
      <c r="D26" s="140">
        <v>30233089.379999999</v>
      </c>
      <c r="E26" s="141">
        <v>0</v>
      </c>
      <c r="F26" s="141">
        <v>0</v>
      </c>
      <c r="G26" s="140">
        <v>355</v>
      </c>
      <c r="H26" s="140">
        <v>1899.8</v>
      </c>
      <c r="I26" s="141">
        <v>0</v>
      </c>
      <c r="J26" s="140">
        <v>39148.800000000003</v>
      </c>
      <c r="K26" s="140">
        <v>1816</v>
      </c>
      <c r="L26" s="140">
        <v>95698</v>
      </c>
      <c r="M26" s="140">
        <v>2916</v>
      </c>
      <c r="N26" s="140">
        <v>3626.75</v>
      </c>
      <c r="O26" s="140">
        <v>655048.73</v>
      </c>
      <c r="P26" s="140">
        <v>114744.40000000001</v>
      </c>
      <c r="Q26" s="140">
        <f t="shared" si="0"/>
        <v>915253.48</v>
      </c>
      <c r="S26" s="183"/>
    </row>
    <row r="27" spans="2:19" x14ac:dyDescent="0.25">
      <c r="B27" s="15" t="s">
        <v>41</v>
      </c>
      <c r="C27" s="140">
        <v>123074848</v>
      </c>
      <c r="D27" s="140">
        <v>123110264.14999999</v>
      </c>
      <c r="E27" s="141">
        <v>0</v>
      </c>
      <c r="F27" s="140">
        <v>18467</v>
      </c>
      <c r="G27" s="140">
        <v>23784.92</v>
      </c>
      <c r="H27" s="140">
        <v>82093.350000000006</v>
      </c>
      <c r="I27" s="140">
        <v>188429.45000000004</v>
      </c>
      <c r="J27" s="140">
        <v>406198.24</v>
      </c>
      <c r="K27" s="140">
        <v>218058.49000000002</v>
      </c>
      <c r="L27" s="140">
        <v>324587.96999999997</v>
      </c>
      <c r="M27" s="140">
        <v>43767.240000000005</v>
      </c>
      <c r="N27" s="140">
        <v>1013037.3800000001</v>
      </c>
      <c r="O27" s="140">
        <v>102922.70999999999</v>
      </c>
      <c r="P27" s="140">
        <v>31453.340000000004</v>
      </c>
      <c r="Q27" s="140">
        <f t="shared" si="0"/>
        <v>2452800.09</v>
      </c>
      <c r="S27" s="183"/>
    </row>
    <row r="28" spans="2:19" x14ac:dyDescent="0.25">
      <c r="B28" s="15" t="s">
        <v>42</v>
      </c>
      <c r="C28" s="140">
        <v>9529123</v>
      </c>
      <c r="D28" s="140">
        <v>9577998</v>
      </c>
      <c r="E28" s="141">
        <v>0</v>
      </c>
      <c r="F28" s="141">
        <v>0</v>
      </c>
      <c r="G28" s="141">
        <v>0</v>
      </c>
      <c r="H28" s="141">
        <v>0</v>
      </c>
      <c r="I28" s="141">
        <v>0</v>
      </c>
      <c r="J28" s="140">
        <v>23068.7</v>
      </c>
      <c r="K28" s="140">
        <v>11686.6</v>
      </c>
      <c r="L28" s="141">
        <v>0</v>
      </c>
      <c r="M28" s="140">
        <v>403.6</v>
      </c>
      <c r="N28" s="141">
        <v>0</v>
      </c>
      <c r="O28" s="140">
        <v>38141.120000000003</v>
      </c>
      <c r="P28" s="140">
        <v>7518.1</v>
      </c>
      <c r="Q28" s="140">
        <f t="shared" si="0"/>
        <v>80818.12000000001</v>
      </c>
      <c r="S28" s="183"/>
    </row>
    <row r="29" spans="2:19" x14ac:dyDescent="0.25">
      <c r="B29" s="15" t="s">
        <v>43</v>
      </c>
      <c r="C29" s="140">
        <v>10762755</v>
      </c>
      <c r="D29" s="140">
        <v>11619319.440000001</v>
      </c>
      <c r="E29" s="141">
        <v>0</v>
      </c>
      <c r="F29" s="141">
        <v>0</v>
      </c>
      <c r="G29" s="140">
        <v>150</v>
      </c>
      <c r="H29" s="140">
        <v>15879.29</v>
      </c>
      <c r="I29" s="141">
        <v>0</v>
      </c>
      <c r="J29" s="140">
        <v>33413.57</v>
      </c>
      <c r="K29" s="140">
        <v>860</v>
      </c>
      <c r="L29" s="140">
        <v>98414.010000000009</v>
      </c>
      <c r="M29" s="140">
        <v>9028.869999999999</v>
      </c>
      <c r="N29" s="140">
        <v>19837.48</v>
      </c>
      <c r="O29" s="140">
        <v>36774.26</v>
      </c>
      <c r="P29" s="140">
        <v>718267.41</v>
      </c>
      <c r="Q29" s="140">
        <f t="shared" si="0"/>
        <v>932624.89</v>
      </c>
      <c r="S29" s="183"/>
    </row>
    <row r="30" spans="2:19" x14ac:dyDescent="0.25">
      <c r="B30" s="15" t="s">
        <v>44</v>
      </c>
      <c r="C30" s="140">
        <v>24391659</v>
      </c>
      <c r="D30" s="140">
        <v>25138905.119999997</v>
      </c>
      <c r="E30" s="141">
        <v>0</v>
      </c>
      <c r="F30" s="141">
        <v>0</v>
      </c>
      <c r="G30" s="140">
        <v>1430</v>
      </c>
      <c r="H30" s="140">
        <v>9201.83</v>
      </c>
      <c r="I30" s="141">
        <v>0</v>
      </c>
      <c r="J30" s="140">
        <v>58007.6</v>
      </c>
      <c r="K30" s="140">
        <v>35752.93</v>
      </c>
      <c r="L30" s="140">
        <v>1496</v>
      </c>
      <c r="M30" s="140">
        <v>2128</v>
      </c>
      <c r="N30" s="140">
        <v>1762</v>
      </c>
      <c r="O30" s="140">
        <v>121104.28000000001</v>
      </c>
      <c r="P30" s="140">
        <v>483982.68000000005</v>
      </c>
      <c r="Q30" s="140">
        <f t="shared" si="0"/>
        <v>714865.32000000007</v>
      </c>
      <c r="S30" s="183"/>
    </row>
    <row r="31" spans="2:19" x14ac:dyDescent="0.25">
      <c r="B31" s="15" t="s">
        <v>45</v>
      </c>
      <c r="C31" s="140">
        <v>95075857</v>
      </c>
      <c r="D31" s="140">
        <v>99490260.389999986</v>
      </c>
      <c r="E31" s="140">
        <v>167500</v>
      </c>
      <c r="F31" s="140">
        <v>579200</v>
      </c>
      <c r="G31" s="140">
        <v>2155300.02</v>
      </c>
      <c r="H31" s="140">
        <v>361025.4</v>
      </c>
      <c r="I31" s="140">
        <v>1829700</v>
      </c>
      <c r="J31" s="140">
        <v>2725349.6</v>
      </c>
      <c r="K31" s="140">
        <v>1285470.94</v>
      </c>
      <c r="L31" s="140">
        <v>1666071.48</v>
      </c>
      <c r="M31" s="140">
        <v>-713070.2</v>
      </c>
      <c r="N31" s="140">
        <v>2621520</v>
      </c>
      <c r="O31" s="140">
        <v>681264.46</v>
      </c>
      <c r="P31" s="140">
        <v>1996500.74</v>
      </c>
      <c r="Q31" s="140">
        <f t="shared" si="0"/>
        <v>15355832.439999999</v>
      </c>
      <c r="S31" s="183"/>
    </row>
    <row r="32" spans="2:19" x14ac:dyDescent="0.25">
      <c r="B32" s="15" t="s">
        <v>46</v>
      </c>
      <c r="C32" s="140">
        <v>135972268</v>
      </c>
      <c r="D32" s="140">
        <v>170314203.59999996</v>
      </c>
      <c r="E32" s="141">
        <v>0</v>
      </c>
      <c r="F32" s="140">
        <v>462673.8</v>
      </c>
      <c r="G32" s="140">
        <v>846269.13000000012</v>
      </c>
      <c r="H32" s="140">
        <v>677400.97</v>
      </c>
      <c r="I32" s="140">
        <v>471340.17999999993</v>
      </c>
      <c r="J32" s="140">
        <v>833820.54</v>
      </c>
      <c r="K32" s="140">
        <v>1018085.0400000002</v>
      </c>
      <c r="L32" s="140">
        <v>411605.66</v>
      </c>
      <c r="M32" s="140">
        <v>806273.06</v>
      </c>
      <c r="N32" s="140">
        <v>4911425.05</v>
      </c>
      <c r="O32" s="140">
        <v>2207105.06</v>
      </c>
      <c r="P32" s="140">
        <v>25805350.98</v>
      </c>
      <c r="Q32" s="140">
        <f t="shared" si="0"/>
        <v>38451349.469999999</v>
      </c>
      <c r="S32" s="183"/>
    </row>
    <row r="33" spans="2:19" x14ac:dyDescent="0.25">
      <c r="B33" s="11" t="s">
        <v>47</v>
      </c>
      <c r="C33" s="139">
        <v>11183491113</v>
      </c>
      <c r="D33" s="139">
        <v>11245672851</v>
      </c>
      <c r="E33" s="139">
        <v>1239263.5</v>
      </c>
      <c r="F33" s="139">
        <v>1259848.5</v>
      </c>
      <c r="G33" s="139">
        <v>1626570.06</v>
      </c>
      <c r="H33" s="139">
        <v>1265201</v>
      </c>
      <c r="I33" s="139">
        <v>1245201</v>
      </c>
      <c r="J33" s="139">
        <v>1783426</v>
      </c>
      <c r="K33" s="139">
        <v>4821956209.3299999</v>
      </c>
      <c r="L33" s="139">
        <v>1444466.96</v>
      </c>
      <c r="M33" s="139">
        <v>2412123305.6999998</v>
      </c>
      <c r="N33" s="139">
        <v>1333261</v>
      </c>
      <c r="O33" s="139">
        <v>1283261</v>
      </c>
      <c r="P33" s="139">
        <v>2513409371.3299999</v>
      </c>
      <c r="Q33" s="139">
        <f t="shared" si="0"/>
        <v>9759969385.3800011</v>
      </c>
      <c r="S33" s="183"/>
    </row>
    <row r="34" spans="2:19" x14ac:dyDescent="0.25">
      <c r="B34" s="15" t="s">
        <v>48</v>
      </c>
      <c r="C34" s="140">
        <v>1535427961</v>
      </c>
      <c r="D34" s="140">
        <v>1495388071</v>
      </c>
      <c r="E34" s="140">
        <v>1239263.5</v>
      </c>
      <c r="F34" s="140">
        <v>1259848.5</v>
      </c>
      <c r="G34" s="140">
        <v>1264966</v>
      </c>
      <c r="H34" s="140">
        <v>1265201</v>
      </c>
      <c r="I34" s="140">
        <v>1245201</v>
      </c>
      <c r="J34" s="140">
        <v>1289201</v>
      </c>
      <c r="K34" s="140">
        <v>1274636</v>
      </c>
      <c r="L34" s="140">
        <v>1293261</v>
      </c>
      <c r="M34" s="140">
        <v>1283261</v>
      </c>
      <c r="N34" s="140">
        <v>1333261</v>
      </c>
      <c r="O34" s="140">
        <v>1283261</v>
      </c>
      <c r="P34" s="140">
        <v>1353261</v>
      </c>
      <c r="Q34" s="140">
        <f t="shared" si="0"/>
        <v>15384622</v>
      </c>
      <c r="S34" s="183"/>
    </row>
    <row r="35" spans="2:19" x14ac:dyDescent="0.25">
      <c r="B35" s="15" t="s">
        <v>49</v>
      </c>
      <c r="C35" s="140">
        <v>9643663152</v>
      </c>
      <c r="D35" s="140">
        <v>9745378476</v>
      </c>
      <c r="E35" s="141">
        <v>0</v>
      </c>
      <c r="F35" s="141">
        <v>0</v>
      </c>
      <c r="G35" s="141">
        <v>0</v>
      </c>
      <c r="H35" s="141">
        <v>0</v>
      </c>
      <c r="I35" s="141">
        <v>0</v>
      </c>
      <c r="J35" s="141">
        <v>0</v>
      </c>
      <c r="K35" s="140">
        <v>4820681573.3299999</v>
      </c>
      <c r="L35" s="141">
        <v>0</v>
      </c>
      <c r="M35" s="140">
        <v>2410340784.9899998</v>
      </c>
      <c r="N35" s="141">
        <v>0</v>
      </c>
      <c r="O35" s="141">
        <v>0</v>
      </c>
      <c r="P35" s="140">
        <v>2512056110.3299999</v>
      </c>
      <c r="Q35" s="140">
        <f t="shared" si="0"/>
        <v>9743078468.6499996</v>
      </c>
      <c r="S35" s="183"/>
    </row>
    <row r="36" spans="2:19" x14ac:dyDescent="0.25">
      <c r="B36" s="15" t="s">
        <v>50</v>
      </c>
      <c r="C36" s="140">
        <v>2400000</v>
      </c>
      <c r="D36" s="140">
        <v>2906304</v>
      </c>
      <c r="E36" s="141">
        <v>0</v>
      </c>
      <c r="F36" s="141">
        <v>0</v>
      </c>
      <c r="G36" s="140">
        <v>361604.06</v>
      </c>
      <c r="H36" s="141">
        <v>0</v>
      </c>
      <c r="I36" s="141">
        <v>0</v>
      </c>
      <c r="J36" s="140">
        <v>494225</v>
      </c>
      <c r="K36" s="141">
        <v>0</v>
      </c>
      <c r="L36" s="140">
        <v>151205.96</v>
      </c>
      <c r="M36" s="140">
        <v>499259.71</v>
      </c>
      <c r="N36" s="141">
        <v>0</v>
      </c>
      <c r="O36" s="141">
        <v>0</v>
      </c>
      <c r="P36" s="141">
        <v>0</v>
      </c>
      <c r="Q36" s="140">
        <f t="shared" si="0"/>
        <v>1506294.73</v>
      </c>
      <c r="S36" s="183"/>
    </row>
    <row r="37" spans="2:19" x14ac:dyDescent="0.25">
      <c r="B37" s="15" t="s">
        <v>51</v>
      </c>
      <c r="C37" s="140">
        <v>2000000</v>
      </c>
      <c r="D37" s="140">
        <v>2000000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648000</v>
      </c>
      <c r="D38" s="139">
        <v>648000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83</v>
      </c>
      <c r="C39" s="144">
        <v>0</v>
      </c>
      <c r="D39" s="144">
        <v>0</v>
      </c>
      <c r="E39" s="144">
        <v>0</v>
      </c>
      <c r="F39" s="144">
        <v>0</v>
      </c>
      <c r="G39" s="144">
        <v>0</v>
      </c>
      <c r="H39" s="144">
        <v>0</v>
      </c>
      <c r="I39" s="144">
        <v>0</v>
      </c>
      <c r="J39" s="144">
        <v>0</v>
      </c>
      <c r="K39" s="144">
        <v>0</v>
      </c>
      <c r="L39" s="144">
        <v>0</v>
      </c>
      <c r="M39" s="144">
        <v>0</v>
      </c>
      <c r="N39" s="144">
        <v>0</v>
      </c>
      <c r="O39" s="144">
        <v>0</v>
      </c>
      <c r="P39" s="144">
        <v>0</v>
      </c>
      <c r="Q39" s="144"/>
      <c r="S39" s="183"/>
    </row>
    <row r="40" spans="2:19" x14ac:dyDescent="0.25">
      <c r="B40" s="15" t="s">
        <v>87</v>
      </c>
      <c r="C40" s="140">
        <v>120000</v>
      </c>
      <c r="D40" s="140">
        <v>120000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322515446</v>
      </c>
      <c r="D41" s="139">
        <v>387167216.50000006</v>
      </c>
      <c r="E41" s="142">
        <v>0</v>
      </c>
      <c r="F41" s="139">
        <v>922597.97</v>
      </c>
      <c r="G41" s="139">
        <v>3562398.6</v>
      </c>
      <c r="H41" s="139">
        <v>877519.4</v>
      </c>
      <c r="I41" s="139">
        <v>37485</v>
      </c>
      <c r="J41" s="139">
        <v>12229415.890000001</v>
      </c>
      <c r="K41" s="139">
        <v>2609795.4500000002</v>
      </c>
      <c r="L41" s="139">
        <v>12010096.27</v>
      </c>
      <c r="M41" s="139">
        <v>1611621.87</v>
      </c>
      <c r="N41" s="139">
        <v>4511139.8</v>
      </c>
      <c r="O41" s="139">
        <v>12228967.27</v>
      </c>
      <c r="P41" s="139">
        <v>28092234.07</v>
      </c>
      <c r="Q41" s="139">
        <f t="shared" si="0"/>
        <v>78693271.590000004</v>
      </c>
      <c r="S41" s="183"/>
    </row>
    <row r="42" spans="2:19" x14ac:dyDescent="0.25">
      <c r="B42" s="15" t="s">
        <v>55</v>
      </c>
      <c r="C42" s="140">
        <v>116050592</v>
      </c>
      <c r="D42" s="140">
        <v>141951062.04999998</v>
      </c>
      <c r="E42" s="141">
        <v>0</v>
      </c>
      <c r="F42" s="140">
        <v>906799.97</v>
      </c>
      <c r="G42" s="141">
        <v>0</v>
      </c>
      <c r="H42" s="140">
        <v>877519.4</v>
      </c>
      <c r="I42" s="140">
        <v>37485</v>
      </c>
      <c r="J42" s="141">
        <v>0</v>
      </c>
      <c r="K42" s="140">
        <v>1531833.52</v>
      </c>
      <c r="L42" s="140">
        <v>1406753.52</v>
      </c>
      <c r="M42" s="140">
        <v>280840.56</v>
      </c>
      <c r="N42" s="140">
        <v>1673407.6</v>
      </c>
      <c r="O42" s="140">
        <v>3910219.3499999996</v>
      </c>
      <c r="P42" s="140">
        <v>2504066.04</v>
      </c>
      <c r="Q42" s="140">
        <f t="shared" si="0"/>
        <v>13128924.960000001</v>
      </c>
      <c r="S42" s="183"/>
    </row>
    <row r="43" spans="2:19" x14ac:dyDescent="0.25">
      <c r="B43" s="15" t="s">
        <v>88</v>
      </c>
      <c r="C43" s="140">
        <v>5799067</v>
      </c>
      <c r="D43" s="140">
        <v>6476101.7299999995</v>
      </c>
      <c r="E43" s="141">
        <v>0</v>
      </c>
      <c r="F43" s="141">
        <v>0</v>
      </c>
      <c r="G43" s="141">
        <v>0</v>
      </c>
      <c r="H43" s="141">
        <v>0</v>
      </c>
      <c r="I43" s="141">
        <v>0</v>
      </c>
      <c r="J43" s="141">
        <v>0</v>
      </c>
      <c r="K43" s="141">
        <v>0</v>
      </c>
      <c r="L43" s="141">
        <v>0</v>
      </c>
      <c r="M43" s="141">
        <v>0</v>
      </c>
      <c r="N43" s="141">
        <v>0</v>
      </c>
      <c r="O43" s="141">
        <v>0</v>
      </c>
      <c r="P43" s="140">
        <v>69620</v>
      </c>
      <c r="Q43" s="140">
        <f t="shared" si="0"/>
        <v>69620</v>
      </c>
      <c r="S43" s="183"/>
    </row>
    <row r="44" spans="2:19" x14ac:dyDescent="0.25">
      <c r="B44" s="15" t="s">
        <v>57</v>
      </c>
      <c r="C44" s="140">
        <v>1933465</v>
      </c>
      <c r="D44" s="140">
        <v>2133465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58</v>
      </c>
      <c r="C45" s="140">
        <v>2500000</v>
      </c>
      <c r="D45" s="140">
        <v>48905172.259999998</v>
      </c>
      <c r="E45" s="141">
        <v>0</v>
      </c>
      <c r="F45" s="141">
        <v>0</v>
      </c>
      <c r="G45" s="140">
        <v>2853600</v>
      </c>
      <c r="H45" s="141">
        <v>0</v>
      </c>
      <c r="I45" s="141">
        <v>0</v>
      </c>
      <c r="J45" s="140">
        <v>11414400</v>
      </c>
      <c r="K45" s="140">
        <v>502125.00000000006</v>
      </c>
      <c r="L45" s="140">
        <v>7515400</v>
      </c>
      <c r="M45" s="141">
        <v>0</v>
      </c>
      <c r="N45" s="140">
        <v>2008500.0000000002</v>
      </c>
      <c r="O45" s="141">
        <v>0</v>
      </c>
      <c r="P45" s="140">
        <v>21888017.490000002</v>
      </c>
      <c r="Q45" s="140">
        <f t="shared" si="0"/>
        <v>46182042.490000002</v>
      </c>
      <c r="S45" s="183"/>
    </row>
    <row r="46" spans="2:19" x14ac:dyDescent="0.25">
      <c r="B46" s="15" t="s">
        <v>59</v>
      </c>
      <c r="C46" s="140">
        <v>10825131</v>
      </c>
      <c r="D46" s="140">
        <v>17956088.119999997</v>
      </c>
      <c r="E46" s="141">
        <v>0</v>
      </c>
      <c r="F46" s="140">
        <v>15798</v>
      </c>
      <c r="G46" s="140">
        <v>708798.6</v>
      </c>
      <c r="H46" s="141">
        <v>0</v>
      </c>
      <c r="I46" s="141">
        <v>0</v>
      </c>
      <c r="J46" s="141">
        <v>0</v>
      </c>
      <c r="K46" s="140">
        <v>121658.12</v>
      </c>
      <c r="L46" s="141">
        <v>0</v>
      </c>
      <c r="M46" s="140">
        <v>794424.71</v>
      </c>
      <c r="N46" s="140">
        <v>34000</v>
      </c>
      <c r="O46" s="140">
        <v>198506.01</v>
      </c>
      <c r="P46" s="140">
        <v>532306.97</v>
      </c>
      <c r="Q46" s="140">
        <f t="shared" si="0"/>
        <v>2405492.41</v>
      </c>
      <c r="S46" s="183"/>
    </row>
    <row r="47" spans="2:19" x14ac:dyDescent="0.25">
      <c r="B47" s="15" t="s">
        <v>60</v>
      </c>
      <c r="C47" s="140">
        <v>7060736</v>
      </c>
      <c r="D47" s="140">
        <v>7074736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91093146</v>
      </c>
      <c r="D48" s="140">
        <v>75377044.340000004</v>
      </c>
      <c r="E48" s="141">
        <v>0</v>
      </c>
      <c r="F48" s="141">
        <v>0</v>
      </c>
      <c r="G48" s="141">
        <v>0</v>
      </c>
      <c r="H48" s="141">
        <v>0</v>
      </c>
      <c r="I48" s="141">
        <v>0</v>
      </c>
      <c r="J48" s="140">
        <v>815015.89000000013</v>
      </c>
      <c r="K48" s="140">
        <v>454178.81</v>
      </c>
      <c r="L48" s="140">
        <v>3087942.75</v>
      </c>
      <c r="M48" s="140">
        <v>536356.6</v>
      </c>
      <c r="N48" s="140">
        <v>795232.2</v>
      </c>
      <c r="O48" s="140">
        <v>8120241.9100000011</v>
      </c>
      <c r="P48" s="140">
        <v>3098223.57</v>
      </c>
      <c r="Q48" s="140">
        <f t="shared" si="0"/>
        <v>16907191.73</v>
      </c>
      <c r="S48" s="183"/>
    </row>
    <row r="49" spans="2:19" x14ac:dyDescent="0.25">
      <c r="B49" s="15" t="s">
        <v>62</v>
      </c>
      <c r="C49" s="140">
        <v>87253309</v>
      </c>
      <c r="D49" s="140">
        <v>87293547</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293389794</v>
      </c>
      <c r="D50" s="139">
        <v>302433575.71000004</v>
      </c>
      <c r="E50" s="142">
        <v>0</v>
      </c>
      <c r="F50" s="139">
        <v>1386836.52</v>
      </c>
      <c r="G50" s="142">
        <v>0</v>
      </c>
      <c r="H50" s="142">
        <v>0</v>
      </c>
      <c r="I50" s="142">
        <v>0</v>
      </c>
      <c r="J50" s="142">
        <v>0</v>
      </c>
      <c r="K50" s="142">
        <v>0</v>
      </c>
      <c r="L50" s="142">
        <v>0</v>
      </c>
      <c r="M50" s="142">
        <v>0</v>
      </c>
      <c r="N50" s="142">
        <v>0</v>
      </c>
      <c r="O50" s="142">
        <v>0</v>
      </c>
      <c r="P50" s="139">
        <v>879859.59</v>
      </c>
      <c r="Q50" s="139">
        <f t="shared" si="0"/>
        <v>2266696.11</v>
      </c>
      <c r="S50" s="183"/>
    </row>
    <row r="51" spans="2:19" x14ac:dyDescent="0.25">
      <c r="B51" s="15" t="s">
        <v>64</v>
      </c>
      <c r="C51" s="143">
        <v>268389794</v>
      </c>
      <c r="D51" s="143">
        <v>277433575.71000004</v>
      </c>
      <c r="E51" s="158">
        <v>0</v>
      </c>
      <c r="F51" s="143">
        <v>1386836.52</v>
      </c>
      <c r="G51" s="158">
        <v>0</v>
      </c>
      <c r="H51" s="158">
        <v>0</v>
      </c>
      <c r="I51" s="158">
        <v>0</v>
      </c>
      <c r="J51" s="158">
        <v>0</v>
      </c>
      <c r="K51" s="158">
        <v>0</v>
      </c>
      <c r="L51" s="158">
        <v>0</v>
      </c>
      <c r="M51" s="158">
        <v>0</v>
      </c>
      <c r="N51" s="158">
        <v>0</v>
      </c>
      <c r="O51" s="158">
        <v>0</v>
      </c>
      <c r="P51" s="143">
        <v>879859.59</v>
      </c>
      <c r="Q51" s="143">
        <f t="shared" si="0"/>
        <v>2266696.11</v>
      </c>
      <c r="S51" s="183"/>
    </row>
    <row r="52" spans="2:19" x14ac:dyDescent="0.25">
      <c r="B52" s="15" t="s">
        <v>94</v>
      </c>
      <c r="C52" s="159">
        <v>25000000</v>
      </c>
      <c r="D52" s="159">
        <v>25000000</v>
      </c>
      <c r="E52" s="160">
        <v>0</v>
      </c>
      <c r="F52" s="160">
        <v>0</v>
      </c>
      <c r="G52" s="160">
        <v>0</v>
      </c>
      <c r="H52" s="160">
        <v>0</v>
      </c>
      <c r="I52" s="160">
        <v>0</v>
      </c>
      <c r="J52" s="160">
        <v>0</v>
      </c>
      <c r="K52" s="160">
        <v>0</v>
      </c>
      <c r="L52" s="160">
        <v>0</v>
      </c>
      <c r="M52" s="160">
        <v>0</v>
      </c>
      <c r="N52" s="160">
        <v>0</v>
      </c>
      <c r="O52" s="160">
        <v>0</v>
      </c>
      <c r="P52" s="160">
        <v>0</v>
      </c>
      <c r="Q52" s="160">
        <f t="shared" si="0"/>
        <v>0</v>
      </c>
      <c r="S52" s="183"/>
    </row>
    <row r="53" spans="2:19" x14ac:dyDescent="0.25">
      <c r="B53" s="11" t="s">
        <v>79</v>
      </c>
      <c r="C53" s="139">
        <v>4221975488</v>
      </c>
      <c r="D53" s="139">
        <v>4221975488</v>
      </c>
      <c r="E53" s="142">
        <v>0</v>
      </c>
      <c r="F53" s="142">
        <v>0</v>
      </c>
      <c r="G53" s="142">
        <v>0</v>
      </c>
      <c r="H53" s="142">
        <v>0</v>
      </c>
      <c r="I53" s="142">
        <v>0</v>
      </c>
      <c r="J53" s="142">
        <v>0</v>
      </c>
      <c r="K53" s="142">
        <v>0</v>
      </c>
      <c r="L53" s="142">
        <v>0</v>
      </c>
      <c r="M53" s="142">
        <v>0</v>
      </c>
      <c r="N53" s="142">
        <v>0</v>
      </c>
      <c r="O53" s="142">
        <v>0</v>
      </c>
      <c r="P53" s="142">
        <v>0</v>
      </c>
      <c r="Q53" s="142">
        <f t="shared" si="0"/>
        <v>0</v>
      </c>
      <c r="S53" s="183"/>
    </row>
    <row r="54" spans="2:19" x14ac:dyDescent="0.25">
      <c r="B54" s="15" t="s">
        <v>80</v>
      </c>
      <c r="C54" s="143">
        <v>4221975488</v>
      </c>
      <c r="D54" s="143">
        <v>4221975488</v>
      </c>
      <c r="E54" s="158">
        <v>0</v>
      </c>
      <c r="F54" s="158">
        <v>0</v>
      </c>
      <c r="G54" s="158">
        <v>0</v>
      </c>
      <c r="H54" s="158">
        <v>0</v>
      </c>
      <c r="I54" s="158">
        <v>0</v>
      </c>
      <c r="J54" s="158">
        <v>0</v>
      </c>
      <c r="K54" s="158">
        <v>0</v>
      </c>
      <c r="L54" s="158">
        <v>0</v>
      </c>
      <c r="M54" s="158">
        <v>0</v>
      </c>
      <c r="N54" s="158">
        <v>0</v>
      </c>
      <c r="O54" s="158">
        <v>0</v>
      </c>
      <c r="P54" s="158">
        <v>0</v>
      </c>
      <c r="Q54" s="158">
        <f t="shared" si="0"/>
        <v>0</v>
      </c>
      <c r="S54" s="183"/>
    </row>
    <row r="55" spans="2:19" x14ac:dyDescent="0.25">
      <c r="B55" s="78" t="s">
        <v>65</v>
      </c>
      <c r="C55" s="146">
        <f>C9+C15+C24+C33+C38+C41+C50+C53</f>
        <v>40789948196</v>
      </c>
      <c r="D55" s="147">
        <f>D9+D15+D24+D33+D38+D41+D50+D53</f>
        <v>41053252492.940002</v>
      </c>
      <c r="E55" s="148">
        <f>E9+E15+E24+E33+E38+E41+E50+E53</f>
        <v>64413396.550000004</v>
      </c>
      <c r="F55" s="149">
        <f>F9+F15+F24+F33+F38+F41+F50+F53</f>
        <v>80665605.989999995</v>
      </c>
      <c r="G55" s="150">
        <f t="shared" ref="G55:Q55" si="1">G9+G15+G24+G33+G38+G41+G50</f>
        <v>118924090.11999999</v>
      </c>
      <c r="H55" s="148">
        <f t="shared" si="1"/>
        <v>83989876.88000001</v>
      </c>
      <c r="I55" s="149">
        <f t="shared" si="1"/>
        <v>93442029.119999975</v>
      </c>
      <c r="J55" s="150">
        <f t="shared" si="1"/>
        <v>100467373.23</v>
      </c>
      <c r="K55" s="148">
        <f t="shared" si="1"/>
        <v>4907908322.8599997</v>
      </c>
      <c r="L55" s="149">
        <f t="shared" si="1"/>
        <v>100797346.62</v>
      </c>
      <c r="M55" s="150">
        <f t="shared" si="1"/>
        <v>2517986650.0399995</v>
      </c>
      <c r="N55" s="148">
        <f t="shared" si="1"/>
        <v>109620753.02</v>
      </c>
      <c r="O55" s="149">
        <f t="shared" si="1"/>
        <v>140733767.77000001</v>
      </c>
      <c r="P55" s="150">
        <f t="shared" si="1"/>
        <v>2727170403.4500003</v>
      </c>
      <c r="Q55" s="151">
        <f t="shared" si="1"/>
        <v>11046119615.650002</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67</v>
      </c>
      <c r="C58" s="139">
        <v>1610643403</v>
      </c>
      <c r="D58" s="139">
        <v>1610643403</v>
      </c>
      <c r="E58" s="142">
        <v>0</v>
      </c>
      <c r="F58" s="142">
        <v>0</v>
      </c>
      <c r="G58" s="142">
        <v>0</v>
      </c>
      <c r="H58" s="142">
        <v>0</v>
      </c>
      <c r="I58" s="142">
        <v>0</v>
      </c>
      <c r="J58" s="142">
        <v>0</v>
      </c>
      <c r="K58" s="142">
        <v>0</v>
      </c>
      <c r="L58" s="142">
        <v>0</v>
      </c>
      <c r="M58" s="142">
        <v>0</v>
      </c>
      <c r="N58" s="142">
        <v>0</v>
      </c>
      <c r="O58" s="142">
        <v>0</v>
      </c>
      <c r="P58" s="142">
        <v>0</v>
      </c>
      <c r="Q58" s="142">
        <f>SUM(E58:P58)</f>
        <v>0</v>
      </c>
    </row>
    <row r="59" spans="2:19" x14ac:dyDescent="0.25">
      <c r="B59" s="23" t="s">
        <v>68</v>
      </c>
      <c r="C59" s="140">
        <v>1610643403</v>
      </c>
      <c r="D59" s="140">
        <v>1610643403</v>
      </c>
      <c r="E59" s="141">
        <v>0</v>
      </c>
      <c r="F59" s="141">
        <v>0</v>
      </c>
      <c r="G59" s="141">
        <v>0</v>
      </c>
      <c r="H59" s="141">
        <v>0</v>
      </c>
      <c r="I59" s="141">
        <v>0</v>
      </c>
      <c r="J59" s="141">
        <v>0</v>
      </c>
      <c r="K59" s="141">
        <v>0</v>
      </c>
      <c r="L59" s="141">
        <v>0</v>
      </c>
      <c r="M59" s="141">
        <v>0</v>
      </c>
      <c r="N59" s="141">
        <v>0</v>
      </c>
      <c r="O59" s="141">
        <v>0</v>
      </c>
      <c r="P59" s="141">
        <v>0</v>
      </c>
      <c r="Q59" s="141">
        <f t="shared" ref="Q59:Q62" si="2">SUM(E59:P59)</f>
        <v>0</v>
      </c>
    </row>
    <row r="60" spans="2:19" x14ac:dyDescent="0.25">
      <c r="B60" s="11" t="s">
        <v>70</v>
      </c>
      <c r="C60" s="139">
        <v>394166388</v>
      </c>
      <c r="D60" s="139">
        <v>405832482</v>
      </c>
      <c r="E60" s="142">
        <v>0</v>
      </c>
      <c r="F60" s="142">
        <v>0</v>
      </c>
      <c r="G60" s="139">
        <v>2950000</v>
      </c>
      <c r="H60" s="142">
        <v>0</v>
      </c>
      <c r="I60" s="142">
        <v>0</v>
      </c>
      <c r="J60" s="142">
        <v>0</v>
      </c>
      <c r="K60" s="142">
        <v>0</v>
      </c>
      <c r="L60" s="142">
        <v>0</v>
      </c>
      <c r="M60" s="142">
        <v>0</v>
      </c>
      <c r="N60" s="139">
        <v>6893371.0499999998</v>
      </c>
      <c r="O60" s="142">
        <v>0</v>
      </c>
      <c r="P60" s="142">
        <v>0</v>
      </c>
      <c r="Q60" s="139">
        <f t="shared" si="2"/>
        <v>9843371.0500000007</v>
      </c>
      <c r="S60" s="183"/>
    </row>
    <row r="61" spans="2:19" x14ac:dyDescent="0.25">
      <c r="B61" s="23" t="s">
        <v>71</v>
      </c>
      <c r="C61" s="140">
        <v>394166388</v>
      </c>
      <c r="D61" s="140">
        <v>405832482</v>
      </c>
      <c r="E61" s="141">
        <v>0</v>
      </c>
      <c r="F61" s="141">
        <v>0</v>
      </c>
      <c r="G61" s="140">
        <v>2950000</v>
      </c>
      <c r="H61" s="141">
        <v>0</v>
      </c>
      <c r="I61" s="141">
        <v>0</v>
      </c>
      <c r="J61" s="141">
        <v>0</v>
      </c>
      <c r="K61" s="141">
        <v>0</v>
      </c>
      <c r="L61" s="141">
        <v>0</v>
      </c>
      <c r="M61" s="141">
        <v>0</v>
      </c>
      <c r="N61" s="140">
        <v>6893371.0499999998</v>
      </c>
      <c r="O61" s="141">
        <v>0</v>
      </c>
      <c r="P61" s="141">
        <v>0</v>
      </c>
      <c r="Q61" s="140">
        <f t="shared" si="2"/>
        <v>9843371.0500000007</v>
      </c>
      <c r="S61" s="183"/>
    </row>
    <row r="62" spans="2:19" x14ac:dyDescent="0.25">
      <c r="B62" s="78" t="s">
        <v>72</v>
      </c>
      <c r="C62" s="146">
        <f t="shared" ref="C62:D62" si="3">C58+C60</f>
        <v>2004809791</v>
      </c>
      <c r="D62" s="147">
        <f t="shared" si="3"/>
        <v>2016475885</v>
      </c>
      <c r="E62" s="154">
        <f>E58+E60</f>
        <v>0</v>
      </c>
      <c r="F62" s="154">
        <f t="shared" ref="F62:P62" si="4">F58+F60</f>
        <v>0</v>
      </c>
      <c r="G62" s="148">
        <f t="shared" si="4"/>
        <v>2950000</v>
      </c>
      <c r="H62" s="154">
        <f t="shared" si="4"/>
        <v>0</v>
      </c>
      <c r="I62" s="154">
        <f t="shared" si="4"/>
        <v>0</v>
      </c>
      <c r="J62" s="154">
        <f t="shared" si="4"/>
        <v>0</v>
      </c>
      <c r="K62" s="154">
        <f t="shared" si="4"/>
        <v>0</v>
      </c>
      <c r="L62" s="154">
        <f t="shared" si="4"/>
        <v>0</v>
      </c>
      <c r="M62" s="154">
        <f t="shared" si="4"/>
        <v>0</v>
      </c>
      <c r="N62" s="148">
        <f t="shared" si="4"/>
        <v>6893371.0499999998</v>
      </c>
      <c r="O62" s="154">
        <f t="shared" si="4"/>
        <v>0</v>
      </c>
      <c r="P62" s="154">
        <f t="shared" si="4"/>
        <v>0</v>
      </c>
      <c r="Q62" s="151">
        <f t="shared" si="2"/>
        <v>9843371.0500000007</v>
      </c>
      <c r="S62" s="183"/>
    </row>
    <row r="63" spans="2:19" ht="15.75" customHeight="1" x14ac:dyDescent="0.25">
      <c r="C63" s="18"/>
      <c r="D63" s="18"/>
      <c r="E63" s="18"/>
      <c r="F63" s="18"/>
      <c r="G63" s="18"/>
      <c r="H63" s="18"/>
      <c r="I63" s="18"/>
      <c r="J63" s="18"/>
      <c r="K63" s="18"/>
      <c r="L63" s="18"/>
      <c r="M63" s="18"/>
      <c r="N63" s="18"/>
      <c r="O63" s="18"/>
      <c r="P63" s="18"/>
      <c r="Q63" s="18"/>
    </row>
    <row r="64" spans="2:19" x14ac:dyDescent="0.25">
      <c r="B64" s="78" t="s">
        <v>73</v>
      </c>
      <c r="C64" s="146">
        <f t="shared" ref="C64:D64" si="5">C55+C62</f>
        <v>42794757987</v>
      </c>
      <c r="D64" s="147">
        <f t="shared" si="5"/>
        <v>43069728377.940002</v>
      </c>
      <c r="E64" s="148">
        <f>E55+E62</f>
        <v>64413396.550000004</v>
      </c>
      <c r="F64" s="148">
        <f t="shared" ref="F64:Q64" si="6">F55+F62</f>
        <v>80665605.989999995</v>
      </c>
      <c r="G64" s="148">
        <f t="shared" si="6"/>
        <v>121874090.11999999</v>
      </c>
      <c r="H64" s="148">
        <f t="shared" si="6"/>
        <v>83989876.88000001</v>
      </c>
      <c r="I64" s="148">
        <f t="shared" si="6"/>
        <v>93442029.119999975</v>
      </c>
      <c r="J64" s="148">
        <f t="shared" si="6"/>
        <v>100467373.23</v>
      </c>
      <c r="K64" s="148">
        <f t="shared" si="6"/>
        <v>4907908322.8599997</v>
      </c>
      <c r="L64" s="148">
        <f t="shared" si="6"/>
        <v>100797346.62</v>
      </c>
      <c r="M64" s="148">
        <f t="shared" si="6"/>
        <v>2517986650.0399995</v>
      </c>
      <c r="N64" s="148">
        <f t="shared" si="6"/>
        <v>116514124.06999999</v>
      </c>
      <c r="O64" s="148">
        <f t="shared" si="6"/>
        <v>140733767.77000001</v>
      </c>
      <c r="P64" s="148">
        <f t="shared" si="6"/>
        <v>2727170403.4500003</v>
      </c>
      <c r="Q64" s="148">
        <f t="shared" si="6"/>
        <v>11055962986.700001</v>
      </c>
      <c r="S64" s="3"/>
    </row>
    <row r="65" spans="2:17" x14ac:dyDescent="0.25">
      <c r="B65" s="34" t="s">
        <v>95</v>
      </c>
      <c r="C65" s="29"/>
      <c r="D65" s="29"/>
      <c r="K65" s="5"/>
      <c r="L65" s="5"/>
      <c r="M65" s="5"/>
      <c r="N65" s="5"/>
      <c r="O65" s="5"/>
      <c r="P65" s="5"/>
      <c r="Q65" s="5"/>
    </row>
    <row r="66" spans="2:17" ht="15" customHeight="1" x14ac:dyDescent="0.25">
      <c r="B66" s="34" t="s">
        <v>85</v>
      </c>
      <c r="C66" s="28"/>
      <c r="D66" s="28"/>
      <c r="E66" s="28"/>
      <c r="F66" s="26"/>
      <c r="G66" s="26"/>
      <c r="H66" s="26"/>
      <c r="I66" s="30"/>
      <c r="J66" s="26"/>
      <c r="K66" s="5"/>
      <c r="L66" s="5"/>
      <c r="M66" s="5"/>
      <c r="N66" s="5"/>
      <c r="O66" s="5"/>
      <c r="P66" s="5"/>
      <c r="Q66" s="5"/>
    </row>
    <row r="67" spans="2:17" ht="15" customHeight="1" x14ac:dyDescent="0.25">
      <c r="B67" s="28"/>
      <c r="C67" s="28"/>
      <c r="E67" s="28"/>
      <c r="F67" s="28"/>
      <c r="G67" s="28"/>
      <c r="H67" s="28"/>
      <c r="I67" s="28"/>
      <c r="J67" s="28"/>
      <c r="K67" s="5"/>
      <c r="L67" s="5"/>
      <c r="M67" s="5"/>
      <c r="N67" s="5"/>
      <c r="O67" s="5"/>
      <c r="P67" s="5"/>
      <c r="Q67" s="5"/>
    </row>
    <row r="68" spans="2:17" ht="15" customHeight="1" x14ac:dyDescent="0.25">
      <c r="B68" s="31"/>
      <c r="C68" s="31"/>
      <c r="E68" s="31"/>
      <c r="F68" s="31"/>
      <c r="G68" s="31"/>
      <c r="H68" s="31"/>
      <c r="I68" s="31"/>
    </row>
    <row r="69" spans="2:17" x14ac:dyDescent="0.25">
      <c r="E69" s="32"/>
    </row>
    <row r="71" spans="2:17" x14ac:dyDescent="0.25">
      <c r="D71" s="2"/>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40:Q54 Q9:Q38 Q58:Q61"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9"/>
  <sheetViews>
    <sheetView showGridLines="0" topLeftCell="A6" zoomScale="70" zoomScaleNormal="70" workbookViewId="0">
      <selection activeCell="B7" sqref="B7:B8"/>
    </sheetView>
  </sheetViews>
  <sheetFormatPr defaultColWidth="11.42578125" defaultRowHeight="15" x14ac:dyDescent="0.25"/>
  <cols>
    <col min="1" max="1" width="7.42578125" customWidth="1"/>
    <col min="2" max="2" width="88.28515625" bestFit="1" customWidth="1"/>
    <col min="3" max="3" width="14.7109375" customWidth="1"/>
    <col min="4" max="4" width="16" customWidth="1"/>
    <col min="5" max="17" width="14.42578125"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96</v>
      </c>
      <c r="C6" s="25"/>
      <c r="D6" s="25"/>
      <c r="E6" s="19"/>
      <c r="F6" s="19"/>
      <c r="G6" s="19"/>
      <c r="H6" s="19"/>
      <c r="I6"/>
      <c r="J6"/>
      <c r="K6"/>
      <c r="L6"/>
      <c r="M6"/>
      <c r="N6"/>
      <c r="O6"/>
      <c r="P6"/>
      <c r="Q6" s="18" t="s">
        <v>5</v>
      </c>
      <c r="R6" s="12"/>
    </row>
    <row r="7" spans="2:19" s="17" customFormat="1" ht="24" customHeight="1" x14ac:dyDescent="0.25">
      <c r="B7" s="197" t="s">
        <v>6</v>
      </c>
      <c r="C7" s="199" t="s">
        <v>7</v>
      </c>
      <c r="D7" s="199" t="s">
        <v>8</v>
      </c>
      <c r="E7" s="196" t="s">
        <v>9</v>
      </c>
      <c r="F7" s="196"/>
      <c r="G7" s="196"/>
      <c r="H7" s="196"/>
      <c r="I7" s="196"/>
      <c r="J7" s="196"/>
      <c r="K7" s="196"/>
      <c r="L7" s="196"/>
      <c r="M7" s="196"/>
      <c r="N7" s="196"/>
      <c r="O7" s="196"/>
      <c r="P7" s="196"/>
      <c r="Q7" s="196"/>
    </row>
    <row r="8" spans="2:19" s="17" customFormat="1" ht="25.5" customHeight="1" x14ac:dyDescent="0.25">
      <c r="B8" s="198"/>
      <c r="C8" s="200"/>
      <c r="D8" s="200"/>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4090799267</v>
      </c>
      <c r="D9" s="139">
        <v>4137462707.75</v>
      </c>
      <c r="E9" s="139">
        <v>65669353.32</v>
      </c>
      <c r="F9" s="139">
        <v>64956590.949999996</v>
      </c>
      <c r="G9" s="139">
        <v>88174748.709999993</v>
      </c>
      <c r="H9" s="139">
        <v>74226840.799999997</v>
      </c>
      <c r="I9" s="139">
        <v>67128913.200000003</v>
      </c>
      <c r="J9" s="139">
        <v>75708641.379999995</v>
      </c>
      <c r="K9" s="139">
        <v>74929192.769999996</v>
      </c>
      <c r="L9" s="139">
        <v>68941927.510000005</v>
      </c>
      <c r="M9" s="139">
        <v>190417352.81</v>
      </c>
      <c r="N9" s="139">
        <v>166052922.44999999</v>
      </c>
      <c r="O9" s="139">
        <v>106036115.22</v>
      </c>
      <c r="P9" s="139">
        <v>123345158.37</v>
      </c>
      <c r="Q9" s="139">
        <f>SUM(E9:P9)</f>
        <v>1165587757.4900002</v>
      </c>
      <c r="S9" s="183"/>
    </row>
    <row r="10" spans="2:19" x14ac:dyDescent="0.25">
      <c r="B10" s="15" t="s">
        <v>24</v>
      </c>
      <c r="C10" s="140">
        <v>2832071572</v>
      </c>
      <c r="D10" s="140">
        <v>2834671284.1300001</v>
      </c>
      <c r="E10" s="140">
        <v>54437342.230000004</v>
      </c>
      <c r="F10" s="140">
        <v>53732341.189999998</v>
      </c>
      <c r="G10" s="140">
        <v>57272645.399999991</v>
      </c>
      <c r="H10" s="140">
        <v>55635675.459999993</v>
      </c>
      <c r="I10" s="140">
        <v>55345709.120000005</v>
      </c>
      <c r="J10" s="140">
        <v>55758039.450000003</v>
      </c>
      <c r="K10" s="140">
        <v>56730832.490000002</v>
      </c>
      <c r="L10" s="140">
        <v>57530991.509999998</v>
      </c>
      <c r="M10" s="140">
        <v>145846249.06999999</v>
      </c>
      <c r="N10" s="140">
        <v>133409371.49999999</v>
      </c>
      <c r="O10" s="140">
        <v>93417543.439999998</v>
      </c>
      <c r="P10" s="140">
        <v>90126195.5</v>
      </c>
      <c r="Q10" s="140">
        <f t="shared" ref="Q10:Q53" si="0">SUM(E10:P10)</f>
        <v>909242936.3599999</v>
      </c>
      <c r="S10" s="183"/>
    </row>
    <row r="11" spans="2:19" x14ac:dyDescent="0.25">
      <c r="B11" s="15" t="s">
        <v>25</v>
      </c>
      <c r="C11" s="140">
        <v>546357762</v>
      </c>
      <c r="D11" s="140">
        <v>592201482.84000003</v>
      </c>
      <c r="E11" s="140">
        <v>2044055.5100000002</v>
      </c>
      <c r="F11" s="140">
        <v>2246639.15</v>
      </c>
      <c r="G11" s="140">
        <v>20791874.390000001</v>
      </c>
      <c r="H11" s="140">
        <v>8613481.1900000013</v>
      </c>
      <c r="I11" s="140">
        <v>1889904.04</v>
      </c>
      <c r="J11" s="140">
        <v>9926919</v>
      </c>
      <c r="K11" s="140">
        <v>7489507.5700000003</v>
      </c>
      <c r="L11" s="140">
        <v>1845541.85</v>
      </c>
      <c r="M11" s="140">
        <v>21151281.550000001</v>
      </c>
      <c r="N11" s="140">
        <v>10311379.140000001</v>
      </c>
      <c r="O11" s="140">
        <v>2310881.6100000003</v>
      </c>
      <c r="P11" s="140">
        <v>20999428.829999998</v>
      </c>
      <c r="Q11" s="140">
        <f t="shared" si="0"/>
        <v>109620893.83</v>
      </c>
      <c r="S11" s="183"/>
    </row>
    <row r="12" spans="2:19" x14ac:dyDescent="0.25">
      <c r="B12" s="15" t="s">
        <v>26</v>
      </c>
      <c r="C12" s="140">
        <v>38968898</v>
      </c>
      <c r="D12" s="140">
        <v>41601298</v>
      </c>
      <c r="E12" s="140">
        <v>1152200</v>
      </c>
      <c r="F12" s="140">
        <v>1100000</v>
      </c>
      <c r="G12" s="140">
        <v>1989400</v>
      </c>
      <c r="H12" s="140">
        <v>1651000</v>
      </c>
      <c r="I12" s="140">
        <v>1769200</v>
      </c>
      <c r="J12" s="140">
        <v>1841200</v>
      </c>
      <c r="K12" s="140">
        <v>2405400</v>
      </c>
      <c r="L12" s="140">
        <v>1165000</v>
      </c>
      <c r="M12" s="140">
        <v>1793200</v>
      </c>
      <c r="N12" s="140">
        <v>2627400</v>
      </c>
      <c r="O12" s="140">
        <v>1823200</v>
      </c>
      <c r="P12" s="140">
        <v>2431200</v>
      </c>
      <c r="Q12" s="140">
        <f t="shared" si="0"/>
        <v>21748400</v>
      </c>
      <c r="S12" s="183"/>
    </row>
    <row r="13" spans="2:19" x14ac:dyDescent="0.25">
      <c r="B13" s="15" t="s">
        <v>27</v>
      </c>
      <c r="C13" s="140">
        <v>327647165</v>
      </c>
      <c r="D13" s="140">
        <v>321304988.65999997</v>
      </c>
      <c r="E13" s="140">
        <v>174000</v>
      </c>
      <c r="F13" s="141">
        <v>0</v>
      </c>
      <c r="G13" s="140">
        <v>71500</v>
      </c>
      <c r="H13" s="140">
        <v>165000</v>
      </c>
      <c r="I13" s="141">
        <v>0</v>
      </c>
      <c r="J13" s="141">
        <v>0</v>
      </c>
      <c r="K13" s="140">
        <v>21000</v>
      </c>
      <c r="L13" s="140">
        <v>21000</v>
      </c>
      <c r="M13" s="140">
        <v>54500</v>
      </c>
      <c r="N13" s="140">
        <v>115739.66</v>
      </c>
      <c r="O13" s="141">
        <v>0</v>
      </c>
      <c r="P13" s="141">
        <v>0</v>
      </c>
      <c r="Q13" s="140">
        <f t="shared" si="0"/>
        <v>622739.66</v>
      </c>
      <c r="S13" s="183"/>
    </row>
    <row r="14" spans="2:19" x14ac:dyDescent="0.25">
      <c r="B14" s="15" t="s">
        <v>28</v>
      </c>
      <c r="C14" s="140">
        <v>345753870</v>
      </c>
      <c r="D14" s="140">
        <v>347683654.12</v>
      </c>
      <c r="E14" s="140">
        <v>7861755.5800000001</v>
      </c>
      <c r="F14" s="140">
        <v>7877610.6100000003</v>
      </c>
      <c r="G14" s="140">
        <v>8049328.9200000009</v>
      </c>
      <c r="H14" s="140">
        <v>8161684.1500000013</v>
      </c>
      <c r="I14" s="140">
        <v>8124100.04</v>
      </c>
      <c r="J14" s="140">
        <v>8182482.9299999988</v>
      </c>
      <c r="K14" s="140">
        <v>8282452.709999999</v>
      </c>
      <c r="L14" s="140">
        <v>8379394.1499999994</v>
      </c>
      <c r="M14" s="140">
        <v>21572122.190000001</v>
      </c>
      <c r="N14" s="140">
        <v>19589032.149999999</v>
      </c>
      <c r="O14" s="140">
        <v>8484490.1699999999</v>
      </c>
      <c r="P14" s="140">
        <v>9788334.040000001</v>
      </c>
      <c r="Q14" s="140">
        <f t="shared" si="0"/>
        <v>124352787.64000002</v>
      </c>
      <c r="S14" s="183"/>
    </row>
    <row r="15" spans="2:19" x14ac:dyDescent="0.25">
      <c r="B15" s="11" t="s">
        <v>29</v>
      </c>
      <c r="C15" s="139">
        <v>28428597089</v>
      </c>
      <c r="D15" s="139">
        <v>28507052108.339993</v>
      </c>
      <c r="E15" s="139">
        <v>9688131.2300000004</v>
      </c>
      <c r="F15" s="139">
        <v>15205156.029999999</v>
      </c>
      <c r="G15" s="139">
        <v>26152073.129999995</v>
      </c>
      <c r="H15" s="139">
        <v>35726719.399999999</v>
      </c>
      <c r="I15" s="139">
        <v>12619401.630000001</v>
      </c>
      <c r="J15" s="139">
        <v>26487252.979999997</v>
      </c>
      <c r="K15" s="139">
        <v>18481585.189999998</v>
      </c>
      <c r="L15" s="139">
        <v>18035996.73</v>
      </c>
      <c r="M15" s="139">
        <v>31569058.690000001</v>
      </c>
      <c r="N15" s="139">
        <v>46465328.150000006</v>
      </c>
      <c r="O15" s="139">
        <v>20323388.550000004</v>
      </c>
      <c r="P15" s="139">
        <v>31088542.68</v>
      </c>
      <c r="Q15" s="139">
        <f t="shared" si="0"/>
        <v>291842634.38999999</v>
      </c>
      <c r="S15" s="183"/>
    </row>
    <row r="16" spans="2:19" x14ac:dyDescent="0.25">
      <c r="B16" s="15" t="s">
        <v>30</v>
      </c>
      <c r="C16" s="140">
        <v>234119394</v>
      </c>
      <c r="D16" s="140">
        <v>231017075.68000004</v>
      </c>
      <c r="E16" s="140">
        <v>4598636.1399999997</v>
      </c>
      <c r="F16" s="140">
        <v>3277699.63</v>
      </c>
      <c r="G16" s="140">
        <v>3133901.22</v>
      </c>
      <c r="H16" s="140">
        <v>3633178.87</v>
      </c>
      <c r="I16" s="140">
        <v>2941900.56</v>
      </c>
      <c r="J16" s="140">
        <v>8467283.6899999995</v>
      </c>
      <c r="K16" s="140">
        <v>5334495.8299999991</v>
      </c>
      <c r="L16" s="140">
        <v>4671666.3599999994</v>
      </c>
      <c r="M16" s="140">
        <v>4450945.67</v>
      </c>
      <c r="N16" s="140">
        <v>13261103.060000001</v>
      </c>
      <c r="O16" s="140">
        <v>4235293.5299999993</v>
      </c>
      <c r="P16" s="140">
        <v>7604679.8000000007</v>
      </c>
      <c r="Q16" s="140">
        <f t="shared" si="0"/>
        <v>65610784.359999999</v>
      </c>
      <c r="S16" s="183"/>
    </row>
    <row r="17" spans="2:19" x14ac:dyDescent="0.25">
      <c r="B17" s="15" t="s">
        <v>31</v>
      </c>
      <c r="C17" s="140">
        <v>218573739</v>
      </c>
      <c r="D17" s="140">
        <v>225996908.78</v>
      </c>
      <c r="E17" s="140">
        <v>59132.160000000003</v>
      </c>
      <c r="F17" s="140">
        <v>135700</v>
      </c>
      <c r="G17" s="140">
        <v>3874.2</v>
      </c>
      <c r="H17" s="140">
        <v>365665.98</v>
      </c>
      <c r="I17" s="140">
        <v>128850.82</v>
      </c>
      <c r="J17" s="140">
        <v>535562.74</v>
      </c>
      <c r="K17" s="140">
        <v>1458926.22</v>
      </c>
      <c r="L17" s="140">
        <v>4091794.9</v>
      </c>
      <c r="M17" s="140">
        <v>284807.77</v>
      </c>
      <c r="N17" s="140">
        <v>3396326.3299999996</v>
      </c>
      <c r="O17" s="140">
        <v>27336.600000000002</v>
      </c>
      <c r="P17" s="140">
        <v>459184.81999999995</v>
      </c>
      <c r="Q17" s="140">
        <f t="shared" si="0"/>
        <v>10947162.539999999</v>
      </c>
      <c r="S17" s="183"/>
    </row>
    <row r="18" spans="2:19" x14ac:dyDescent="0.25">
      <c r="B18" s="15" t="s">
        <v>32</v>
      </c>
      <c r="C18" s="140">
        <v>58928249</v>
      </c>
      <c r="D18" s="140">
        <v>58772495.770000003</v>
      </c>
      <c r="E18" s="140">
        <v>65500</v>
      </c>
      <c r="F18" s="140">
        <v>3900</v>
      </c>
      <c r="G18" s="140">
        <v>107150</v>
      </c>
      <c r="H18" s="140">
        <v>54664.84</v>
      </c>
      <c r="I18" s="140">
        <v>75550</v>
      </c>
      <c r="J18" s="140">
        <v>206998.9</v>
      </c>
      <c r="K18" s="140">
        <v>140415</v>
      </c>
      <c r="L18" s="140">
        <v>31050</v>
      </c>
      <c r="M18" s="140">
        <v>139161.14000000001</v>
      </c>
      <c r="N18" s="140">
        <v>127352.28000000001</v>
      </c>
      <c r="O18" s="140">
        <v>137455</v>
      </c>
      <c r="P18" s="140">
        <v>61175</v>
      </c>
      <c r="Q18" s="140">
        <f t="shared" si="0"/>
        <v>1150372.1600000001</v>
      </c>
      <c r="S18" s="183"/>
    </row>
    <row r="19" spans="2:19" x14ac:dyDescent="0.25">
      <c r="B19" s="15" t="s">
        <v>33</v>
      </c>
      <c r="C19" s="140">
        <v>15977367</v>
      </c>
      <c r="D19" s="140">
        <v>17291250.530000001</v>
      </c>
      <c r="E19" s="140">
        <v>135525</v>
      </c>
      <c r="F19" s="140">
        <v>25689</v>
      </c>
      <c r="G19" s="140">
        <v>187272.54</v>
      </c>
      <c r="H19" s="140">
        <v>89177.75</v>
      </c>
      <c r="I19" s="140">
        <v>76327.429999999993</v>
      </c>
      <c r="J19" s="140">
        <v>36096</v>
      </c>
      <c r="K19" s="140">
        <v>585852.72</v>
      </c>
      <c r="L19" s="140">
        <v>66983.3</v>
      </c>
      <c r="M19" s="140">
        <v>143261.6</v>
      </c>
      <c r="N19" s="140">
        <v>1526716.3199999998</v>
      </c>
      <c r="O19" s="140">
        <v>105670.70999999999</v>
      </c>
      <c r="P19" s="140">
        <v>371905.92000000004</v>
      </c>
      <c r="Q19" s="140">
        <f t="shared" si="0"/>
        <v>3350478.29</v>
      </c>
      <c r="S19" s="183"/>
    </row>
    <row r="20" spans="2:19" x14ac:dyDescent="0.25">
      <c r="B20" s="15" t="s">
        <v>34</v>
      </c>
      <c r="C20" s="140">
        <v>236770066</v>
      </c>
      <c r="D20" s="140">
        <v>240980002.96999997</v>
      </c>
      <c r="E20" s="140">
        <v>3586759.8200000003</v>
      </c>
      <c r="F20" s="140">
        <v>6993869.9800000004</v>
      </c>
      <c r="G20" s="140">
        <v>13210724.679999998</v>
      </c>
      <c r="H20" s="140">
        <v>6004012.9500000002</v>
      </c>
      <c r="I20" s="140">
        <v>4376117.6900000004</v>
      </c>
      <c r="J20" s="140">
        <v>9911662.4500000011</v>
      </c>
      <c r="K20" s="140">
        <v>6077611.7699999996</v>
      </c>
      <c r="L20" s="140">
        <v>5430301.9199999999</v>
      </c>
      <c r="M20" s="140">
        <v>8368311.4799999995</v>
      </c>
      <c r="N20" s="140">
        <v>15475836.810000004</v>
      </c>
      <c r="O20" s="140">
        <v>4910166.79</v>
      </c>
      <c r="P20" s="140">
        <v>8283510.3399999999</v>
      </c>
      <c r="Q20" s="140">
        <f t="shared" si="0"/>
        <v>92628886.680000022</v>
      </c>
      <c r="S20" s="183"/>
    </row>
    <row r="21" spans="2:19" x14ac:dyDescent="0.25">
      <c r="B21" s="15" t="s">
        <v>35</v>
      </c>
      <c r="C21" s="140">
        <v>41625162</v>
      </c>
      <c r="D21" s="140">
        <v>39282929.960000001</v>
      </c>
      <c r="E21" s="140">
        <v>58896.45</v>
      </c>
      <c r="F21" s="140">
        <v>36933.269999999997</v>
      </c>
      <c r="G21" s="140">
        <v>1392263.7000000002</v>
      </c>
      <c r="H21" s="140">
        <v>57743.31</v>
      </c>
      <c r="I21" s="140">
        <v>93663.81</v>
      </c>
      <c r="J21" s="140">
        <v>916151.89</v>
      </c>
      <c r="K21" s="140">
        <v>75532.98000000001</v>
      </c>
      <c r="L21" s="140">
        <v>56218.92</v>
      </c>
      <c r="M21" s="140">
        <v>214475.32</v>
      </c>
      <c r="N21" s="140">
        <v>135569.18</v>
      </c>
      <c r="O21" s="140">
        <v>1333702.1000000001</v>
      </c>
      <c r="P21" s="140">
        <v>714227.08000000007</v>
      </c>
      <c r="Q21" s="140">
        <f t="shared" si="0"/>
        <v>5085378.01</v>
      </c>
      <c r="S21" s="183"/>
    </row>
    <row r="22" spans="2:19" x14ac:dyDescent="0.25">
      <c r="B22" s="15" t="s">
        <v>36</v>
      </c>
      <c r="C22" s="140">
        <v>121699969</v>
      </c>
      <c r="D22" s="140">
        <v>122154112.75000001</v>
      </c>
      <c r="E22" s="140">
        <v>201627</v>
      </c>
      <c r="F22" s="140">
        <v>152801.26</v>
      </c>
      <c r="G22" s="140">
        <v>504180.42</v>
      </c>
      <c r="H22" s="140">
        <v>394540.64</v>
      </c>
      <c r="I22" s="140">
        <v>377771.15</v>
      </c>
      <c r="J22" s="140">
        <v>201481.72</v>
      </c>
      <c r="K22" s="140">
        <v>801309.89</v>
      </c>
      <c r="L22" s="140">
        <v>391042.03</v>
      </c>
      <c r="M22" s="140">
        <v>2366899.3000000003</v>
      </c>
      <c r="N22" s="140">
        <v>3796706.23</v>
      </c>
      <c r="O22" s="140">
        <v>639377.85</v>
      </c>
      <c r="P22" s="140">
        <v>2035795.6800000002</v>
      </c>
      <c r="Q22" s="140">
        <f t="shared" si="0"/>
        <v>11863533.17</v>
      </c>
      <c r="S22" s="183"/>
    </row>
    <row r="23" spans="2:19" x14ac:dyDescent="0.25">
      <c r="B23" s="15" t="s">
        <v>37</v>
      </c>
      <c r="C23" s="140">
        <v>27500903143</v>
      </c>
      <c r="D23" s="140">
        <v>27562598114.259995</v>
      </c>
      <c r="E23" s="140">
        <v>982054.65999999992</v>
      </c>
      <c r="F23" s="140">
        <v>3810831.04</v>
      </c>
      <c r="G23" s="140">
        <v>7179503.5599999996</v>
      </c>
      <c r="H23" s="140">
        <v>24523672.760000002</v>
      </c>
      <c r="I23" s="140">
        <v>4090942.6799999997</v>
      </c>
      <c r="J23" s="140">
        <v>5556525.5899999999</v>
      </c>
      <c r="K23" s="140">
        <v>3403089.18</v>
      </c>
      <c r="L23" s="140">
        <v>2782282.3000000003</v>
      </c>
      <c r="M23" s="140">
        <v>15021968.57</v>
      </c>
      <c r="N23" s="140">
        <v>7759930.5199999996</v>
      </c>
      <c r="O23" s="140">
        <v>8475829.1899999995</v>
      </c>
      <c r="P23" s="140">
        <v>10694216.870000001</v>
      </c>
      <c r="Q23" s="140">
        <f t="shared" si="0"/>
        <v>94280846.920000002</v>
      </c>
      <c r="S23" s="183"/>
    </row>
    <row r="24" spans="2:19" x14ac:dyDescent="0.25">
      <c r="B24" s="15" t="s">
        <v>97</v>
      </c>
      <c r="C24" s="141">
        <v>0</v>
      </c>
      <c r="D24" s="140">
        <v>8959217.6400000006</v>
      </c>
      <c r="E24" s="141">
        <v>0</v>
      </c>
      <c r="F24" s="140">
        <v>767731.85</v>
      </c>
      <c r="G24" s="140">
        <v>433202.81</v>
      </c>
      <c r="H24" s="140">
        <v>604062.29999999993</v>
      </c>
      <c r="I24" s="140">
        <v>458277.49000000005</v>
      </c>
      <c r="J24" s="140">
        <v>655489.99999999988</v>
      </c>
      <c r="K24" s="140">
        <v>604351.6</v>
      </c>
      <c r="L24" s="140">
        <v>514657.00000000006</v>
      </c>
      <c r="M24" s="140">
        <v>579227.84000000008</v>
      </c>
      <c r="N24" s="140">
        <v>985787.42</v>
      </c>
      <c r="O24" s="140">
        <v>458556.78000000014</v>
      </c>
      <c r="P24" s="140">
        <v>863847.17</v>
      </c>
      <c r="Q24" s="140">
        <f t="shared" si="0"/>
        <v>6925192.2600000007</v>
      </c>
      <c r="S24" s="183"/>
    </row>
    <row r="25" spans="2:19" x14ac:dyDescent="0.25">
      <c r="B25" s="11" t="s">
        <v>38</v>
      </c>
      <c r="C25" s="139">
        <v>711842746</v>
      </c>
      <c r="D25" s="139">
        <v>697048608.74999988</v>
      </c>
      <c r="E25" s="139">
        <v>735423.93</v>
      </c>
      <c r="F25" s="139">
        <v>3621869.9200000004</v>
      </c>
      <c r="G25" s="139">
        <v>2575155.38</v>
      </c>
      <c r="H25" s="139">
        <v>5273353.62</v>
      </c>
      <c r="I25" s="139">
        <v>8247749.330000001</v>
      </c>
      <c r="J25" s="139">
        <v>1447350.64</v>
      </c>
      <c r="K25" s="139">
        <v>2747757.21</v>
      </c>
      <c r="L25" s="139">
        <v>6518571.8599999994</v>
      </c>
      <c r="M25" s="139">
        <v>6099354.6999999993</v>
      </c>
      <c r="N25" s="139">
        <v>65236675.07</v>
      </c>
      <c r="O25" s="139">
        <v>28930034.84</v>
      </c>
      <c r="P25" s="139">
        <v>19703476.579999998</v>
      </c>
      <c r="Q25" s="139">
        <f t="shared" si="0"/>
        <v>151136773.07999998</v>
      </c>
      <c r="S25" s="183"/>
    </row>
    <row r="26" spans="2:19" x14ac:dyDescent="0.25">
      <c r="B26" s="15" t="s">
        <v>39</v>
      </c>
      <c r="C26" s="140">
        <v>167971539</v>
      </c>
      <c r="D26" s="140">
        <v>144620816.79000002</v>
      </c>
      <c r="E26" s="140">
        <v>221153.4</v>
      </c>
      <c r="F26" s="140">
        <v>1347615.7000000002</v>
      </c>
      <c r="G26" s="140">
        <v>163860.81</v>
      </c>
      <c r="H26" s="140">
        <v>238280.98</v>
      </c>
      <c r="I26" s="140">
        <v>1885503.95</v>
      </c>
      <c r="J26" s="140">
        <v>250507.96999999997</v>
      </c>
      <c r="K26" s="140">
        <v>166242.12</v>
      </c>
      <c r="L26" s="140">
        <v>3751976.4</v>
      </c>
      <c r="M26" s="140">
        <v>639564.28</v>
      </c>
      <c r="N26" s="140">
        <v>44245840.440000005</v>
      </c>
      <c r="O26" s="140">
        <v>2040027.4300000004</v>
      </c>
      <c r="P26" s="140">
        <v>947932.71000000008</v>
      </c>
      <c r="Q26" s="140">
        <f t="shared" si="0"/>
        <v>55898506.190000005</v>
      </c>
      <c r="S26" s="183"/>
    </row>
    <row r="27" spans="2:19" x14ac:dyDescent="0.25">
      <c r="B27" s="15" t="s">
        <v>40</v>
      </c>
      <c r="C27" s="140">
        <v>41951875</v>
      </c>
      <c r="D27" s="140">
        <v>44103464.800000004</v>
      </c>
      <c r="E27" s="141">
        <v>0</v>
      </c>
      <c r="F27" s="140">
        <v>41345.69</v>
      </c>
      <c r="G27" s="140">
        <v>1010</v>
      </c>
      <c r="H27" s="140">
        <v>1219836.52</v>
      </c>
      <c r="I27" s="140">
        <v>4779</v>
      </c>
      <c r="J27" s="140">
        <v>49796</v>
      </c>
      <c r="K27" s="140">
        <v>55505</v>
      </c>
      <c r="L27" s="140">
        <v>10868.509999999998</v>
      </c>
      <c r="M27" s="140">
        <v>1957476.19</v>
      </c>
      <c r="N27" s="140">
        <v>2883928.41</v>
      </c>
      <c r="O27" s="140">
        <v>247853.1</v>
      </c>
      <c r="P27" s="140">
        <v>81597.53</v>
      </c>
      <c r="Q27" s="140">
        <f t="shared" si="0"/>
        <v>6553995.9500000002</v>
      </c>
      <c r="S27" s="183"/>
    </row>
    <row r="28" spans="2:19" x14ac:dyDescent="0.25">
      <c r="B28" s="15" t="s">
        <v>41</v>
      </c>
      <c r="C28" s="140">
        <v>88235553</v>
      </c>
      <c r="D28" s="140">
        <v>88002782.069999978</v>
      </c>
      <c r="E28" s="140">
        <v>117362.8</v>
      </c>
      <c r="F28" s="140">
        <v>192839.99999999994</v>
      </c>
      <c r="G28" s="140">
        <v>82306.510000000009</v>
      </c>
      <c r="H28" s="140">
        <v>106708.35999999999</v>
      </c>
      <c r="I28" s="140">
        <v>250173.48</v>
      </c>
      <c r="J28" s="140">
        <v>37209.06</v>
      </c>
      <c r="K28" s="140">
        <v>24498.95</v>
      </c>
      <c r="L28" s="140">
        <v>192886.23</v>
      </c>
      <c r="M28" s="140">
        <v>495706.73</v>
      </c>
      <c r="N28" s="140">
        <v>1989889.1</v>
      </c>
      <c r="O28" s="140">
        <v>97513.200000000026</v>
      </c>
      <c r="P28" s="140">
        <v>354359.77999999997</v>
      </c>
      <c r="Q28" s="140">
        <f t="shared" si="0"/>
        <v>3941454.1999999997</v>
      </c>
      <c r="S28" s="183"/>
    </row>
    <row r="29" spans="2:19" x14ac:dyDescent="0.25">
      <c r="B29" s="15" t="s">
        <v>42</v>
      </c>
      <c r="C29" s="140">
        <v>8648742</v>
      </c>
      <c r="D29" s="140">
        <v>8600581</v>
      </c>
      <c r="E29" s="141">
        <v>0</v>
      </c>
      <c r="F29" s="140">
        <v>47099.81</v>
      </c>
      <c r="G29" s="141">
        <v>0</v>
      </c>
      <c r="H29" s="141">
        <v>0</v>
      </c>
      <c r="I29" s="141">
        <v>0</v>
      </c>
      <c r="J29" s="140">
        <v>10146.450000000001</v>
      </c>
      <c r="K29" s="140">
        <v>1654.3</v>
      </c>
      <c r="L29" s="141">
        <v>0</v>
      </c>
      <c r="M29" s="140">
        <v>40462.239999999998</v>
      </c>
      <c r="N29" s="140">
        <v>716703.28</v>
      </c>
      <c r="O29" s="140">
        <v>11660.3</v>
      </c>
      <c r="P29" s="140">
        <v>84.7</v>
      </c>
      <c r="Q29" s="140">
        <f t="shared" si="0"/>
        <v>827811.08000000007</v>
      </c>
      <c r="S29" s="183"/>
    </row>
    <row r="30" spans="2:19" x14ac:dyDescent="0.25">
      <c r="B30" s="15" t="s">
        <v>43</v>
      </c>
      <c r="C30" s="140">
        <v>26646162</v>
      </c>
      <c r="D30" s="140">
        <v>25835315.460000005</v>
      </c>
      <c r="E30" s="141">
        <v>0</v>
      </c>
      <c r="F30" s="141">
        <v>0</v>
      </c>
      <c r="G30" s="140">
        <v>40171.01</v>
      </c>
      <c r="H30" s="140">
        <v>6082.95</v>
      </c>
      <c r="I30" s="140">
        <v>73199.98</v>
      </c>
      <c r="J30" s="140">
        <v>60000</v>
      </c>
      <c r="K30" s="140">
        <v>39776.550000000003</v>
      </c>
      <c r="L30" s="140">
        <v>12423.6</v>
      </c>
      <c r="M30" s="140">
        <v>9822.91</v>
      </c>
      <c r="N30" s="140">
        <v>439293.55999999994</v>
      </c>
      <c r="O30" s="140">
        <v>29723.470000000005</v>
      </c>
      <c r="P30" s="140">
        <v>12908.74</v>
      </c>
      <c r="Q30" s="140">
        <f t="shared" si="0"/>
        <v>723402.7699999999</v>
      </c>
      <c r="S30" s="183"/>
    </row>
    <row r="31" spans="2:19" x14ac:dyDescent="0.25">
      <c r="B31" s="15" t="s">
        <v>44</v>
      </c>
      <c r="C31" s="140">
        <v>20886046</v>
      </c>
      <c r="D31" s="140">
        <v>15363909.42</v>
      </c>
      <c r="E31" s="140">
        <v>12449</v>
      </c>
      <c r="F31" s="141">
        <v>0</v>
      </c>
      <c r="G31" s="140">
        <v>26808.5</v>
      </c>
      <c r="H31" s="140">
        <v>7578.82</v>
      </c>
      <c r="I31" s="140">
        <v>443.8</v>
      </c>
      <c r="J31" s="140">
        <v>1327</v>
      </c>
      <c r="K31" s="140">
        <v>3820.87</v>
      </c>
      <c r="L31" s="140">
        <v>8425.14</v>
      </c>
      <c r="M31" s="140">
        <v>180</v>
      </c>
      <c r="N31" s="140">
        <v>257042.71999999994</v>
      </c>
      <c r="O31" s="140">
        <v>49167.63</v>
      </c>
      <c r="P31" s="140">
        <v>2268573.6800000002</v>
      </c>
      <c r="Q31" s="140">
        <f t="shared" si="0"/>
        <v>2635817.16</v>
      </c>
      <c r="S31" s="183"/>
    </row>
    <row r="32" spans="2:19" x14ac:dyDescent="0.25">
      <c r="B32" s="15" t="s">
        <v>45</v>
      </c>
      <c r="C32" s="140">
        <v>123821446</v>
      </c>
      <c r="D32" s="140">
        <v>128965556.36</v>
      </c>
      <c r="E32" s="140">
        <v>25336.16</v>
      </c>
      <c r="F32" s="140">
        <v>465613.49</v>
      </c>
      <c r="G32" s="140">
        <v>1511771.86</v>
      </c>
      <c r="H32" s="140">
        <v>2959337.2</v>
      </c>
      <c r="I32" s="140">
        <v>5480469.4299999997</v>
      </c>
      <c r="J32" s="140">
        <v>612296.93999999994</v>
      </c>
      <c r="K32" s="140">
        <v>999804.17</v>
      </c>
      <c r="L32" s="140">
        <v>497462.8</v>
      </c>
      <c r="M32" s="140">
        <v>1463539.5999999999</v>
      </c>
      <c r="N32" s="140">
        <v>8344790.0799999991</v>
      </c>
      <c r="O32" s="140">
        <v>1512315.75</v>
      </c>
      <c r="P32" s="140">
        <v>1116087.8699999999</v>
      </c>
      <c r="Q32" s="140">
        <f t="shared" si="0"/>
        <v>24988825.350000001</v>
      </c>
      <c r="S32" s="183"/>
    </row>
    <row r="33" spans="2:19" x14ac:dyDescent="0.25">
      <c r="B33" s="15" t="s">
        <v>46</v>
      </c>
      <c r="C33" s="140">
        <v>233681383</v>
      </c>
      <c r="D33" s="140">
        <v>241556182.84999999</v>
      </c>
      <c r="E33" s="140">
        <v>359122.57</v>
      </c>
      <c r="F33" s="140">
        <v>1527355.2300000002</v>
      </c>
      <c r="G33" s="140">
        <v>749226.69000000006</v>
      </c>
      <c r="H33" s="140">
        <v>735528.78999999992</v>
      </c>
      <c r="I33" s="140">
        <v>553179.69000000006</v>
      </c>
      <c r="J33" s="140">
        <v>426067.22000000003</v>
      </c>
      <c r="K33" s="140">
        <v>1456455.2500000005</v>
      </c>
      <c r="L33" s="140">
        <v>2044529.1800000002</v>
      </c>
      <c r="M33" s="140">
        <v>1492602.7499999998</v>
      </c>
      <c r="N33" s="140">
        <v>6359187.4799999986</v>
      </c>
      <c r="O33" s="140">
        <v>24941773.960000001</v>
      </c>
      <c r="P33" s="140">
        <v>14921931.57</v>
      </c>
      <c r="Q33" s="140">
        <f t="shared" si="0"/>
        <v>55566960.380000003</v>
      </c>
      <c r="S33" s="183"/>
    </row>
    <row r="34" spans="2:19" x14ac:dyDescent="0.25">
      <c r="B34" s="11" t="s">
        <v>47</v>
      </c>
      <c r="C34" s="139">
        <v>12225627501</v>
      </c>
      <c r="D34" s="139">
        <v>12229075501</v>
      </c>
      <c r="E34" s="139">
        <v>1283261</v>
      </c>
      <c r="F34" s="139">
        <v>1292787.1499999999</v>
      </c>
      <c r="G34" s="139">
        <v>2612000142.8799996</v>
      </c>
      <c r="H34" s="139">
        <v>872559736.47000015</v>
      </c>
      <c r="I34" s="139">
        <v>1644167.6</v>
      </c>
      <c r="J34" s="139">
        <v>1741853358.26</v>
      </c>
      <c r="K34" s="139">
        <v>1747167.6</v>
      </c>
      <c r="L34" s="139">
        <v>1741883358.5999999</v>
      </c>
      <c r="M34" s="139">
        <v>871752762.93000007</v>
      </c>
      <c r="N34" s="139">
        <v>1663167.6</v>
      </c>
      <c r="O34" s="139">
        <v>1742447484.4399998</v>
      </c>
      <c r="P34" s="139">
        <v>871723763.2700001</v>
      </c>
      <c r="Q34" s="139">
        <f t="shared" si="0"/>
        <v>10461851157.800001</v>
      </c>
      <c r="S34" s="183"/>
    </row>
    <row r="35" spans="2:19" x14ac:dyDescent="0.25">
      <c r="B35" s="15" t="s">
        <v>48</v>
      </c>
      <c r="C35" s="140">
        <v>1777094349</v>
      </c>
      <c r="D35" s="140">
        <v>1780629349</v>
      </c>
      <c r="E35" s="140">
        <v>1283261</v>
      </c>
      <c r="F35" s="140">
        <v>1283261</v>
      </c>
      <c r="G35" s="140">
        <v>1283261</v>
      </c>
      <c r="H35" s="140">
        <v>1784167.6</v>
      </c>
      <c r="I35" s="140">
        <v>1644167.6</v>
      </c>
      <c r="J35" s="140">
        <v>1626167.6</v>
      </c>
      <c r="K35" s="140">
        <v>1747167.6</v>
      </c>
      <c r="L35" s="140">
        <v>1656167.6</v>
      </c>
      <c r="M35" s="140">
        <v>1639167.6</v>
      </c>
      <c r="N35" s="140">
        <v>1663167.6</v>
      </c>
      <c r="O35" s="140">
        <v>1674167.6</v>
      </c>
      <c r="P35" s="140">
        <v>1610167.6</v>
      </c>
      <c r="Q35" s="140">
        <f t="shared" si="0"/>
        <v>18894291.399999999</v>
      </c>
      <c r="S35" s="183"/>
    </row>
    <row r="36" spans="2:19" x14ac:dyDescent="0.25">
      <c r="B36" s="15" t="s">
        <v>49</v>
      </c>
      <c r="C36" s="140">
        <v>10443363152</v>
      </c>
      <c r="D36" s="140">
        <v>10443363152</v>
      </c>
      <c r="E36" s="141">
        <v>0</v>
      </c>
      <c r="F36" s="141">
        <v>0</v>
      </c>
      <c r="G36" s="140">
        <v>2610340786.3199997</v>
      </c>
      <c r="H36" s="140">
        <v>870113595.67000008</v>
      </c>
      <c r="I36" s="141">
        <v>0</v>
      </c>
      <c r="J36" s="140">
        <v>1740227190.6600001</v>
      </c>
      <c r="K36" s="141">
        <v>0</v>
      </c>
      <c r="L36" s="140">
        <v>1740227191</v>
      </c>
      <c r="M36" s="140">
        <v>870113595.33000004</v>
      </c>
      <c r="N36" s="141">
        <v>0</v>
      </c>
      <c r="O36" s="140">
        <v>1740227191</v>
      </c>
      <c r="P36" s="140">
        <v>870113595.67000008</v>
      </c>
      <c r="Q36" s="140">
        <f t="shared" si="0"/>
        <v>10441363145.65</v>
      </c>
      <c r="S36" s="183"/>
    </row>
    <row r="37" spans="2:19" x14ac:dyDescent="0.25">
      <c r="B37" s="15" t="s">
        <v>50</v>
      </c>
      <c r="C37" s="140">
        <v>3170000</v>
      </c>
      <c r="D37" s="140">
        <v>3083000</v>
      </c>
      <c r="E37" s="141">
        <v>0</v>
      </c>
      <c r="F37" s="140">
        <v>9526.15</v>
      </c>
      <c r="G37" s="140">
        <v>376095.56</v>
      </c>
      <c r="H37" s="140">
        <v>661973.19999999995</v>
      </c>
      <c r="I37" s="141">
        <v>0</v>
      </c>
      <c r="J37" s="141">
        <v>0</v>
      </c>
      <c r="K37" s="141">
        <v>0</v>
      </c>
      <c r="L37" s="141">
        <v>0</v>
      </c>
      <c r="M37" s="141">
        <v>0</v>
      </c>
      <c r="N37" s="141">
        <v>0</v>
      </c>
      <c r="O37" s="140">
        <v>546125.84</v>
      </c>
      <c r="P37" s="141">
        <v>0</v>
      </c>
      <c r="Q37" s="140">
        <f t="shared" si="0"/>
        <v>1593720.75</v>
      </c>
      <c r="S37" s="183"/>
    </row>
    <row r="38" spans="2:19" x14ac:dyDescent="0.25">
      <c r="B38" s="15" t="s">
        <v>51</v>
      </c>
      <c r="C38" s="140">
        <v>2000000</v>
      </c>
      <c r="D38" s="140">
        <v>2000000</v>
      </c>
      <c r="E38" s="141">
        <v>0</v>
      </c>
      <c r="F38" s="141">
        <v>0</v>
      </c>
      <c r="G38" s="141">
        <v>0</v>
      </c>
      <c r="H38" s="141">
        <v>0</v>
      </c>
      <c r="I38" s="141">
        <v>0</v>
      </c>
      <c r="J38" s="141">
        <v>0</v>
      </c>
      <c r="K38" s="141">
        <v>0</v>
      </c>
      <c r="L38" s="141">
        <v>0</v>
      </c>
      <c r="M38" s="141">
        <v>0</v>
      </c>
      <c r="N38" s="141">
        <v>0</v>
      </c>
      <c r="O38" s="141">
        <v>0</v>
      </c>
      <c r="P38" s="141">
        <v>0</v>
      </c>
      <c r="Q38" s="141">
        <f t="shared" si="0"/>
        <v>0</v>
      </c>
      <c r="S38" s="183"/>
    </row>
    <row r="39" spans="2:19" x14ac:dyDescent="0.25">
      <c r="B39" s="11" t="s">
        <v>52</v>
      </c>
      <c r="C39" s="139">
        <v>585000</v>
      </c>
      <c r="D39" s="139">
        <v>585000</v>
      </c>
      <c r="E39" s="142">
        <v>0</v>
      </c>
      <c r="F39" s="142">
        <v>0</v>
      </c>
      <c r="G39" s="142">
        <v>0</v>
      </c>
      <c r="H39" s="142">
        <v>0</v>
      </c>
      <c r="I39" s="142">
        <v>0</v>
      </c>
      <c r="J39" s="142">
        <v>0</v>
      </c>
      <c r="K39" s="142">
        <v>0</v>
      </c>
      <c r="L39" s="142">
        <v>0</v>
      </c>
      <c r="M39" s="142">
        <v>0</v>
      </c>
      <c r="N39" s="142">
        <v>0</v>
      </c>
      <c r="O39" s="142">
        <v>0</v>
      </c>
      <c r="P39" s="142">
        <v>0</v>
      </c>
      <c r="Q39" s="142">
        <f t="shared" si="0"/>
        <v>0</v>
      </c>
      <c r="S39" s="183"/>
    </row>
    <row r="40" spans="2:19" x14ac:dyDescent="0.25">
      <c r="B40" s="15" t="s">
        <v>87</v>
      </c>
      <c r="C40" s="140">
        <v>585000</v>
      </c>
      <c r="D40" s="140">
        <v>585000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237420385</v>
      </c>
      <c r="D41" s="139">
        <v>322346296.87</v>
      </c>
      <c r="E41" s="139">
        <v>422121.4</v>
      </c>
      <c r="F41" s="139">
        <v>8681397.8100000005</v>
      </c>
      <c r="G41" s="139">
        <v>1625751.25</v>
      </c>
      <c r="H41" s="139">
        <v>3424162.17</v>
      </c>
      <c r="I41" s="139">
        <v>3225766.3899999997</v>
      </c>
      <c r="J41" s="139">
        <v>9733237.8100000005</v>
      </c>
      <c r="K41" s="139">
        <v>14110369.25</v>
      </c>
      <c r="L41" s="139">
        <v>5220001.3599999994</v>
      </c>
      <c r="M41" s="139">
        <v>260145.64</v>
      </c>
      <c r="N41" s="139">
        <v>15036316.68</v>
      </c>
      <c r="O41" s="139">
        <v>8386205.8900000015</v>
      </c>
      <c r="P41" s="139">
        <v>27488690.800000001</v>
      </c>
      <c r="Q41" s="139">
        <f t="shared" si="0"/>
        <v>97614166.450000003</v>
      </c>
      <c r="S41" s="183"/>
    </row>
    <row r="42" spans="2:19" x14ac:dyDescent="0.25">
      <c r="B42" s="15" t="s">
        <v>55</v>
      </c>
      <c r="C42" s="140">
        <v>135394907</v>
      </c>
      <c r="D42" s="140">
        <v>182572549.42000002</v>
      </c>
      <c r="E42" s="140">
        <v>422121.4</v>
      </c>
      <c r="F42" s="140">
        <v>4629691.99</v>
      </c>
      <c r="G42" s="140">
        <v>730738.36999999988</v>
      </c>
      <c r="H42" s="140">
        <v>1540431.6099999999</v>
      </c>
      <c r="I42" s="140">
        <v>2820902.6999999997</v>
      </c>
      <c r="J42" s="140">
        <v>6239963.9500000002</v>
      </c>
      <c r="K42" s="140">
        <v>5695901.1200000001</v>
      </c>
      <c r="L42" s="140">
        <v>1395118.39</v>
      </c>
      <c r="M42" s="140">
        <v>232058.8</v>
      </c>
      <c r="N42" s="140">
        <v>5391200.1199999992</v>
      </c>
      <c r="O42" s="140">
        <v>5645305.7100000009</v>
      </c>
      <c r="P42" s="140">
        <v>20180133.989999998</v>
      </c>
      <c r="Q42" s="140">
        <f t="shared" si="0"/>
        <v>54923568.150000006</v>
      </c>
      <c r="S42" s="183"/>
    </row>
    <row r="43" spans="2:19" x14ac:dyDescent="0.25">
      <c r="B43" s="15" t="s">
        <v>88</v>
      </c>
      <c r="C43" s="140">
        <v>8483597</v>
      </c>
      <c r="D43" s="140">
        <v>8399597</v>
      </c>
      <c r="E43" s="141">
        <v>0</v>
      </c>
      <c r="F43" s="141">
        <v>0</v>
      </c>
      <c r="G43" s="141">
        <v>0</v>
      </c>
      <c r="H43" s="141">
        <v>0</v>
      </c>
      <c r="I43" s="141">
        <v>0</v>
      </c>
      <c r="J43" s="141">
        <v>0</v>
      </c>
      <c r="K43" s="141">
        <v>0</v>
      </c>
      <c r="L43" s="141">
        <v>0</v>
      </c>
      <c r="M43" s="141">
        <v>0</v>
      </c>
      <c r="N43" s="140">
        <v>68485</v>
      </c>
      <c r="O43" s="141">
        <v>0</v>
      </c>
      <c r="P43" s="141">
        <v>0</v>
      </c>
      <c r="Q43" s="140">
        <f t="shared" si="0"/>
        <v>68485</v>
      </c>
      <c r="S43" s="183"/>
    </row>
    <row r="44" spans="2:19" x14ac:dyDescent="0.25">
      <c r="B44" s="15" t="s">
        <v>57</v>
      </c>
      <c r="C44" s="140">
        <v>1305564</v>
      </c>
      <c r="D44" s="140">
        <v>1337224</v>
      </c>
      <c r="E44" s="141">
        <v>0</v>
      </c>
      <c r="F44" s="141">
        <v>0</v>
      </c>
      <c r="G44" s="141">
        <v>0</v>
      </c>
      <c r="H44" s="141">
        <v>0</v>
      </c>
      <c r="I44" s="141">
        <v>0</v>
      </c>
      <c r="J44" s="141">
        <v>0</v>
      </c>
      <c r="K44" s="141">
        <v>0</v>
      </c>
      <c r="L44" s="141">
        <v>0</v>
      </c>
      <c r="M44" s="141">
        <v>0</v>
      </c>
      <c r="N44" s="140">
        <v>31660</v>
      </c>
      <c r="O44" s="141">
        <v>0</v>
      </c>
      <c r="P44" s="141">
        <v>0</v>
      </c>
      <c r="Q44" s="140">
        <f t="shared" si="0"/>
        <v>31660</v>
      </c>
      <c r="S44" s="183"/>
    </row>
    <row r="45" spans="2:19" x14ac:dyDescent="0.25">
      <c r="B45" s="15" t="s">
        <v>58</v>
      </c>
      <c r="C45" s="140">
        <v>11508000</v>
      </c>
      <c r="D45" s="140">
        <v>11508000</v>
      </c>
      <c r="E45" s="141">
        <v>0</v>
      </c>
      <c r="F45" s="141">
        <v>0</v>
      </c>
      <c r="G45" s="141">
        <v>0</v>
      </c>
      <c r="H45" s="141">
        <v>0</v>
      </c>
      <c r="I45" s="141">
        <v>0</v>
      </c>
      <c r="J45" s="141">
        <v>0</v>
      </c>
      <c r="K45" s="141">
        <v>0</v>
      </c>
      <c r="L45" s="141">
        <v>0</v>
      </c>
      <c r="M45" s="141">
        <v>0</v>
      </c>
      <c r="N45" s="141">
        <v>0</v>
      </c>
      <c r="O45" s="141">
        <v>0</v>
      </c>
      <c r="P45" s="141">
        <v>0</v>
      </c>
      <c r="Q45" s="141">
        <f t="shared" si="0"/>
        <v>0</v>
      </c>
      <c r="S45" s="183"/>
    </row>
    <row r="46" spans="2:19" x14ac:dyDescent="0.25">
      <c r="B46" s="15" t="s">
        <v>59</v>
      </c>
      <c r="C46" s="140">
        <v>7461399</v>
      </c>
      <c r="D46" s="140">
        <v>16599116.469999999</v>
      </c>
      <c r="E46" s="141">
        <v>0</v>
      </c>
      <c r="F46" s="140">
        <v>626755.81999999995</v>
      </c>
      <c r="G46" s="141">
        <v>0</v>
      </c>
      <c r="H46" s="140">
        <v>319233.83</v>
      </c>
      <c r="I46" s="140">
        <v>90270</v>
      </c>
      <c r="J46" s="140">
        <v>2221226.87</v>
      </c>
      <c r="K46" s="141">
        <v>0</v>
      </c>
      <c r="L46" s="140">
        <v>570825.19999999995</v>
      </c>
      <c r="M46" s="140">
        <v>28086.84</v>
      </c>
      <c r="N46" s="140">
        <v>1898802.83</v>
      </c>
      <c r="O46" s="140">
        <v>2678950.1799999997</v>
      </c>
      <c r="P46" s="140">
        <v>38722.699999999997</v>
      </c>
      <c r="Q46" s="140">
        <f t="shared" si="0"/>
        <v>8472874.2699999996</v>
      </c>
      <c r="S46" s="183"/>
    </row>
    <row r="47" spans="2:19" x14ac:dyDescent="0.25">
      <c r="B47" s="15" t="s">
        <v>60</v>
      </c>
      <c r="C47" s="140">
        <v>1602956</v>
      </c>
      <c r="D47" s="140">
        <v>1602956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45075302</v>
      </c>
      <c r="D48" s="140">
        <v>73738193.980000004</v>
      </c>
      <c r="E48" s="141">
        <v>0</v>
      </c>
      <c r="F48" s="140">
        <v>3424950</v>
      </c>
      <c r="G48" s="140">
        <v>895012.88000000024</v>
      </c>
      <c r="H48" s="140">
        <v>1564496.73</v>
      </c>
      <c r="I48" s="140">
        <v>314593.69</v>
      </c>
      <c r="J48" s="140">
        <v>1272046.99</v>
      </c>
      <c r="K48" s="140">
        <v>8414468.129999999</v>
      </c>
      <c r="L48" s="140">
        <v>3254057.77</v>
      </c>
      <c r="M48" s="141">
        <v>0</v>
      </c>
      <c r="N48" s="140">
        <v>7646168.7300000004</v>
      </c>
      <c r="O48" s="140">
        <v>61950</v>
      </c>
      <c r="P48" s="140">
        <v>7269834.1100000013</v>
      </c>
      <c r="Q48" s="140">
        <f t="shared" si="0"/>
        <v>34117579.030000001</v>
      </c>
      <c r="S48" s="183"/>
    </row>
    <row r="49" spans="2:19" x14ac:dyDescent="0.25">
      <c r="B49" s="15" t="s">
        <v>62</v>
      </c>
      <c r="C49" s="140">
        <v>26588660</v>
      </c>
      <c r="D49" s="140">
        <v>26588660</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197020761</v>
      </c>
      <c r="D50" s="139">
        <v>206448051.22</v>
      </c>
      <c r="E50" s="142">
        <v>0</v>
      </c>
      <c r="F50" s="139">
        <v>58056</v>
      </c>
      <c r="G50" s="142">
        <v>0</v>
      </c>
      <c r="H50" s="139">
        <v>511171.9</v>
      </c>
      <c r="I50" s="142">
        <v>0</v>
      </c>
      <c r="J50" s="139">
        <v>239443.89</v>
      </c>
      <c r="K50" s="142">
        <v>0</v>
      </c>
      <c r="L50" s="142">
        <v>0</v>
      </c>
      <c r="M50" s="142">
        <v>0</v>
      </c>
      <c r="N50" s="142">
        <v>0</v>
      </c>
      <c r="O50" s="139">
        <v>1135681.98</v>
      </c>
      <c r="P50" s="139">
        <v>143255.92000000001</v>
      </c>
      <c r="Q50" s="139">
        <f t="shared" si="0"/>
        <v>2087609.69</v>
      </c>
      <c r="S50" s="183"/>
    </row>
    <row r="51" spans="2:19" x14ac:dyDescent="0.25">
      <c r="B51" s="23" t="s">
        <v>64</v>
      </c>
      <c r="C51" s="143">
        <v>197020761</v>
      </c>
      <c r="D51" s="143">
        <v>206448051.22</v>
      </c>
      <c r="E51" s="144">
        <v>0</v>
      </c>
      <c r="F51" s="145">
        <v>58056</v>
      </c>
      <c r="G51" s="144">
        <v>0</v>
      </c>
      <c r="H51" s="145">
        <v>511171.9</v>
      </c>
      <c r="I51" s="144">
        <v>0</v>
      </c>
      <c r="J51" s="145">
        <v>239443.89</v>
      </c>
      <c r="K51" s="144">
        <v>0</v>
      </c>
      <c r="L51" s="144">
        <v>0</v>
      </c>
      <c r="M51" s="144">
        <v>0</v>
      </c>
      <c r="N51" s="144">
        <v>0</v>
      </c>
      <c r="O51" s="145">
        <v>1135681.98</v>
      </c>
      <c r="P51" s="145">
        <v>143255.92000000001</v>
      </c>
      <c r="Q51" s="145">
        <f t="shared" si="0"/>
        <v>2087609.69</v>
      </c>
      <c r="S51" s="183"/>
    </row>
    <row r="52" spans="2:19" x14ac:dyDescent="0.25">
      <c r="B52" s="11" t="s">
        <v>79</v>
      </c>
      <c r="C52" s="139">
        <v>4316037704</v>
      </c>
      <c r="D52" s="139">
        <v>4316037704</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23" t="s">
        <v>80</v>
      </c>
      <c r="C53" s="143">
        <v>4316037704</v>
      </c>
      <c r="D53" s="143">
        <v>4316037704</v>
      </c>
      <c r="E53" s="144">
        <v>0</v>
      </c>
      <c r="F53" s="144">
        <v>0</v>
      </c>
      <c r="G53" s="144">
        <v>0</v>
      </c>
      <c r="H53" s="144">
        <v>0</v>
      </c>
      <c r="I53" s="144">
        <v>0</v>
      </c>
      <c r="J53" s="144">
        <v>0</v>
      </c>
      <c r="K53" s="144">
        <v>0</v>
      </c>
      <c r="L53" s="144">
        <v>0</v>
      </c>
      <c r="M53" s="144">
        <v>0</v>
      </c>
      <c r="N53" s="144">
        <v>0</v>
      </c>
      <c r="O53" s="144">
        <v>0</v>
      </c>
      <c r="P53" s="144">
        <v>0</v>
      </c>
      <c r="Q53" s="144">
        <f t="shared" si="0"/>
        <v>0</v>
      </c>
      <c r="S53" s="183"/>
    </row>
    <row r="54" spans="2:19" x14ac:dyDescent="0.25">
      <c r="B54" s="78" t="s">
        <v>65</v>
      </c>
      <c r="C54" s="146">
        <f>C9+C15+C25+C34+C39+C41+C50+C52</f>
        <v>50207930453</v>
      </c>
      <c r="D54" s="147">
        <f t="shared" ref="D54:Q54" si="1">D9+D15+D25+D34+D39+D41+D50+D52</f>
        <v>50416055977.93</v>
      </c>
      <c r="E54" s="148">
        <f t="shared" si="1"/>
        <v>77798290.88000001</v>
      </c>
      <c r="F54" s="149">
        <f t="shared" si="1"/>
        <v>93815857.859999999</v>
      </c>
      <c r="G54" s="150">
        <f t="shared" si="1"/>
        <v>2730527871.3499994</v>
      </c>
      <c r="H54" s="148">
        <f t="shared" si="1"/>
        <v>991721984.36000013</v>
      </c>
      <c r="I54" s="149">
        <f t="shared" si="1"/>
        <v>92865998.149999991</v>
      </c>
      <c r="J54" s="150">
        <f t="shared" si="1"/>
        <v>1855469284.96</v>
      </c>
      <c r="K54" s="148">
        <f t="shared" si="1"/>
        <v>112016072.01999998</v>
      </c>
      <c r="L54" s="149">
        <f t="shared" si="1"/>
        <v>1840599856.0599997</v>
      </c>
      <c r="M54" s="150">
        <f t="shared" si="1"/>
        <v>1100098674.7700002</v>
      </c>
      <c r="N54" s="148">
        <f t="shared" si="1"/>
        <v>294454409.95000005</v>
      </c>
      <c r="O54" s="149">
        <f t="shared" si="1"/>
        <v>1907258910.9199998</v>
      </c>
      <c r="P54" s="150">
        <f t="shared" si="1"/>
        <v>1073492887.62</v>
      </c>
      <c r="Q54" s="151">
        <f t="shared" si="1"/>
        <v>12170120098.900003</v>
      </c>
      <c r="S54" s="18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67</v>
      </c>
      <c r="C57" s="139">
        <v>568353533</v>
      </c>
      <c r="D57" s="139">
        <v>568553533</v>
      </c>
      <c r="E57" s="142">
        <v>0</v>
      </c>
      <c r="F57" s="142">
        <v>0</v>
      </c>
      <c r="G57" s="142">
        <v>0</v>
      </c>
      <c r="H57" s="142">
        <v>0</v>
      </c>
      <c r="I57" s="142">
        <v>0</v>
      </c>
      <c r="J57" s="142">
        <v>0</v>
      </c>
      <c r="K57" s="142">
        <v>0</v>
      </c>
      <c r="L57" s="142">
        <v>0</v>
      </c>
      <c r="M57" s="142">
        <v>0</v>
      </c>
      <c r="N57" s="142">
        <v>0</v>
      </c>
      <c r="O57" s="142">
        <v>0</v>
      </c>
      <c r="P57" s="142">
        <v>0</v>
      </c>
      <c r="Q57" s="142">
        <f>SUM(E57:P57)</f>
        <v>0</v>
      </c>
    </row>
    <row r="58" spans="2:19" x14ac:dyDescent="0.25">
      <c r="B58" s="23" t="s">
        <v>68</v>
      </c>
      <c r="C58" s="140">
        <v>568353533</v>
      </c>
      <c r="D58" s="140">
        <v>568553533</v>
      </c>
      <c r="E58" s="141">
        <v>0</v>
      </c>
      <c r="F58" s="141">
        <v>0</v>
      </c>
      <c r="G58" s="141">
        <v>0</v>
      </c>
      <c r="H58" s="141">
        <v>0</v>
      </c>
      <c r="I58" s="141">
        <v>0</v>
      </c>
      <c r="J58" s="141">
        <v>0</v>
      </c>
      <c r="K58" s="141">
        <v>0</v>
      </c>
      <c r="L58" s="141">
        <v>0</v>
      </c>
      <c r="M58" s="141">
        <v>0</v>
      </c>
      <c r="N58" s="141">
        <v>0</v>
      </c>
      <c r="O58" s="141">
        <v>0</v>
      </c>
      <c r="P58" s="141">
        <v>0</v>
      </c>
      <c r="Q58" s="141">
        <f t="shared" ref="Q58:Q63" si="2">SUM(E58:P58)</f>
        <v>0</v>
      </c>
    </row>
    <row r="59" spans="2:19" x14ac:dyDescent="0.25">
      <c r="B59" s="11" t="s">
        <v>70</v>
      </c>
      <c r="C59" s="139">
        <v>25594017</v>
      </c>
      <c r="D59" s="139">
        <v>25594017</v>
      </c>
      <c r="E59" s="142">
        <v>0</v>
      </c>
      <c r="F59" s="142">
        <v>0</v>
      </c>
      <c r="G59" s="142">
        <v>0</v>
      </c>
      <c r="H59" s="142">
        <v>0</v>
      </c>
      <c r="I59" s="142">
        <v>0</v>
      </c>
      <c r="J59" s="142">
        <v>0</v>
      </c>
      <c r="K59" s="142">
        <v>0</v>
      </c>
      <c r="L59" s="142">
        <v>0</v>
      </c>
      <c r="M59" s="142">
        <v>0</v>
      </c>
      <c r="N59" s="142">
        <v>0</v>
      </c>
      <c r="O59" s="142">
        <v>0</v>
      </c>
      <c r="P59" s="142">
        <v>0</v>
      </c>
      <c r="Q59" s="142">
        <f t="shared" si="2"/>
        <v>0</v>
      </c>
    </row>
    <row r="60" spans="2:19" x14ac:dyDescent="0.25">
      <c r="B60" s="23" t="s">
        <v>71</v>
      </c>
      <c r="C60" s="140">
        <v>25594017</v>
      </c>
      <c r="D60" s="140">
        <v>25594017</v>
      </c>
      <c r="E60" s="141">
        <v>0</v>
      </c>
      <c r="F60" s="141">
        <v>0</v>
      </c>
      <c r="G60" s="141">
        <v>0</v>
      </c>
      <c r="H60" s="141">
        <v>0</v>
      </c>
      <c r="I60" s="141">
        <v>0</v>
      </c>
      <c r="J60" s="141">
        <v>0</v>
      </c>
      <c r="K60" s="141">
        <v>0</v>
      </c>
      <c r="L60" s="141">
        <v>0</v>
      </c>
      <c r="M60" s="141">
        <v>0</v>
      </c>
      <c r="N60" s="141">
        <v>0</v>
      </c>
      <c r="O60" s="141">
        <v>0</v>
      </c>
      <c r="P60" s="141">
        <v>0</v>
      </c>
      <c r="Q60" s="141">
        <f t="shared" si="2"/>
        <v>0</v>
      </c>
    </row>
    <row r="61" spans="2:19" x14ac:dyDescent="0.25">
      <c r="B61" s="11" t="s">
        <v>98</v>
      </c>
      <c r="C61" s="139">
        <v>10000000</v>
      </c>
      <c r="D61" s="139">
        <v>10000000</v>
      </c>
      <c r="E61" s="142">
        <v>0</v>
      </c>
      <c r="F61" s="142">
        <v>0</v>
      </c>
      <c r="G61" s="142">
        <v>0</v>
      </c>
      <c r="H61" s="142">
        <v>0</v>
      </c>
      <c r="I61" s="142">
        <v>0</v>
      </c>
      <c r="J61" s="142">
        <v>0</v>
      </c>
      <c r="K61" s="142">
        <v>0</v>
      </c>
      <c r="L61" s="142">
        <v>0</v>
      </c>
      <c r="M61" s="142">
        <v>0</v>
      </c>
      <c r="N61" s="142">
        <v>0</v>
      </c>
      <c r="O61" s="142">
        <v>0</v>
      </c>
      <c r="P61" s="142">
        <v>0</v>
      </c>
      <c r="Q61" s="142">
        <f t="shared" si="2"/>
        <v>0</v>
      </c>
    </row>
    <row r="62" spans="2:19" x14ac:dyDescent="0.25">
      <c r="B62" s="23" t="s">
        <v>99</v>
      </c>
      <c r="C62" s="140">
        <v>10000000</v>
      </c>
      <c r="D62" s="140">
        <v>10000000</v>
      </c>
      <c r="E62" s="141">
        <v>0</v>
      </c>
      <c r="F62" s="141">
        <v>0</v>
      </c>
      <c r="G62" s="141">
        <v>0</v>
      </c>
      <c r="H62" s="141">
        <v>0</v>
      </c>
      <c r="I62" s="141">
        <v>0</v>
      </c>
      <c r="J62" s="141">
        <v>0</v>
      </c>
      <c r="K62" s="141">
        <v>0</v>
      </c>
      <c r="L62" s="141">
        <v>0</v>
      </c>
      <c r="M62" s="141">
        <v>0</v>
      </c>
      <c r="N62" s="141">
        <v>0</v>
      </c>
      <c r="O62" s="141">
        <v>0</v>
      </c>
      <c r="P62" s="141">
        <v>0</v>
      </c>
      <c r="Q62" s="141">
        <f t="shared" si="2"/>
        <v>0</v>
      </c>
    </row>
    <row r="63" spans="2:19" x14ac:dyDescent="0.25">
      <c r="B63" s="78" t="s">
        <v>72</v>
      </c>
      <c r="C63" s="146">
        <f>C57+C59+C61</f>
        <v>603947550</v>
      </c>
      <c r="D63" s="147">
        <f t="shared" ref="D63:P63" si="3">D57+D59+D61</f>
        <v>604147550</v>
      </c>
      <c r="E63" s="154">
        <f t="shared" si="3"/>
        <v>0</v>
      </c>
      <c r="F63" s="155">
        <f t="shared" si="3"/>
        <v>0</v>
      </c>
      <c r="G63" s="156">
        <f t="shared" si="3"/>
        <v>0</v>
      </c>
      <c r="H63" s="154">
        <f t="shared" si="3"/>
        <v>0</v>
      </c>
      <c r="I63" s="155">
        <f t="shared" si="3"/>
        <v>0</v>
      </c>
      <c r="J63" s="156">
        <f t="shared" si="3"/>
        <v>0</v>
      </c>
      <c r="K63" s="154">
        <f t="shared" si="3"/>
        <v>0</v>
      </c>
      <c r="L63" s="155">
        <f t="shared" si="3"/>
        <v>0</v>
      </c>
      <c r="M63" s="156">
        <f t="shared" si="3"/>
        <v>0</v>
      </c>
      <c r="N63" s="154">
        <f t="shared" si="3"/>
        <v>0</v>
      </c>
      <c r="O63" s="155">
        <f t="shared" si="3"/>
        <v>0</v>
      </c>
      <c r="P63" s="156">
        <f t="shared" si="3"/>
        <v>0</v>
      </c>
      <c r="Q63" s="157">
        <f t="shared" si="2"/>
        <v>0</v>
      </c>
      <c r="S63" s="3"/>
    </row>
    <row r="64" spans="2:19" ht="15.75" customHeight="1" x14ac:dyDescent="0.25">
      <c r="C64" s="18"/>
      <c r="D64" s="18"/>
      <c r="E64" s="18"/>
      <c r="F64" s="18"/>
      <c r="G64" s="18"/>
      <c r="H64" s="18"/>
      <c r="I64" s="18"/>
      <c r="J64" s="18"/>
      <c r="K64" s="18"/>
      <c r="L64" s="18"/>
      <c r="M64" s="18"/>
      <c r="N64" s="18"/>
      <c r="O64" s="18"/>
      <c r="P64" s="18"/>
      <c r="Q64" s="18"/>
    </row>
    <row r="65" spans="2:19" x14ac:dyDescent="0.25">
      <c r="B65" s="78" t="s">
        <v>73</v>
      </c>
      <c r="C65" s="146">
        <f t="shared" ref="C65:D65" si="4">C54+C63</f>
        <v>50811878003</v>
      </c>
      <c r="D65" s="147">
        <f t="shared" si="4"/>
        <v>51020203527.93</v>
      </c>
      <c r="E65" s="148">
        <f>E54+E63</f>
        <v>77798290.88000001</v>
      </c>
      <c r="F65" s="149">
        <f t="shared" ref="F65:Q65" si="5">F54+F63</f>
        <v>93815857.859999999</v>
      </c>
      <c r="G65" s="150">
        <f t="shared" si="5"/>
        <v>2730527871.3499994</v>
      </c>
      <c r="H65" s="148">
        <f t="shared" si="5"/>
        <v>991721984.36000013</v>
      </c>
      <c r="I65" s="149">
        <f t="shared" si="5"/>
        <v>92865998.149999991</v>
      </c>
      <c r="J65" s="150">
        <f t="shared" si="5"/>
        <v>1855469284.96</v>
      </c>
      <c r="K65" s="148">
        <f t="shared" si="5"/>
        <v>112016072.01999998</v>
      </c>
      <c r="L65" s="149">
        <f t="shared" si="5"/>
        <v>1840599856.0599997</v>
      </c>
      <c r="M65" s="150">
        <f t="shared" si="5"/>
        <v>1100098674.7700002</v>
      </c>
      <c r="N65" s="148">
        <f t="shared" si="5"/>
        <v>294454409.95000005</v>
      </c>
      <c r="O65" s="149">
        <f t="shared" si="5"/>
        <v>1907258910.9199998</v>
      </c>
      <c r="P65" s="150">
        <f t="shared" si="5"/>
        <v>1073492887.62</v>
      </c>
      <c r="Q65" s="151">
        <f t="shared" si="5"/>
        <v>12170120098.900003</v>
      </c>
      <c r="S65" s="3"/>
    </row>
    <row r="66" spans="2:19" x14ac:dyDescent="0.25">
      <c r="B66" s="5" t="s">
        <v>100</v>
      </c>
      <c r="C66" s="29"/>
      <c r="D66" s="29"/>
      <c r="K66" s="5"/>
      <c r="L66" s="5"/>
      <c r="M66" s="5"/>
      <c r="N66" s="5"/>
      <c r="O66" s="5"/>
      <c r="P66" s="5"/>
      <c r="Q66" s="5"/>
    </row>
    <row r="67" spans="2:19" ht="15" customHeight="1" x14ac:dyDescent="0.25">
      <c r="B67" s="5" t="s">
        <v>85</v>
      </c>
      <c r="C67" s="28"/>
      <c r="D67" s="28"/>
      <c r="E67" s="28"/>
      <c r="F67" s="26"/>
      <c r="G67" s="26"/>
      <c r="H67" s="26"/>
      <c r="I67" s="30"/>
      <c r="J67" s="26"/>
      <c r="K67" s="5"/>
      <c r="L67" s="5"/>
      <c r="M67" s="5"/>
      <c r="N67" s="5"/>
      <c r="O67" s="5"/>
      <c r="P67" s="5"/>
      <c r="Q67" s="5"/>
    </row>
    <row r="68" spans="2:19" ht="15" customHeight="1" x14ac:dyDescent="0.25">
      <c r="B68" s="28"/>
      <c r="C68" s="28"/>
      <c r="E68" s="32"/>
      <c r="F68" s="28"/>
      <c r="G68" s="28"/>
      <c r="H68" s="28"/>
      <c r="I68" s="28"/>
      <c r="J68" s="28"/>
      <c r="K68" s="5"/>
      <c r="L68" s="5"/>
      <c r="M68" s="5"/>
      <c r="N68" s="5"/>
      <c r="O68" s="5"/>
      <c r="P68" s="5"/>
      <c r="Q68" s="5"/>
    </row>
    <row r="69" spans="2:19" ht="15" customHeight="1" x14ac:dyDescent="0.25">
      <c r="B69" s="31"/>
      <c r="C69" s="31"/>
      <c r="E69" s="31"/>
      <c r="F69" s="31"/>
      <c r="G69" s="31"/>
      <c r="H69" s="31"/>
      <c r="I69"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57:Q62 Q9:Q5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3473-604D-4B64-BA7C-2B06BD5F74EE}">
  <sheetPr codeName="Hoja7"/>
  <dimension ref="B2:S72"/>
  <sheetViews>
    <sheetView showGridLines="0" topLeftCell="A20" zoomScale="80" zoomScaleNormal="80" workbookViewId="0">
      <selection activeCell="B43" sqref="B43"/>
    </sheetView>
  </sheetViews>
  <sheetFormatPr defaultColWidth="11.42578125" defaultRowHeight="15" x14ac:dyDescent="0.25"/>
  <cols>
    <col min="1" max="1" width="4.85546875" customWidth="1"/>
    <col min="2" max="2" width="84.42578125" customWidth="1"/>
    <col min="3" max="4" width="15.42578125" customWidth="1"/>
    <col min="5" max="17" width="13.42578125" customWidth="1"/>
  </cols>
  <sheetData>
    <row r="2" spans="2:19" s="17" customFormat="1" ht="28.5" x14ac:dyDescent="0.25">
      <c r="B2" s="188" t="s">
        <v>0</v>
      </c>
      <c r="C2" s="189"/>
      <c r="D2" s="189"/>
      <c r="E2" s="189"/>
      <c r="F2" s="189"/>
      <c r="G2" s="189"/>
      <c r="H2" s="189"/>
      <c r="I2" s="189"/>
      <c r="J2" s="189"/>
      <c r="K2" s="189"/>
      <c r="L2" s="189"/>
      <c r="M2" s="189"/>
      <c r="N2" s="189"/>
      <c r="O2" s="189"/>
      <c r="P2" s="189"/>
      <c r="Q2" s="189"/>
      <c r="R2" s="21"/>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101</v>
      </c>
      <c r="C6" s="25"/>
      <c r="D6" s="25"/>
      <c r="E6" s="19"/>
      <c r="F6" s="19"/>
      <c r="G6" s="19"/>
      <c r="H6" s="19"/>
      <c r="I6"/>
      <c r="J6"/>
      <c r="K6"/>
      <c r="L6"/>
      <c r="M6"/>
      <c r="N6"/>
      <c r="O6"/>
      <c r="P6"/>
      <c r="Q6" s="18" t="s">
        <v>5</v>
      </c>
      <c r="R6" s="12"/>
    </row>
    <row r="7" spans="2:19" s="17" customFormat="1" x14ac:dyDescent="0.25">
      <c r="B7" s="197" t="s">
        <v>6</v>
      </c>
      <c r="C7" s="199" t="s">
        <v>102</v>
      </c>
      <c r="D7" s="199" t="s">
        <v>103</v>
      </c>
      <c r="E7" s="196" t="s">
        <v>9</v>
      </c>
      <c r="F7" s="196"/>
      <c r="G7" s="196"/>
      <c r="H7" s="196"/>
      <c r="I7" s="196"/>
      <c r="J7" s="196"/>
      <c r="K7" s="196"/>
      <c r="L7" s="196"/>
      <c r="M7" s="196"/>
      <c r="N7" s="196"/>
      <c r="O7" s="196"/>
      <c r="P7" s="196"/>
      <c r="Q7" s="196"/>
    </row>
    <row r="8" spans="2:19" s="17" customFormat="1" x14ac:dyDescent="0.25">
      <c r="B8" s="198"/>
      <c r="C8" s="200"/>
      <c r="D8" s="200"/>
      <c r="E8" s="8" t="s">
        <v>10</v>
      </c>
      <c r="F8" s="8" t="s">
        <v>11</v>
      </c>
      <c r="G8" s="45" t="s">
        <v>12</v>
      </c>
      <c r="H8" s="8" t="s">
        <v>13</v>
      </c>
      <c r="I8" s="45" t="s">
        <v>14</v>
      </c>
      <c r="J8" s="8" t="s">
        <v>15</v>
      </c>
      <c r="K8" s="8" t="s">
        <v>16</v>
      </c>
      <c r="L8" s="8" t="s">
        <v>17</v>
      </c>
      <c r="M8" s="8" t="s">
        <v>104</v>
      </c>
      <c r="N8" s="8" t="s">
        <v>19</v>
      </c>
      <c r="O8" s="8" t="s">
        <v>20</v>
      </c>
      <c r="P8" s="8" t="s">
        <v>21</v>
      </c>
      <c r="Q8" s="7" t="s">
        <v>22</v>
      </c>
    </row>
    <row r="9" spans="2:19" x14ac:dyDescent="0.25">
      <c r="B9" s="46" t="s">
        <v>23</v>
      </c>
      <c r="C9" s="47">
        <v>4258.7270289999997</v>
      </c>
      <c r="D9" s="48">
        <f t="shared" ref="D9:P9" si="0">SUM(D10:D14)</f>
        <v>4328885358.7600002</v>
      </c>
      <c r="E9" s="48">
        <f t="shared" si="0"/>
        <v>68569946.329999998</v>
      </c>
      <c r="F9" s="48">
        <f t="shared" si="0"/>
        <v>70217623.069999993</v>
      </c>
      <c r="G9" s="48">
        <f t="shared" si="0"/>
        <v>80604422.639999986</v>
      </c>
      <c r="H9" s="48">
        <f t="shared" si="0"/>
        <v>41470155.089999996</v>
      </c>
      <c r="I9" s="48">
        <f t="shared" si="0"/>
        <v>95576761.090000004</v>
      </c>
      <c r="J9" s="48">
        <f t="shared" si="0"/>
        <v>49208791.11999999</v>
      </c>
      <c r="K9" s="48">
        <f t="shared" si="0"/>
        <v>61801822.750000007</v>
      </c>
      <c r="L9" s="48">
        <f t="shared" si="0"/>
        <v>47717392.900000006</v>
      </c>
      <c r="M9" s="48">
        <f t="shared" si="0"/>
        <v>50035900.489999995</v>
      </c>
      <c r="N9" s="48">
        <f t="shared" si="0"/>
        <v>56520526.770000003</v>
      </c>
      <c r="O9" s="48">
        <f t="shared" si="0"/>
        <v>71524156.299999997</v>
      </c>
      <c r="P9" s="48">
        <f t="shared" si="0"/>
        <v>115950057.59</v>
      </c>
      <c r="Q9" s="48">
        <f t="shared" ref="Q9:Q40" si="1">SUM(E9:P9)</f>
        <v>809197556.13999999</v>
      </c>
      <c r="S9" s="134"/>
    </row>
    <row r="10" spans="2:19" x14ac:dyDescent="0.25">
      <c r="B10" s="15" t="s">
        <v>24</v>
      </c>
      <c r="C10" s="14">
        <v>2987.8755369999999</v>
      </c>
      <c r="D10" s="36">
        <v>3032450495.2300005</v>
      </c>
      <c r="E10" s="36">
        <v>57981089.649999999</v>
      </c>
      <c r="F10" s="38">
        <v>58399917.649999999</v>
      </c>
      <c r="G10" s="38">
        <v>58584354.259999998</v>
      </c>
      <c r="H10" s="38">
        <v>34881604.149999999</v>
      </c>
      <c r="I10" s="38">
        <v>82101933.280000001</v>
      </c>
      <c r="J10" s="38">
        <v>41395040.629999995</v>
      </c>
      <c r="K10" s="38">
        <v>40934520.980000004</v>
      </c>
      <c r="L10" s="38">
        <v>39674984.740000002</v>
      </c>
      <c r="M10" s="38">
        <v>30740233.619999997</v>
      </c>
      <c r="N10" s="38">
        <v>47978498.700000003</v>
      </c>
      <c r="O10" s="38">
        <v>58772247.630000003</v>
      </c>
      <c r="P10" s="38">
        <v>75169883.620000005</v>
      </c>
      <c r="Q10" s="38">
        <f t="shared" si="1"/>
        <v>626614308.91000009</v>
      </c>
      <c r="S10" s="134"/>
    </row>
    <row r="11" spans="2:19" x14ac:dyDescent="0.25">
      <c r="B11" s="15" t="s">
        <v>25</v>
      </c>
      <c r="C11" s="14">
        <v>548.935971</v>
      </c>
      <c r="D11" s="38">
        <v>569549258.89999998</v>
      </c>
      <c r="E11" s="38">
        <v>1880080.71</v>
      </c>
      <c r="F11" s="38">
        <v>1909939.74</v>
      </c>
      <c r="G11" s="38">
        <v>11380770.75</v>
      </c>
      <c r="H11" s="38">
        <v>1272666.3999999999</v>
      </c>
      <c r="I11" s="38">
        <v>1232615</v>
      </c>
      <c r="J11" s="38">
        <v>1107633.69</v>
      </c>
      <c r="K11" s="38">
        <v>14849470.529999999</v>
      </c>
      <c r="L11" s="38">
        <v>1062691.07</v>
      </c>
      <c r="M11" s="38">
        <v>14956086.189999999</v>
      </c>
      <c r="N11" s="38">
        <v>816228.57000000007</v>
      </c>
      <c r="O11" s="38">
        <v>6765431.6899999995</v>
      </c>
      <c r="P11" s="38">
        <v>30006730.390000001</v>
      </c>
      <c r="Q11" s="38">
        <f t="shared" si="1"/>
        <v>87240344.729999989</v>
      </c>
      <c r="S11" s="134"/>
    </row>
    <row r="12" spans="2:19" x14ac:dyDescent="0.25">
      <c r="B12" s="15" t="s">
        <v>26</v>
      </c>
      <c r="C12" s="14">
        <v>58.261786000000001</v>
      </c>
      <c r="D12" s="38">
        <v>57995786</v>
      </c>
      <c r="E12" s="38">
        <v>120000</v>
      </c>
      <c r="F12" s="38">
        <v>1269400</v>
      </c>
      <c r="G12" s="38">
        <v>1961200</v>
      </c>
      <c r="H12" s="38">
        <v>30000</v>
      </c>
      <c r="I12" s="38">
        <v>82200</v>
      </c>
      <c r="J12" s="38">
        <v>818200</v>
      </c>
      <c r="K12" s="38">
        <v>82200</v>
      </c>
      <c r="L12" s="38">
        <v>1222400</v>
      </c>
      <c r="M12" s="38">
        <v>30000</v>
      </c>
      <c r="N12" s="38">
        <v>692370</v>
      </c>
      <c r="O12" s="38">
        <v>1437120</v>
      </c>
      <c r="P12" s="38">
        <v>1309860</v>
      </c>
      <c r="Q12" s="38">
        <f t="shared" si="1"/>
        <v>9054950</v>
      </c>
      <c r="S12" s="134"/>
    </row>
    <row r="13" spans="2:19" x14ac:dyDescent="0.25">
      <c r="B13" s="15" t="s">
        <v>27</v>
      </c>
      <c r="C13" s="14">
        <v>292.96998500000001</v>
      </c>
      <c r="D13" s="38">
        <v>292458028</v>
      </c>
      <c r="E13" s="38">
        <v>0</v>
      </c>
      <c r="F13" s="38">
        <v>0</v>
      </c>
      <c r="G13" s="38">
        <v>106500</v>
      </c>
      <c r="H13" s="38">
        <v>174000</v>
      </c>
      <c r="I13" s="38">
        <v>0</v>
      </c>
      <c r="J13" s="38">
        <v>0</v>
      </c>
      <c r="K13" s="38">
        <v>0</v>
      </c>
      <c r="L13" s="38">
        <v>0</v>
      </c>
      <c r="M13" s="38">
        <v>0</v>
      </c>
      <c r="N13" s="38">
        <v>0</v>
      </c>
      <c r="O13" s="38">
        <v>0</v>
      </c>
      <c r="P13" s="38">
        <v>0</v>
      </c>
      <c r="Q13" s="38">
        <f t="shared" si="1"/>
        <v>280500</v>
      </c>
      <c r="S13" s="134"/>
    </row>
    <row r="14" spans="2:19" x14ac:dyDescent="0.25">
      <c r="B14" s="15" t="s">
        <v>28</v>
      </c>
      <c r="C14" s="14">
        <v>370.68374999999997</v>
      </c>
      <c r="D14" s="38">
        <v>376431790.63</v>
      </c>
      <c r="E14" s="38">
        <v>8588775.9700000007</v>
      </c>
      <c r="F14" s="38">
        <v>8638365.6799999997</v>
      </c>
      <c r="G14" s="38">
        <v>8571597.629999999</v>
      </c>
      <c r="H14" s="38">
        <v>5111884.540000001</v>
      </c>
      <c r="I14" s="38">
        <v>12160012.809999999</v>
      </c>
      <c r="J14" s="38">
        <v>5887916.7999999998</v>
      </c>
      <c r="K14" s="38">
        <v>5935631.2400000002</v>
      </c>
      <c r="L14" s="38">
        <v>5757317.0899999999</v>
      </c>
      <c r="M14" s="38">
        <v>4309580.68</v>
      </c>
      <c r="N14" s="38">
        <v>7033429.5</v>
      </c>
      <c r="O14" s="38">
        <v>4549356.9800000004</v>
      </c>
      <c r="P14" s="38">
        <v>9463583.5800000019</v>
      </c>
      <c r="Q14" s="38">
        <f t="shared" si="1"/>
        <v>86007452.5</v>
      </c>
      <c r="S14" s="134"/>
    </row>
    <row r="15" spans="2:19" x14ac:dyDescent="0.25">
      <c r="B15" s="11" t="s">
        <v>29</v>
      </c>
      <c r="C15" s="16">
        <v>28815.418643000001</v>
      </c>
      <c r="D15" s="37">
        <f t="shared" ref="D15:P15" si="2">SUM(D16:D24)</f>
        <v>28917041217.489998</v>
      </c>
      <c r="E15" s="37">
        <f t="shared" si="2"/>
        <v>10939528.180000002</v>
      </c>
      <c r="F15" s="37">
        <f t="shared" si="2"/>
        <v>19726259.600000001</v>
      </c>
      <c r="G15" s="37">
        <f t="shared" si="2"/>
        <v>16834452.169999998</v>
      </c>
      <c r="H15" s="37">
        <f t="shared" si="2"/>
        <v>13363310.889999999</v>
      </c>
      <c r="I15" s="37">
        <f t="shared" si="2"/>
        <v>11346336.02</v>
      </c>
      <c r="J15" s="37">
        <f t="shared" si="2"/>
        <v>13111211.079999998</v>
      </c>
      <c r="K15" s="37">
        <f t="shared" si="2"/>
        <v>15928087.98</v>
      </c>
      <c r="L15" s="37">
        <f t="shared" si="2"/>
        <v>12066126.790000003</v>
      </c>
      <c r="M15" s="37">
        <f t="shared" si="2"/>
        <v>12517369.07</v>
      </c>
      <c r="N15" s="37">
        <f t="shared" si="2"/>
        <v>15127240.629999999</v>
      </c>
      <c r="O15" s="37">
        <f t="shared" si="2"/>
        <v>20760862.460000001</v>
      </c>
      <c r="P15" s="37">
        <f t="shared" si="2"/>
        <v>31770222.640000004</v>
      </c>
      <c r="Q15" s="37">
        <f t="shared" si="1"/>
        <v>193491007.51000002</v>
      </c>
      <c r="S15" s="134"/>
    </row>
    <row r="16" spans="2:19" x14ac:dyDescent="0.25">
      <c r="B16" s="15" t="s">
        <v>30</v>
      </c>
      <c r="C16" s="14">
        <v>269.41114599999997</v>
      </c>
      <c r="D16" s="38">
        <v>269459725.67999995</v>
      </c>
      <c r="E16" s="38">
        <v>3286250.52</v>
      </c>
      <c r="F16" s="38">
        <v>6091487.1300000008</v>
      </c>
      <c r="G16" s="38">
        <v>4840065.13</v>
      </c>
      <c r="H16" s="38">
        <v>4068374.98</v>
      </c>
      <c r="I16" s="38">
        <v>4084211.5799999996</v>
      </c>
      <c r="J16" s="38">
        <v>3813426.53</v>
      </c>
      <c r="K16" s="38">
        <v>4979856.95</v>
      </c>
      <c r="L16" s="38">
        <v>4441415.1300000008</v>
      </c>
      <c r="M16" s="38">
        <v>4348815.59</v>
      </c>
      <c r="N16" s="38">
        <v>5160535.84</v>
      </c>
      <c r="O16" s="38">
        <v>5641612.1399999997</v>
      </c>
      <c r="P16" s="38">
        <v>7830734.9000000004</v>
      </c>
      <c r="Q16" s="38">
        <f t="shared" si="1"/>
        <v>58586786.420000009</v>
      </c>
      <c r="S16" s="134"/>
    </row>
    <row r="17" spans="2:19" x14ac:dyDescent="0.25">
      <c r="B17" s="15" t="s">
        <v>31</v>
      </c>
      <c r="C17" s="14">
        <v>331.31008200000002</v>
      </c>
      <c r="D17" s="38">
        <v>352816523.95999998</v>
      </c>
      <c r="E17" s="38">
        <v>47682.62</v>
      </c>
      <c r="F17" s="38">
        <v>406286.39</v>
      </c>
      <c r="G17" s="38">
        <v>169270.36</v>
      </c>
      <c r="H17" s="38">
        <v>34119.94</v>
      </c>
      <c r="I17" s="38">
        <v>238334.03</v>
      </c>
      <c r="J17" s="38">
        <v>391464.11</v>
      </c>
      <c r="K17" s="38">
        <v>1047616.81</v>
      </c>
      <c r="L17" s="38">
        <v>598616.34</v>
      </c>
      <c r="M17" s="38">
        <v>35341.24</v>
      </c>
      <c r="N17" s="38">
        <v>177455.96</v>
      </c>
      <c r="O17" s="38">
        <v>251747.27000000002</v>
      </c>
      <c r="P17" s="38">
        <v>1092932.29</v>
      </c>
      <c r="Q17" s="38">
        <f t="shared" si="1"/>
        <v>4490867.3600000003</v>
      </c>
      <c r="S17" s="134"/>
    </row>
    <row r="18" spans="2:19" x14ac:dyDescent="0.25">
      <c r="B18" s="15" t="s">
        <v>32</v>
      </c>
      <c r="C18" s="14">
        <v>76.923741000000007</v>
      </c>
      <c r="D18" s="38">
        <v>76584436</v>
      </c>
      <c r="E18" s="38">
        <v>1500</v>
      </c>
      <c r="F18" s="38">
        <v>100900</v>
      </c>
      <c r="G18" s="38">
        <v>32300</v>
      </c>
      <c r="H18" s="38">
        <v>20350</v>
      </c>
      <c r="I18" s="38">
        <v>60000</v>
      </c>
      <c r="J18" s="38">
        <v>21175</v>
      </c>
      <c r="K18" s="38">
        <v>18930</v>
      </c>
      <c r="L18" s="38">
        <v>26870</v>
      </c>
      <c r="M18" s="38">
        <v>1800</v>
      </c>
      <c r="N18" s="38">
        <v>5750</v>
      </c>
      <c r="O18" s="38">
        <v>33150</v>
      </c>
      <c r="P18" s="38">
        <v>59220</v>
      </c>
      <c r="Q18" s="38">
        <f t="shared" si="1"/>
        <v>381945</v>
      </c>
      <c r="S18" s="134"/>
    </row>
    <row r="19" spans="2:19" x14ac:dyDescent="0.25">
      <c r="B19" s="15" t="s">
        <v>33</v>
      </c>
      <c r="C19" s="14">
        <v>40.384720000000002</v>
      </c>
      <c r="D19" s="38">
        <v>40210051.399999999</v>
      </c>
      <c r="E19" s="38">
        <v>2400</v>
      </c>
      <c r="F19" s="38">
        <v>171843</v>
      </c>
      <c r="G19" s="38">
        <v>76403.509999999995</v>
      </c>
      <c r="H19" s="38">
        <v>74314</v>
      </c>
      <c r="I19" s="38">
        <v>19550</v>
      </c>
      <c r="J19" s="38">
        <v>10936.65</v>
      </c>
      <c r="K19" s="38">
        <v>65310</v>
      </c>
      <c r="L19" s="38">
        <v>49206.28</v>
      </c>
      <c r="M19" s="38">
        <v>5275</v>
      </c>
      <c r="N19" s="38">
        <v>42559</v>
      </c>
      <c r="O19" s="38">
        <v>40274</v>
      </c>
      <c r="P19" s="38">
        <v>71287.399999999994</v>
      </c>
      <c r="Q19" s="38">
        <f t="shared" si="1"/>
        <v>629358.84000000008</v>
      </c>
      <c r="S19" s="134"/>
    </row>
    <row r="20" spans="2:19" x14ac:dyDescent="0.25">
      <c r="B20" s="15" t="s">
        <v>34</v>
      </c>
      <c r="C20" s="14">
        <v>227.51892599999999</v>
      </c>
      <c r="D20" s="38">
        <v>252665711.21000001</v>
      </c>
      <c r="E20" s="38">
        <v>2694296.5</v>
      </c>
      <c r="F20" s="38">
        <v>6582506.9000000004</v>
      </c>
      <c r="G20" s="38">
        <v>8464195.4199999999</v>
      </c>
      <c r="H20" s="38">
        <v>6387531.3499999996</v>
      </c>
      <c r="I20" s="38">
        <v>4840716.5999999996</v>
      </c>
      <c r="J20" s="38">
        <v>2923068.99</v>
      </c>
      <c r="K20" s="38">
        <v>5217367.07</v>
      </c>
      <c r="L20" s="38">
        <v>3125357.85</v>
      </c>
      <c r="M20" s="38">
        <v>4758773.4800000004</v>
      </c>
      <c r="N20" s="38">
        <v>5516188.54</v>
      </c>
      <c r="O20" s="38">
        <v>4967491.38</v>
      </c>
      <c r="P20" s="38">
        <v>13291739.24</v>
      </c>
      <c r="Q20" s="38">
        <f t="shared" si="1"/>
        <v>68769233.320000008</v>
      </c>
      <c r="S20" s="134"/>
    </row>
    <row r="21" spans="2:19" x14ac:dyDescent="0.25">
      <c r="B21" s="15" t="s">
        <v>35</v>
      </c>
      <c r="C21" s="14">
        <v>38.120348</v>
      </c>
      <c r="D21" s="38">
        <v>38212948.920000002</v>
      </c>
      <c r="E21" s="38">
        <v>35438.67</v>
      </c>
      <c r="F21" s="38">
        <v>1418577.81</v>
      </c>
      <c r="G21" s="38">
        <v>34691.370000000003</v>
      </c>
      <c r="H21" s="38">
        <v>75502.100000000006</v>
      </c>
      <c r="I21" s="38">
        <v>320253.08999999997</v>
      </c>
      <c r="J21" s="38">
        <v>35065.019999999997</v>
      </c>
      <c r="K21" s="38">
        <v>60039.82</v>
      </c>
      <c r="L21" s="38">
        <v>60413.37</v>
      </c>
      <c r="M21" s="38">
        <v>264109.28999999998</v>
      </c>
      <c r="N21" s="38">
        <v>59724.19</v>
      </c>
      <c r="O21" s="38">
        <v>58976.88</v>
      </c>
      <c r="P21" s="38">
        <v>1338884.2000000002</v>
      </c>
      <c r="Q21" s="38">
        <f t="shared" si="1"/>
        <v>3761675.81</v>
      </c>
      <c r="S21" s="134"/>
    </row>
    <row r="22" spans="2:19" x14ac:dyDescent="0.25">
      <c r="B22" s="15" t="s">
        <v>36</v>
      </c>
      <c r="C22" s="14">
        <v>112.281042</v>
      </c>
      <c r="D22" s="38">
        <v>123694185.95</v>
      </c>
      <c r="E22" s="38">
        <v>1177713.18</v>
      </c>
      <c r="F22" s="38">
        <v>291540.94</v>
      </c>
      <c r="G22" s="38">
        <v>319492.92000000004</v>
      </c>
      <c r="H22" s="38">
        <v>502701.15999999992</v>
      </c>
      <c r="I22" s="38">
        <v>164280</v>
      </c>
      <c r="J22" s="38">
        <v>2102845.29</v>
      </c>
      <c r="K22" s="38">
        <v>837266.6100000001</v>
      </c>
      <c r="L22" s="38">
        <v>605380.30000000005</v>
      </c>
      <c r="M22" s="38">
        <v>381821.01999999979</v>
      </c>
      <c r="N22" s="38">
        <v>680735.07000000007</v>
      </c>
      <c r="O22" s="38">
        <v>2423334.9500000002</v>
      </c>
      <c r="P22" s="38">
        <v>1647087.07</v>
      </c>
      <c r="Q22" s="38">
        <f t="shared" si="1"/>
        <v>11134198.510000002</v>
      </c>
      <c r="S22" s="134"/>
    </row>
    <row r="23" spans="2:19" x14ac:dyDescent="0.25">
      <c r="B23" s="15" t="s">
        <v>37</v>
      </c>
      <c r="C23" s="14">
        <v>27688.034914</v>
      </c>
      <c r="D23" s="38">
        <v>27730972758.279999</v>
      </c>
      <c r="E23" s="38">
        <v>3462518.29</v>
      </c>
      <c r="F23" s="38">
        <v>4265699.33</v>
      </c>
      <c r="G23" s="38">
        <v>2222412.66</v>
      </c>
      <c r="H23" s="38">
        <v>1969326.1600000001</v>
      </c>
      <c r="I23" s="38">
        <v>1524472.7200000002</v>
      </c>
      <c r="J23" s="38">
        <v>3665918.29</v>
      </c>
      <c r="K23" s="38">
        <v>3673791.6300000004</v>
      </c>
      <c r="L23" s="38">
        <v>2637025.8600000003</v>
      </c>
      <c r="M23" s="38">
        <v>2711993.45</v>
      </c>
      <c r="N23" s="38">
        <v>2288819.3500000006</v>
      </c>
      <c r="O23" s="38">
        <v>7119648.4100000001</v>
      </c>
      <c r="P23" s="38">
        <v>6203983.3499999996</v>
      </c>
      <c r="Q23" s="38">
        <f t="shared" si="1"/>
        <v>41745609.500000007</v>
      </c>
      <c r="S23" s="134"/>
    </row>
    <row r="24" spans="2:19" x14ac:dyDescent="0.25">
      <c r="B24" s="15" t="s">
        <v>97</v>
      </c>
      <c r="C24" s="14">
        <v>31.433724000000002</v>
      </c>
      <c r="D24" s="38">
        <v>32424876.09</v>
      </c>
      <c r="E24" s="38">
        <v>231728.4</v>
      </c>
      <c r="F24" s="38">
        <v>397418.1</v>
      </c>
      <c r="G24" s="38">
        <v>675620.8</v>
      </c>
      <c r="H24" s="38">
        <v>231091.20000000001</v>
      </c>
      <c r="I24" s="38">
        <v>94518</v>
      </c>
      <c r="J24" s="38">
        <v>147311.20000000001</v>
      </c>
      <c r="K24" s="38">
        <v>27909.09</v>
      </c>
      <c r="L24" s="38">
        <v>521841.66</v>
      </c>
      <c r="M24" s="38">
        <v>9440</v>
      </c>
      <c r="N24" s="38">
        <v>1195472.68</v>
      </c>
      <c r="O24" s="38">
        <v>224627.43</v>
      </c>
      <c r="P24" s="38">
        <v>234354.19</v>
      </c>
      <c r="Q24" s="38">
        <f t="shared" si="1"/>
        <v>3991332.75</v>
      </c>
      <c r="S24" s="134"/>
    </row>
    <row r="25" spans="2:19" x14ac:dyDescent="0.25">
      <c r="B25" s="11" t="s">
        <v>38</v>
      </c>
      <c r="C25" s="16">
        <v>737.790254</v>
      </c>
      <c r="D25" s="37">
        <f t="shared" ref="D25:P25" si="3">SUM(D26:D33)</f>
        <v>750310063.28000009</v>
      </c>
      <c r="E25" s="37">
        <f t="shared" si="3"/>
        <v>745942.14</v>
      </c>
      <c r="F25" s="37">
        <f t="shared" si="3"/>
        <v>4047414.6300000008</v>
      </c>
      <c r="G25" s="37">
        <f t="shared" si="3"/>
        <v>9751849.5600000005</v>
      </c>
      <c r="H25" s="37">
        <f t="shared" si="3"/>
        <v>2048379.9899999998</v>
      </c>
      <c r="I25" s="37">
        <f t="shared" si="3"/>
        <v>5317378.82</v>
      </c>
      <c r="J25" s="37">
        <f t="shared" si="3"/>
        <v>2828767.85</v>
      </c>
      <c r="K25" s="37">
        <f t="shared" si="3"/>
        <v>2391992.94</v>
      </c>
      <c r="L25" s="37">
        <f t="shared" si="3"/>
        <v>3026931.95</v>
      </c>
      <c r="M25" s="37">
        <f t="shared" si="3"/>
        <v>1372640.9900000002</v>
      </c>
      <c r="N25" s="37">
        <f t="shared" si="3"/>
        <v>3685598.76</v>
      </c>
      <c r="O25" s="37">
        <f t="shared" si="3"/>
        <v>5094635.74</v>
      </c>
      <c r="P25" s="37">
        <f t="shared" si="3"/>
        <v>10248864.890000001</v>
      </c>
      <c r="Q25" s="37">
        <f t="shared" si="1"/>
        <v>50560398.260000005</v>
      </c>
      <c r="S25" s="134"/>
    </row>
    <row r="26" spans="2:19" x14ac:dyDescent="0.25">
      <c r="B26" s="15" t="s">
        <v>39</v>
      </c>
      <c r="C26" s="14">
        <v>180.66150200000001</v>
      </c>
      <c r="D26" s="38">
        <v>185648728.22</v>
      </c>
      <c r="E26" s="38">
        <v>11442</v>
      </c>
      <c r="F26" s="38">
        <v>57513.65</v>
      </c>
      <c r="G26" s="38">
        <v>5847972.9699999997</v>
      </c>
      <c r="H26" s="38">
        <v>224067.96</v>
      </c>
      <c r="I26" s="38">
        <v>1324644.3999999999</v>
      </c>
      <c r="J26" s="38">
        <v>75617.350000000006</v>
      </c>
      <c r="K26" s="38">
        <v>50852.01</v>
      </c>
      <c r="L26" s="38">
        <v>111281.72</v>
      </c>
      <c r="M26" s="38">
        <v>265262.18</v>
      </c>
      <c r="N26" s="38">
        <v>759969.59</v>
      </c>
      <c r="O26" s="38">
        <v>164075.19</v>
      </c>
      <c r="P26" s="38">
        <v>3610590.5700000003</v>
      </c>
      <c r="Q26" s="38">
        <f t="shared" si="1"/>
        <v>12503289.59</v>
      </c>
      <c r="S26" s="134"/>
    </row>
    <row r="27" spans="2:19" x14ac:dyDescent="0.25">
      <c r="B27" s="15" t="s">
        <v>40</v>
      </c>
      <c r="C27" s="14">
        <v>43.322946999999999</v>
      </c>
      <c r="D27" s="38">
        <v>47815507</v>
      </c>
      <c r="E27" s="38">
        <v>0</v>
      </c>
      <c r="F27" s="38">
        <v>37701</v>
      </c>
      <c r="G27" s="38">
        <v>480</v>
      </c>
      <c r="H27" s="38">
        <v>17538</v>
      </c>
      <c r="I27" s="38">
        <v>0</v>
      </c>
      <c r="J27" s="38">
        <v>240149.09000000003</v>
      </c>
      <c r="K27" s="38">
        <v>41477</v>
      </c>
      <c r="L27" s="38">
        <v>780</v>
      </c>
      <c r="M27" s="38">
        <v>0</v>
      </c>
      <c r="N27" s="38">
        <v>956000.3</v>
      </c>
      <c r="O27" s="38">
        <v>3806.37</v>
      </c>
      <c r="P27" s="38">
        <v>16243.99</v>
      </c>
      <c r="Q27" s="38">
        <f t="shared" si="1"/>
        <v>1314175.7500000002</v>
      </c>
      <c r="S27" s="134"/>
    </row>
    <row r="28" spans="2:19" x14ac:dyDescent="0.25">
      <c r="B28" s="15" t="s">
        <v>41</v>
      </c>
      <c r="C28" s="14">
        <v>86.849366000000003</v>
      </c>
      <c r="D28" s="38">
        <v>86388187.120000005</v>
      </c>
      <c r="E28" s="38">
        <v>21951.4</v>
      </c>
      <c r="F28" s="38">
        <v>184898.26</v>
      </c>
      <c r="G28" s="38">
        <v>357377.49</v>
      </c>
      <c r="H28" s="38">
        <v>1025</v>
      </c>
      <c r="I28" s="38">
        <v>0</v>
      </c>
      <c r="J28" s="38">
        <v>14635.43</v>
      </c>
      <c r="K28" s="38">
        <v>196037.93</v>
      </c>
      <c r="L28" s="38">
        <v>241763.33000000002</v>
      </c>
      <c r="M28" s="38">
        <v>221151.38</v>
      </c>
      <c r="N28" s="38">
        <v>10350</v>
      </c>
      <c r="O28" s="38">
        <v>59285.81</v>
      </c>
      <c r="P28" s="38">
        <v>84452.489999999991</v>
      </c>
      <c r="Q28" s="38">
        <f t="shared" si="1"/>
        <v>1392928.5200000003</v>
      </c>
      <c r="S28" s="134"/>
    </row>
    <row r="29" spans="2:19" x14ac:dyDescent="0.25">
      <c r="B29" s="15" t="s">
        <v>42</v>
      </c>
      <c r="C29" s="14">
        <v>6.5794499999999996</v>
      </c>
      <c r="D29" s="38">
        <v>6853702.7999999998</v>
      </c>
      <c r="E29" s="38">
        <v>0</v>
      </c>
      <c r="F29" s="38">
        <v>0</v>
      </c>
      <c r="G29" s="38">
        <v>0</v>
      </c>
      <c r="H29" s="38">
        <v>57</v>
      </c>
      <c r="I29" s="38">
        <v>33299.699999999997</v>
      </c>
      <c r="J29" s="38">
        <v>34939.14</v>
      </c>
      <c r="K29" s="38">
        <v>97126.35</v>
      </c>
      <c r="L29" s="38">
        <v>40944.43</v>
      </c>
      <c r="M29" s="38">
        <v>0</v>
      </c>
      <c r="N29" s="38">
        <v>0</v>
      </c>
      <c r="O29" s="38">
        <v>4388.8999999999996</v>
      </c>
      <c r="P29" s="38">
        <v>41829.82</v>
      </c>
      <c r="Q29" s="38">
        <f t="shared" si="1"/>
        <v>252585.34</v>
      </c>
      <c r="S29" s="134"/>
    </row>
    <row r="30" spans="2:19" x14ac:dyDescent="0.25">
      <c r="B30" s="15" t="s">
        <v>43</v>
      </c>
      <c r="C30" s="14">
        <v>8.2903450000000003</v>
      </c>
      <c r="D30" s="38">
        <v>8707435.7100000009</v>
      </c>
      <c r="E30" s="38">
        <v>0</v>
      </c>
      <c r="F30" s="38">
        <v>0</v>
      </c>
      <c r="G30" s="38">
        <v>34338</v>
      </c>
      <c r="H30" s="38">
        <v>2856.9</v>
      </c>
      <c r="I30" s="38">
        <v>0</v>
      </c>
      <c r="J30" s="38">
        <v>10710.8</v>
      </c>
      <c r="K30" s="38">
        <v>2909</v>
      </c>
      <c r="L30" s="38">
        <v>38571.000000000007</v>
      </c>
      <c r="M30" s="38">
        <v>176736</v>
      </c>
      <c r="N30" s="38">
        <v>0</v>
      </c>
      <c r="O30" s="38">
        <v>158526.15</v>
      </c>
      <c r="P30" s="38">
        <v>104039.20999999999</v>
      </c>
      <c r="Q30" s="38">
        <f t="shared" si="1"/>
        <v>528687.05999999994</v>
      </c>
      <c r="S30" s="134"/>
    </row>
    <row r="31" spans="2:19" x14ac:dyDescent="0.25">
      <c r="B31" s="15" t="s">
        <v>44</v>
      </c>
      <c r="C31" s="14">
        <v>36.178503999999997</v>
      </c>
      <c r="D31" s="38">
        <v>34627548.57</v>
      </c>
      <c r="E31" s="38">
        <v>0</v>
      </c>
      <c r="F31" s="38">
        <v>0</v>
      </c>
      <c r="G31" s="38">
        <v>4330.08</v>
      </c>
      <c r="H31" s="38">
        <v>879</v>
      </c>
      <c r="I31" s="38">
        <v>0</v>
      </c>
      <c r="J31" s="38">
        <v>16011.640000000001</v>
      </c>
      <c r="K31" s="38">
        <v>8402.7800000000007</v>
      </c>
      <c r="L31" s="38">
        <v>86420.55</v>
      </c>
      <c r="M31" s="38">
        <v>2690.4</v>
      </c>
      <c r="N31" s="38">
        <v>1043719.44</v>
      </c>
      <c r="O31" s="38">
        <v>2640881.7400000002</v>
      </c>
      <c r="P31" s="38">
        <v>33157.5</v>
      </c>
      <c r="Q31" s="38">
        <f t="shared" si="1"/>
        <v>3836493.13</v>
      </c>
      <c r="S31" s="134"/>
    </row>
    <row r="32" spans="2:19" x14ac:dyDescent="0.25">
      <c r="B32" s="15" t="s">
        <v>45</v>
      </c>
      <c r="C32" s="14">
        <v>118.44450000000001</v>
      </c>
      <c r="D32" s="38">
        <v>121078001.62</v>
      </c>
      <c r="E32" s="38">
        <v>432342.05</v>
      </c>
      <c r="F32" s="38">
        <v>383211.44</v>
      </c>
      <c r="G32" s="38">
        <v>1524271.61</v>
      </c>
      <c r="H32" s="38">
        <v>524891.98</v>
      </c>
      <c r="I32" s="38">
        <v>1404762.41</v>
      </c>
      <c r="J32" s="38">
        <v>1428697.51</v>
      </c>
      <c r="K32" s="38">
        <v>481460.45999999996</v>
      </c>
      <c r="L32" s="38">
        <v>464999.19</v>
      </c>
      <c r="M32" s="38">
        <v>451615.26</v>
      </c>
      <c r="N32" s="38">
        <v>62790.59</v>
      </c>
      <c r="O32" s="38">
        <v>991333.95000000007</v>
      </c>
      <c r="P32" s="38">
        <v>4841709.4800000004</v>
      </c>
      <c r="Q32" s="38">
        <f t="shared" si="1"/>
        <v>12992085.93</v>
      </c>
      <c r="S32" s="134"/>
    </row>
    <row r="33" spans="2:19" x14ac:dyDescent="0.25">
      <c r="B33" s="15" t="s">
        <v>46</v>
      </c>
      <c r="C33" s="14">
        <v>257.46364</v>
      </c>
      <c r="D33" s="38">
        <v>259190952.24000007</v>
      </c>
      <c r="E33" s="38">
        <v>280206.69</v>
      </c>
      <c r="F33" s="38">
        <v>3384090.2800000007</v>
      </c>
      <c r="G33" s="38">
        <v>1983079.41</v>
      </c>
      <c r="H33" s="38">
        <v>1277064.1499999999</v>
      </c>
      <c r="I33" s="38">
        <v>2554672.31</v>
      </c>
      <c r="J33" s="38">
        <v>1008006.89</v>
      </c>
      <c r="K33" s="38">
        <v>1513727.41</v>
      </c>
      <c r="L33" s="38">
        <v>2042171.73</v>
      </c>
      <c r="M33" s="38">
        <v>255185.77000000002</v>
      </c>
      <c r="N33" s="38">
        <v>852768.84000000008</v>
      </c>
      <c r="O33" s="38">
        <v>1072337.6299999999</v>
      </c>
      <c r="P33" s="38">
        <v>1516841.83</v>
      </c>
      <c r="Q33" s="38">
        <f t="shared" si="1"/>
        <v>17740152.940000005</v>
      </c>
      <c r="S33" s="134"/>
    </row>
    <row r="34" spans="2:19" x14ac:dyDescent="0.25">
      <c r="B34" s="11" t="s">
        <v>47</v>
      </c>
      <c r="C34" s="16">
        <v>13048.242742</v>
      </c>
      <c r="D34" s="37">
        <f t="shared" ref="D34:P34" si="4">SUM(D35:D38)</f>
        <v>13048701742</v>
      </c>
      <c r="E34" s="37">
        <f t="shared" si="4"/>
        <v>1620107.3</v>
      </c>
      <c r="F34" s="37">
        <f t="shared" si="4"/>
        <v>2363475.9700000002</v>
      </c>
      <c r="G34" s="37">
        <f t="shared" si="4"/>
        <v>1887684661.9899998</v>
      </c>
      <c r="H34" s="37">
        <f t="shared" si="4"/>
        <v>1602167.6</v>
      </c>
      <c r="I34" s="37">
        <f t="shared" si="4"/>
        <v>1586167.6</v>
      </c>
      <c r="J34" s="37">
        <f t="shared" si="4"/>
        <v>3696971287.2499995</v>
      </c>
      <c r="K34" s="37">
        <f t="shared" si="4"/>
        <v>931691762.93000007</v>
      </c>
      <c r="L34" s="37">
        <f t="shared" si="4"/>
        <v>931868391.25000012</v>
      </c>
      <c r="M34" s="37">
        <f t="shared" si="4"/>
        <v>931681744.46000004</v>
      </c>
      <c r="N34" s="37">
        <f t="shared" si="4"/>
        <v>1568148.8</v>
      </c>
      <c r="O34" s="37">
        <f t="shared" si="4"/>
        <v>1861836232.1200001</v>
      </c>
      <c r="P34" s="37">
        <f t="shared" si="4"/>
        <v>932222636.46000004</v>
      </c>
      <c r="Q34" s="37">
        <f t="shared" si="1"/>
        <v>11182696783.73</v>
      </c>
      <c r="S34" s="134"/>
    </row>
    <row r="35" spans="2:19" x14ac:dyDescent="0.25">
      <c r="B35" s="15" t="s">
        <v>48</v>
      </c>
      <c r="C35" s="14">
        <v>1877.9664889999999</v>
      </c>
      <c r="D35" s="38">
        <v>1878310489</v>
      </c>
      <c r="E35" s="38">
        <v>1610167.6</v>
      </c>
      <c r="F35" s="38">
        <v>1640167.6</v>
      </c>
      <c r="G35" s="38">
        <v>1602167.6</v>
      </c>
      <c r="H35" s="38">
        <v>1602167.6</v>
      </c>
      <c r="I35" s="38">
        <v>1586167.6</v>
      </c>
      <c r="J35" s="38">
        <v>1586167.6</v>
      </c>
      <c r="K35" s="38">
        <v>1578167.6</v>
      </c>
      <c r="L35" s="38">
        <v>1578167.6</v>
      </c>
      <c r="M35" s="38">
        <v>1568148.8</v>
      </c>
      <c r="N35" s="38">
        <v>1568148.8</v>
      </c>
      <c r="O35" s="38">
        <v>1609040.8</v>
      </c>
      <c r="P35" s="38">
        <v>2109040.7999999998</v>
      </c>
      <c r="Q35" s="38">
        <f t="shared" si="1"/>
        <v>19637720</v>
      </c>
      <c r="S35" s="134"/>
    </row>
    <row r="36" spans="2:19" x14ac:dyDescent="0.25">
      <c r="B36" s="15" t="s">
        <v>49</v>
      </c>
      <c r="C36" s="14">
        <v>11164.05659</v>
      </c>
      <c r="D36" s="38">
        <v>11164056590</v>
      </c>
      <c r="E36" s="38">
        <v>0</v>
      </c>
      <c r="F36" s="38">
        <v>0</v>
      </c>
      <c r="G36" s="38">
        <v>1885296453.3199999</v>
      </c>
      <c r="H36" s="38">
        <v>0</v>
      </c>
      <c r="I36" s="38">
        <v>0</v>
      </c>
      <c r="J36" s="38">
        <v>3695385119.6499996</v>
      </c>
      <c r="K36" s="38">
        <v>930113595.33000004</v>
      </c>
      <c r="L36" s="38">
        <v>930113595.33000004</v>
      </c>
      <c r="M36" s="38">
        <v>930113595.66000009</v>
      </c>
      <c r="N36" s="38">
        <v>0</v>
      </c>
      <c r="O36" s="38">
        <v>1860227191.3200002</v>
      </c>
      <c r="P36" s="38">
        <v>930113595.66000009</v>
      </c>
      <c r="Q36" s="38">
        <f t="shared" si="1"/>
        <v>11161363146.269999</v>
      </c>
      <c r="S36" s="134"/>
    </row>
    <row r="37" spans="2:19" x14ac:dyDescent="0.25">
      <c r="B37" s="15" t="s">
        <v>50</v>
      </c>
      <c r="C37" s="14">
        <v>4.3196630000000003</v>
      </c>
      <c r="D37" s="38">
        <v>4434663</v>
      </c>
      <c r="E37" s="38">
        <v>9939.7000000000007</v>
      </c>
      <c r="F37" s="38">
        <v>723308.37</v>
      </c>
      <c r="G37" s="38">
        <v>786041.07</v>
      </c>
      <c r="H37" s="38">
        <v>0</v>
      </c>
      <c r="I37" s="38">
        <v>0</v>
      </c>
      <c r="J37" s="38">
        <v>0</v>
      </c>
      <c r="K37" s="38">
        <v>0</v>
      </c>
      <c r="L37" s="38">
        <v>176628.32</v>
      </c>
      <c r="M37" s="38">
        <v>0</v>
      </c>
      <c r="N37" s="38">
        <v>0</v>
      </c>
      <c r="O37" s="38">
        <v>0</v>
      </c>
      <c r="P37" s="38">
        <v>0</v>
      </c>
      <c r="Q37" s="38">
        <f t="shared" si="1"/>
        <v>1695917.46</v>
      </c>
      <c r="S37" s="134"/>
    </row>
    <row r="38" spans="2:19" x14ac:dyDescent="0.25">
      <c r="B38" s="15" t="s">
        <v>51</v>
      </c>
      <c r="C38" s="14">
        <v>1.9</v>
      </c>
      <c r="D38" s="38">
        <v>1900000</v>
      </c>
      <c r="E38" s="38">
        <v>0</v>
      </c>
      <c r="F38" s="38">
        <v>0</v>
      </c>
      <c r="G38" s="38">
        <v>0</v>
      </c>
      <c r="H38" s="38">
        <v>0</v>
      </c>
      <c r="I38" s="38">
        <v>0</v>
      </c>
      <c r="J38" s="38">
        <v>0</v>
      </c>
      <c r="K38" s="38">
        <v>0</v>
      </c>
      <c r="L38" s="38">
        <v>0</v>
      </c>
      <c r="M38" s="38">
        <v>0</v>
      </c>
      <c r="N38" s="38">
        <v>0</v>
      </c>
      <c r="O38" s="38">
        <v>0</v>
      </c>
      <c r="P38" s="38">
        <v>0</v>
      </c>
      <c r="Q38" s="38">
        <f t="shared" si="1"/>
        <v>0</v>
      </c>
      <c r="S38" s="134"/>
    </row>
    <row r="39" spans="2:19" x14ac:dyDescent="0.25">
      <c r="B39" s="11" t="s">
        <v>52</v>
      </c>
      <c r="C39" s="16">
        <v>2.2229999999999999</v>
      </c>
      <c r="D39" s="37">
        <f t="shared" ref="D39:P39" si="5">D40</f>
        <v>2223000</v>
      </c>
      <c r="E39" s="37">
        <f t="shared" si="5"/>
        <v>0</v>
      </c>
      <c r="F39" s="37">
        <f t="shared" si="5"/>
        <v>0</v>
      </c>
      <c r="G39" s="37">
        <f t="shared" si="5"/>
        <v>0</v>
      </c>
      <c r="H39" s="37">
        <f t="shared" si="5"/>
        <v>0</v>
      </c>
      <c r="I39" s="37">
        <f t="shared" si="5"/>
        <v>0</v>
      </c>
      <c r="J39" s="37">
        <f t="shared" si="5"/>
        <v>0</v>
      </c>
      <c r="K39" s="37">
        <f t="shared" si="5"/>
        <v>0</v>
      </c>
      <c r="L39" s="37">
        <f t="shared" si="5"/>
        <v>0</v>
      </c>
      <c r="M39" s="37">
        <f t="shared" si="5"/>
        <v>0</v>
      </c>
      <c r="N39" s="37">
        <f t="shared" si="5"/>
        <v>0</v>
      </c>
      <c r="O39" s="37">
        <f t="shared" si="5"/>
        <v>0</v>
      </c>
      <c r="P39" s="37">
        <f t="shared" si="5"/>
        <v>0</v>
      </c>
      <c r="Q39" s="37">
        <f t="shared" si="1"/>
        <v>0</v>
      </c>
      <c r="S39" s="134"/>
    </row>
    <row r="40" spans="2:19" x14ac:dyDescent="0.25">
      <c r="B40" s="15" t="s">
        <v>87</v>
      </c>
      <c r="C40" s="14">
        <v>2.2229999999999999</v>
      </c>
      <c r="D40" s="38">
        <v>2223000</v>
      </c>
      <c r="E40" s="38">
        <v>0</v>
      </c>
      <c r="F40" s="38">
        <v>0</v>
      </c>
      <c r="G40" s="38">
        <v>0</v>
      </c>
      <c r="H40" s="38">
        <v>0</v>
      </c>
      <c r="I40" s="38">
        <v>0</v>
      </c>
      <c r="J40" s="38">
        <v>0</v>
      </c>
      <c r="K40" s="38">
        <v>0</v>
      </c>
      <c r="L40" s="38">
        <v>0</v>
      </c>
      <c r="M40" s="38">
        <v>0</v>
      </c>
      <c r="N40" s="38">
        <v>0</v>
      </c>
      <c r="O40" s="38">
        <v>0</v>
      </c>
      <c r="P40" s="38">
        <v>0</v>
      </c>
      <c r="Q40" s="38">
        <f t="shared" si="1"/>
        <v>0</v>
      </c>
      <c r="S40" s="134"/>
    </row>
    <row r="41" spans="2:19" x14ac:dyDescent="0.25">
      <c r="B41" s="11" t="s">
        <v>54</v>
      </c>
      <c r="C41" s="16">
        <v>335.36220100000003</v>
      </c>
      <c r="D41" s="37">
        <f t="shared" ref="D41:P41" si="6">SUM(D42:D49)</f>
        <v>681999284.99000001</v>
      </c>
      <c r="E41" s="37">
        <f t="shared" si="6"/>
        <v>180846.71</v>
      </c>
      <c r="F41" s="37">
        <f t="shared" si="6"/>
        <v>1566720.01</v>
      </c>
      <c r="G41" s="37">
        <f t="shared" si="6"/>
        <v>40073897.160000004</v>
      </c>
      <c r="H41" s="37">
        <f t="shared" si="6"/>
        <v>6294121.8399999999</v>
      </c>
      <c r="I41" s="37">
        <f t="shared" si="6"/>
        <v>925725.54</v>
      </c>
      <c r="J41" s="37">
        <f t="shared" si="6"/>
        <v>3193739.2199999997</v>
      </c>
      <c r="K41" s="37">
        <f t="shared" si="6"/>
        <v>508921.99</v>
      </c>
      <c r="L41" s="37">
        <f t="shared" si="6"/>
        <v>321827</v>
      </c>
      <c r="M41" s="37">
        <f t="shared" si="6"/>
        <v>231750.67</v>
      </c>
      <c r="N41" s="37">
        <f t="shared" si="6"/>
        <v>3854724.59</v>
      </c>
      <c r="O41" s="37">
        <f t="shared" si="6"/>
        <v>7588209.9699999997</v>
      </c>
      <c r="P41" s="37">
        <f t="shared" si="6"/>
        <v>21857358.57</v>
      </c>
      <c r="Q41" s="37">
        <f t="shared" ref="Q41:Q66" si="7">SUM(E41:P41)</f>
        <v>86597843.270000011</v>
      </c>
      <c r="S41" s="134"/>
    </row>
    <row r="42" spans="2:19" x14ac:dyDescent="0.25">
      <c r="B42" s="15" t="s">
        <v>55</v>
      </c>
      <c r="C42" s="14">
        <v>146.81549200000001</v>
      </c>
      <c r="D42" s="38">
        <v>247187561.65000001</v>
      </c>
      <c r="E42" s="38">
        <v>32332</v>
      </c>
      <c r="F42" s="38">
        <v>171673</v>
      </c>
      <c r="G42" s="38">
        <v>27117731.270000003</v>
      </c>
      <c r="H42" s="38">
        <v>3718226.6900000004</v>
      </c>
      <c r="I42" s="38">
        <v>747026.34</v>
      </c>
      <c r="J42" s="38">
        <v>0</v>
      </c>
      <c r="K42" s="38">
        <v>0</v>
      </c>
      <c r="L42" s="38">
        <v>0</v>
      </c>
      <c r="M42" s="38">
        <v>78520</v>
      </c>
      <c r="N42" s="38">
        <v>1628800.02</v>
      </c>
      <c r="O42" s="38">
        <v>6787373.2999999998</v>
      </c>
      <c r="P42" s="38">
        <v>12456703.390000001</v>
      </c>
      <c r="Q42" s="38">
        <f t="shared" si="7"/>
        <v>52738386.010000005</v>
      </c>
      <c r="S42" s="134"/>
    </row>
    <row r="43" spans="2:19" x14ac:dyDescent="0.25">
      <c r="B43" s="15" t="s">
        <v>88</v>
      </c>
      <c r="C43" s="14">
        <v>3.8132890000000002</v>
      </c>
      <c r="D43" s="38">
        <v>4056653</v>
      </c>
      <c r="E43" s="38">
        <v>0</v>
      </c>
      <c r="F43" s="38">
        <v>0</v>
      </c>
      <c r="G43" s="38">
        <v>0</v>
      </c>
      <c r="H43" s="38">
        <v>0</v>
      </c>
      <c r="I43" s="38">
        <v>0</v>
      </c>
      <c r="J43" s="38">
        <v>0</v>
      </c>
      <c r="K43" s="38">
        <v>0</v>
      </c>
      <c r="L43" s="38">
        <v>0</v>
      </c>
      <c r="M43" s="38">
        <v>0</v>
      </c>
      <c r="N43" s="38">
        <v>0</v>
      </c>
      <c r="O43" s="38">
        <v>0</v>
      </c>
      <c r="P43" s="38">
        <v>0</v>
      </c>
      <c r="Q43" s="38">
        <f t="shared" si="7"/>
        <v>0</v>
      </c>
      <c r="S43" s="134"/>
    </row>
    <row r="44" spans="2:19" x14ac:dyDescent="0.25">
      <c r="B44" s="15" t="s">
        <v>57</v>
      </c>
      <c r="C44" s="14">
        <v>2.5114890000000001</v>
      </c>
      <c r="D44" s="38">
        <v>2771489</v>
      </c>
      <c r="E44" s="38">
        <v>0</v>
      </c>
      <c r="F44" s="38">
        <v>0</v>
      </c>
      <c r="G44" s="38">
        <v>0</v>
      </c>
      <c r="H44" s="38">
        <v>0</v>
      </c>
      <c r="I44" s="38">
        <v>0</v>
      </c>
      <c r="J44" s="38">
        <v>0</v>
      </c>
      <c r="K44" s="38">
        <v>0</v>
      </c>
      <c r="L44" s="38">
        <v>0</v>
      </c>
      <c r="M44" s="38">
        <v>0</v>
      </c>
      <c r="N44" s="38">
        <v>0</v>
      </c>
      <c r="O44" s="38">
        <v>0</v>
      </c>
      <c r="P44" s="38">
        <v>0</v>
      </c>
      <c r="Q44" s="38">
        <f t="shared" si="7"/>
        <v>0</v>
      </c>
      <c r="S44" s="134"/>
    </row>
    <row r="45" spans="2:19" x14ac:dyDescent="0.25">
      <c r="B45" s="15" t="s">
        <v>58</v>
      </c>
      <c r="C45" s="14">
        <v>15.442962</v>
      </c>
      <c r="D45" s="38">
        <v>55912965</v>
      </c>
      <c r="E45" s="38">
        <v>0</v>
      </c>
      <c r="F45" s="38">
        <v>0</v>
      </c>
      <c r="G45" s="38">
        <v>12770000</v>
      </c>
      <c r="H45" s="38">
        <v>0</v>
      </c>
      <c r="I45" s="38">
        <v>0</v>
      </c>
      <c r="J45" s="38">
        <v>0</v>
      </c>
      <c r="K45" s="38">
        <v>0</v>
      </c>
      <c r="L45" s="38">
        <v>0</v>
      </c>
      <c r="M45" s="38">
        <v>0</v>
      </c>
      <c r="N45" s="38">
        <v>0</v>
      </c>
      <c r="O45" s="38">
        <v>0</v>
      </c>
      <c r="P45" s="38">
        <v>0</v>
      </c>
      <c r="Q45" s="38">
        <f t="shared" si="7"/>
        <v>12770000</v>
      </c>
      <c r="S45" s="134"/>
    </row>
    <row r="46" spans="2:19" x14ac:dyDescent="0.25">
      <c r="B46" s="15" t="s">
        <v>59</v>
      </c>
      <c r="C46" s="14">
        <v>4.6090039999999997</v>
      </c>
      <c r="D46" s="38">
        <v>13248229.130000001</v>
      </c>
      <c r="E46" s="38">
        <v>0</v>
      </c>
      <c r="F46" s="38">
        <v>0</v>
      </c>
      <c r="G46" s="38">
        <v>0</v>
      </c>
      <c r="H46" s="38">
        <v>127270</v>
      </c>
      <c r="I46" s="38">
        <v>0</v>
      </c>
      <c r="J46" s="38">
        <v>1933086.96</v>
      </c>
      <c r="K46" s="38">
        <v>141316</v>
      </c>
      <c r="L46" s="38">
        <v>0</v>
      </c>
      <c r="M46" s="38">
        <v>0</v>
      </c>
      <c r="N46" s="38">
        <v>0</v>
      </c>
      <c r="O46" s="38">
        <v>608206.39</v>
      </c>
      <c r="P46" s="38">
        <v>3043835.1</v>
      </c>
      <c r="Q46" s="38">
        <f t="shared" si="7"/>
        <v>5853714.4500000002</v>
      </c>
      <c r="S46" s="134"/>
    </row>
    <row r="47" spans="2:19" x14ac:dyDescent="0.25">
      <c r="B47" s="15" t="s">
        <v>60</v>
      </c>
      <c r="C47" s="14">
        <v>2.3131699999999999</v>
      </c>
      <c r="D47" s="38">
        <v>2313170</v>
      </c>
      <c r="E47" s="38">
        <v>0</v>
      </c>
      <c r="F47" s="38">
        <v>0</v>
      </c>
      <c r="G47" s="38">
        <v>0</v>
      </c>
      <c r="H47" s="38">
        <v>0</v>
      </c>
      <c r="I47" s="38">
        <v>0</v>
      </c>
      <c r="J47" s="38">
        <v>0</v>
      </c>
      <c r="K47" s="38">
        <v>0</v>
      </c>
      <c r="L47" s="38">
        <v>0</v>
      </c>
      <c r="M47" s="38">
        <v>0</v>
      </c>
      <c r="N47" s="38">
        <v>0</v>
      </c>
      <c r="O47" s="38">
        <v>0</v>
      </c>
      <c r="P47" s="38">
        <v>0</v>
      </c>
      <c r="Q47" s="38">
        <f t="shared" si="7"/>
        <v>0</v>
      </c>
      <c r="S47" s="134"/>
    </row>
    <row r="48" spans="2:19" x14ac:dyDescent="0.25">
      <c r="B48" s="15" t="s">
        <v>61</v>
      </c>
      <c r="C48" s="14">
        <v>47.380752000000001</v>
      </c>
      <c r="D48" s="38">
        <v>131033174.20999999</v>
      </c>
      <c r="E48" s="38">
        <v>148514.71</v>
      </c>
      <c r="F48" s="38">
        <v>1395047.01</v>
      </c>
      <c r="G48" s="38">
        <v>186165.89</v>
      </c>
      <c r="H48" s="38">
        <v>2448625.15</v>
      </c>
      <c r="I48" s="38">
        <v>178699.2</v>
      </c>
      <c r="J48" s="38">
        <v>1260652.26</v>
      </c>
      <c r="K48" s="38">
        <v>367605.99</v>
      </c>
      <c r="L48" s="38">
        <v>321827</v>
      </c>
      <c r="M48" s="38">
        <v>153230.67000000001</v>
      </c>
      <c r="N48" s="38">
        <v>2225924.5699999998</v>
      </c>
      <c r="O48" s="38">
        <v>192630.28</v>
      </c>
      <c r="P48" s="38">
        <v>6356820.0800000001</v>
      </c>
      <c r="Q48" s="38">
        <f t="shared" si="7"/>
        <v>15235742.809999999</v>
      </c>
      <c r="S48" s="134"/>
    </row>
    <row r="49" spans="2:19" x14ac:dyDescent="0.25">
      <c r="B49" s="15" t="s">
        <v>62</v>
      </c>
      <c r="C49" s="14">
        <v>112.476043</v>
      </c>
      <c r="D49" s="38">
        <v>225476043</v>
      </c>
      <c r="E49" s="38">
        <v>0</v>
      </c>
      <c r="F49" s="38">
        <v>0</v>
      </c>
      <c r="G49" s="38">
        <v>0</v>
      </c>
      <c r="H49" s="38">
        <v>0</v>
      </c>
      <c r="I49" s="38">
        <v>0</v>
      </c>
      <c r="J49" s="38">
        <v>0</v>
      </c>
      <c r="K49" s="38">
        <v>0</v>
      </c>
      <c r="L49" s="38">
        <v>0</v>
      </c>
      <c r="M49" s="38">
        <v>0</v>
      </c>
      <c r="N49" s="38">
        <v>0</v>
      </c>
      <c r="O49" s="38">
        <v>0</v>
      </c>
      <c r="P49" s="38">
        <v>0</v>
      </c>
      <c r="Q49" s="38">
        <f t="shared" si="7"/>
        <v>0</v>
      </c>
      <c r="S49" s="134"/>
    </row>
    <row r="50" spans="2:19" x14ac:dyDescent="0.25">
      <c r="B50" s="11" t="s">
        <v>63</v>
      </c>
      <c r="C50" s="16">
        <v>174.80777800000001</v>
      </c>
      <c r="D50" s="37">
        <f t="shared" ref="D50:P50" si="8">D51</f>
        <v>177016222</v>
      </c>
      <c r="E50" s="37">
        <f t="shared" si="8"/>
        <v>0</v>
      </c>
      <c r="F50" s="37">
        <f t="shared" si="8"/>
        <v>0</v>
      </c>
      <c r="G50" s="37">
        <f t="shared" si="8"/>
        <v>0</v>
      </c>
      <c r="H50" s="37">
        <f t="shared" si="8"/>
        <v>0</v>
      </c>
      <c r="I50" s="37">
        <f t="shared" si="8"/>
        <v>0</v>
      </c>
      <c r="J50" s="37">
        <f t="shared" si="8"/>
        <v>0</v>
      </c>
      <c r="K50" s="37">
        <f t="shared" si="8"/>
        <v>0</v>
      </c>
      <c r="L50" s="37">
        <f t="shared" si="8"/>
        <v>0</v>
      </c>
      <c r="M50" s="37">
        <f t="shared" si="8"/>
        <v>0</v>
      </c>
      <c r="N50" s="37">
        <f t="shared" si="8"/>
        <v>0</v>
      </c>
      <c r="O50" s="37">
        <f t="shared" si="8"/>
        <v>2208443.4</v>
      </c>
      <c r="P50" s="37">
        <f t="shared" si="8"/>
        <v>0</v>
      </c>
      <c r="Q50" s="37">
        <f t="shared" si="7"/>
        <v>2208443.4</v>
      </c>
      <c r="S50" s="134"/>
    </row>
    <row r="51" spans="2:19" x14ac:dyDescent="0.25">
      <c r="B51" s="15" t="s">
        <v>64</v>
      </c>
      <c r="C51" s="33">
        <v>174.80777800000001</v>
      </c>
      <c r="D51" s="39">
        <v>177016222</v>
      </c>
      <c r="E51" s="39">
        <v>0</v>
      </c>
      <c r="F51" s="39">
        <v>0</v>
      </c>
      <c r="G51" s="39">
        <v>0</v>
      </c>
      <c r="H51" s="39">
        <v>0</v>
      </c>
      <c r="I51" s="39">
        <v>0</v>
      </c>
      <c r="J51" s="39">
        <v>0</v>
      </c>
      <c r="K51" s="39">
        <v>0</v>
      </c>
      <c r="L51" s="39">
        <v>0</v>
      </c>
      <c r="M51" s="39">
        <v>0</v>
      </c>
      <c r="N51" s="39">
        <v>0</v>
      </c>
      <c r="O51" s="39">
        <v>2208443.4</v>
      </c>
      <c r="P51" s="39">
        <v>0</v>
      </c>
      <c r="Q51" s="39">
        <f t="shared" si="7"/>
        <v>2208443.4</v>
      </c>
      <c r="S51" s="134"/>
    </row>
    <row r="52" spans="2:19" x14ac:dyDescent="0.25">
      <c r="B52" s="11" t="s">
        <v>79</v>
      </c>
      <c r="C52" s="16">
        <v>4329.2624519999999</v>
      </c>
      <c r="D52" s="37">
        <f t="shared" ref="D52:P52" si="9">D53+D54</f>
        <v>4329262452</v>
      </c>
      <c r="E52" s="37">
        <f t="shared" si="9"/>
        <v>0</v>
      </c>
      <c r="F52" s="37">
        <f t="shared" si="9"/>
        <v>0</v>
      </c>
      <c r="G52" s="37">
        <f t="shared" si="9"/>
        <v>0</v>
      </c>
      <c r="H52" s="37">
        <f t="shared" si="9"/>
        <v>0</v>
      </c>
      <c r="I52" s="37">
        <f t="shared" si="9"/>
        <v>0</v>
      </c>
      <c r="J52" s="37">
        <f t="shared" si="9"/>
        <v>0</v>
      </c>
      <c r="K52" s="37">
        <f t="shared" si="9"/>
        <v>0</v>
      </c>
      <c r="L52" s="37">
        <f t="shared" si="9"/>
        <v>0</v>
      </c>
      <c r="M52" s="37">
        <f t="shared" si="9"/>
        <v>0</v>
      </c>
      <c r="N52" s="37">
        <f t="shared" si="9"/>
        <v>0</v>
      </c>
      <c r="O52" s="37">
        <f t="shared" si="9"/>
        <v>0</v>
      </c>
      <c r="P52" s="37">
        <f t="shared" si="9"/>
        <v>0</v>
      </c>
      <c r="Q52" s="37">
        <f t="shared" si="7"/>
        <v>0</v>
      </c>
      <c r="S52" s="134"/>
    </row>
    <row r="53" spans="2:19" x14ac:dyDescent="0.25">
      <c r="B53" s="15" t="s">
        <v>80</v>
      </c>
      <c r="C53" s="33">
        <v>4309.2624519999999</v>
      </c>
      <c r="D53" s="39">
        <v>4309262452</v>
      </c>
      <c r="E53" s="39">
        <v>0</v>
      </c>
      <c r="F53" s="39">
        <v>0</v>
      </c>
      <c r="G53" s="39">
        <v>0</v>
      </c>
      <c r="H53" s="39">
        <v>0</v>
      </c>
      <c r="I53" s="39">
        <v>0</v>
      </c>
      <c r="J53" s="39">
        <v>0</v>
      </c>
      <c r="K53" s="39">
        <v>0</v>
      </c>
      <c r="L53" s="39">
        <v>0</v>
      </c>
      <c r="M53" s="39">
        <v>0</v>
      </c>
      <c r="N53" s="39">
        <v>0</v>
      </c>
      <c r="O53" s="39">
        <v>0</v>
      </c>
      <c r="P53" s="39">
        <v>0</v>
      </c>
      <c r="Q53" s="39">
        <f t="shared" si="7"/>
        <v>0</v>
      </c>
      <c r="S53" s="134"/>
    </row>
    <row r="54" spans="2:19" x14ac:dyDescent="0.25">
      <c r="B54" s="15" t="s">
        <v>105</v>
      </c>
      <c r="C54" s="14">
        <v>20</v>
      </c>
      <c r="D54" s="38">
        <v>20000000</v>
      </c>
      <c r="E54" s="38">
        <v>0</v>
      </c>
      <c r="F54" s="38">
        <v>0</v>
      </c>
      <c r="G54" s="38">
        <v>0</v>
      </c>
      <c r="H54" s="38">
        <v>0</v>
      </c>
      <c r="I54" s="38">
        <v>0</v>
      </c>
      <c r="J54" s="38">
        <v>0</v>
      </c>
      <c r="K54" s="38">
        <v>0</v>
      </c>
      <c r="L54" s="38">
        <v>0</v>
      </c>
      <c r="M54" s="38">
        <v>0</v>
      </c>
      <c r="N54" s="38">
        <v>0</v>
      </c>
      <c r="O54" s="38">
        <v>0</v>
      </c>
      <c r="P54" s="38">
        <v>0</v>
      </c>
      <c r="Q54" s="38">
        <f t="shared" si="7"/>
        <v>0</v>
      </c>
      <c r="S54" s="134"/>
    </row>
    <row r="55" spans="2:19" x14ac:dyDescent="0.25">
      <c r="B55" s="78" t="s">
        <v>106</v>
      </c>
      <c r="C55" s="10">
        <f>C9+C15+C25+C34+C39+C41+C50+C52</f>
        <v>51701.834099000007</v>
      </c>
      <c r="D55" s="49">
        <f>D9+D15+D25+D34+D39+D41+D50+D52</f>
        <v>52235439340.519997</v>
      </c>
      <c r="E55" s="43">
        <f t="shared" ref="E55:P55" si="10">E9+E15+E25+E34+E39+E41+E50</f>
        <v>82056370.659999996</v>
      </c>
      <c r="F55" s="43">
        <f t="shared" si="10"/>
        <v>97921493.279999986</v>
      </c>
      <c r="G55" s="43">
        <f t="shared" si="10"/>
        <v>2034949283.5199997</v>
      </c>
      <c r="H55" s="43">
        <f t="shared" si="10"/>
        <v>64778135.409999996</v>
      </c>
      <c r="I55" s="43">
        <f t="shared" si="10"/>
        <v>114752369.07000001</v>
      </c>
      <c r="J55" s="43">
        <f t="shared" si="10"/>
        <v>3765313796.5199995</v>
      </c>
      <c r="K55" s="43">
        <f t="shared" si="10"/>
        <v>1012322588.59</v>
      </c>
      <c r="L55" s="43">
        <f t="shared" si="10"/>
        <v>995000669.8900001</v>
      </c>
      <c r="M55" s="43">
        <f t="shared" si="10"/>
        <v>995839405.67999995</v>
      </c>
      <c r="N55" s="43">
        <f t="shared" si="10"/>
        <v>80756239.550000012</v>
      </c>
      <c r="O55" s="43">
        <f t="shared" si="10"/>
        <v>1969012539.9900002</v>
      </c>
      <c r="P55" s="43">
        <f t="shared" si="10"/>
        <v>1112049140.1499999</v>
      </c>
      <c r="Q55" s="44">
        <f t="shared" si="7"/>
        <v>12324752032.309998</v>
      </c>
      <c r="S55" s="134"/>
    </row>
    <row r="56" spans="2:19" ht="15.75" customHeight="1" x14ac:dyDescent="0.25">
      <c r="E56" s="42"/>
      <c r="F56" s="42"/>
      <c r="G56" s="42"/>
      <c r="H56" s="42"/>
      <c r="I56" s="42"/>
      <c r="J56" s="42"/>
      <c r="K56" s="42"/>
      <c r="L56" s="42"/>
      <c r="M56" s="42"/>
      <c r="N56" s="42"/>
      <c r="O56" s="42"/>
      <c r="P56" s="42"/>
      <c r="Q56" s="42">
        <f t="shared" si="7"/>
        <v>0</v>
      </c>
      <c r="S56" s="134"/>
    </row>
    <row r="57" spans="2:19" x14ac:dyDescent="0.25">
      <c r="B57" s="78"/>
      <c r="C57" s="10"/>
      <c r="D57" s="9"/>
      <c r="E57" s="40"/>
      <c r="F57" s="40"/>
      <c r="G57" s="40"/>
      <c r="H57" s="40"/>
      <c r="I57" s="40"/>
      <c r="J57" s="40"/>
      <c r="K57" s="40"/>
      <c r="L57" s="40"/>
      <c r="M57" s="40"/>
      <c r="N57" s="40"/>
      <c r="O57" s="40"/>
      <c r="P57" s="40"/>
      <c r="Q57" s="41">
        <f t="shared" si="7"/>
        <v>0</v>
      </c>
      <c r="S57" s="134"/>
    </row>
    <row r="58" spans="2:19" x14ac:dyDescent="0.25">
      <c r="B58" s="11" t="s">
        <v>67</v>
      </c>
      <c r="C58" s="16">
        <v>600</v>
      </c>
      <c r="D58" s="37">
        <f>D59</f>
        <v>600000000</v>
      </c>
      <c r="E58" s="37">
        <v>0</v>
      </c>
      <c r="F58" s="37">
        <v>0</v>
      </c>
      <c r="G58" s="37">
        <v>0</v>
      </c>
      <c r="H58" s="37">
        <v>0</v>
      </c>
      <c r="I58" s="37">
        <v>0</v>
      </c>
      <c r="J58" s="37">
        <v>0</v>
      </c>
      <c r="K58" s="37">
        <v>0</v>
      </c>
      <c r="L58" s="37">
        <v>0</v>
      </c>
      <c r="M58" s="37">
        <v>0</v>
      </c>
      <c r="N58" s="37">
        <v>0</v>
      </c>
      <c r="O58" s="37">
        <v>0</v>
      </c>
      <c r="P58" s="37">
        <v>0</v>
      </c>
      <c r="Q58" s="37">
        <f t="shared" si="7"/>
        <v>0</v>
      </c>
      <c r="S58" s="134"/>
    </row>
    <row r="59" spans="2:19" x14ac:dyDescent="0.25">
      <c r="B59" s="23" t="s">
        <v>68</v>
      </c>
      <c r="C59" s="14">
        <v>600</v>
      </c>
      <c r="D59" s="39">
        <v>600000000</v>
      </c>
      <c r="E59" s="38">
        <v>0</v>
      </c>
      <c r="F59" s="38">
        <v>0</v>
      </c>
      <c r="G59" s="38">
        <v>0</v>
      </c>
      <c r="H59" s="38">
        <v>0</v>
      </c>
      <c r="I59" s="38">
        <v>0</v>
      </c>
      <c r="J59" s="38">
        <v>0</v>
      </c>
      <c r="K59" s="38">
        <v>0</v>
      </c>
      <c r="L59" s="38">
        <v>0</v>
      </c>
      <c r="M59" s="38">
        <v>0</v>
      </c>
      <c r="N59" s="38">
        <v>0</v>
      </c>
      <c r="O59" s="38">
        <v>0</v>
      </c>
      <c r="P59" s="38">
        <v>0</v>
      </c>
      <c r="Q59" s="38">
        <f t="shared" si="7"/>
        <v>0</v>
      </c>
      <c r="S59" s="134"/>
    </row>
    <row r="60" spans="2:19" x14ac:dyDescent="0.25">
      <c r="B60" s="11" t="s">
        <v>70</v>
      </c>
      <c r="C60" s="16">
        <v>2.9769230000000002</v>
      </c>
      <c r="D60" s="37">
        <f>D61</f>
        <v>2976923</v>
      </c>
      <c r="E60" s="37">
        <v>0</v>
      </c>
      <c r="F60" s="37">
        <v>0</v>
      </c>
      <c r="G60" s="37">
        <v>0</v>
      </c>
      <c r="H60" s="37">
        <v>0</v>
      </c>
      <c r="I60" s="37">
        <v>0</v>
      </c>
      <c r="J60" s="37">
        <v>0</v>
      </c>
      <c r="K60" s="37">
        <v>0</v>
      </c>
      <c r="L60" s="37">
        <v>0</v>
      </c>
      <c r="M60" s="37">
        <v>0</v>
      </c>
      <c r="N60" s="37">
        <v>0</v>
      </c>
      <c r="O60" s="37">
        <v>0</v>
      </c>
      <c r="P60" s="37">
        <v>0</v>
      </c>
      <c r="Q60" s="37">
        <f t="shared" si="7"/>
        <v>0</v>
      </c>
      <c r="S60" s="134"/>
    </row>
    <row r="61" spans="2:19" x14ac:dyDescent="0.25">
      <c r="B61" s="23" t="s">
        <v>71</v>
      </c>
      <c r="C61" s="14">
        <v>2.9769230000000002</v>
      </c>
      <c r="D61" s="39">
        <v>2976923</v>
      </c>
      <c r="E61" s="38">
        <v>0</v>
      </c>
      <c r="F61" s="38">
        <v>0</v>
      </c>
      <c r="G61" s="38">
        <v>0</v>
      </c>
      <c r="H61" s="38">
        <v>0</v>
      </c>
      <c r="I61" s="38">
        <v>0</v>
      </c>
      <c r="J61" s="38">
        <v>0</v>
      </c>
      <c r="K61" s="38">
        <v>0</v>
      </c>
      <c r="L61" s="38">
        <v>0</v>
      </c>
      <c r="M61" s="38">
        <v>0</v>
      </c>
      <c r="N61" s="38">
        <v>0</v>
      </c>
      <c r="O61" s="38">
        <v>0</v>
      </c>
      <c r="P61" s="38">
        <v>0</v>
      </c>
      <c r="Q61" s="38">
        <f t="shared" si="7"/>
        <v>0</v>
      </c>
      <c r="S61" s="134"/>
    </row>
    <row r="62" spans="2:19" x14ac:dyDescent="0.25">
      <c r="B62" s="11" t="s">
        <v>98</v>
      </c>
      <c r="C62" s="16">
        <v>5.1051840000000004</v>
      </c>
      <c r="D62" s="37">
        <f>D63</f>
        <v>5105184</v>
      </c>
      <c r="E62" s="37">
        <v>0</v>
      </c>
      <c r="F62" s="37">
        <v>0</v>
      </c>
      <c r="G62" s="37">
        <v>0</v>
      </c>
      <c r="H62" s="37">
        <v>0</v>
      </c>
      <c r="I62" s="37">
        <v>0</v>
      </c>
      <c r="J62" s="37">
        <v>0</v>
      </c>
      <c r="K62" s="37">
        <v>0</v>
      </c>
      <c r="L62" s="37">
        <v>0</v>
      </c>
      <c r="M62" s="37">
        <v>0</v>
      </c>
      <c r="N62" s="37">
        <v>0</v>
      </c>
      <c r="O62" s="37">
        <v>0</v>
      </c>
      <c r="P62" s="37">
        <v>0</v>
      </c>
      <c r="Q62" s="37">
        <f t="shared" si="7"/>
        <v>0</v>
      </c>
      <c r="S62" s="134"/>
    </row>
    <row r="63" spans="2:19" x14ac:dyDescent="0.25">
      <c r="B63" s="23" t="s">
        <v>99</v>
      </c>
      <c r="C63" s="14">
        <v>5.1051840000000004</v>
      </c>
      <c r="D63" s="39">
        <v>5105184</v>
      </c>
      <c r="E63" s="38">
        <v>0</v>
      </c>
      <c r="F63" s="38">
        <v>0</v>
      </c>
      <c r="G63" s="38">
        <v>0</v>
      </c>
      <c r="H63" s="38">
        <v>0</v>
      </c>
      <c r="I63" s="38">
        <v>0</v>
      </c>
      <c r="J63" s="38">
        <v>0</v>
      </c>
      <c r="K63" s="38">
        <v>0</v>
      </c>
      <c r="L63" s="38">
        <v>0</v>
      </c>
      <c r="M63" s="38">
        <v>0</v>
      </c>
      <c r="N63" s="38">
        <v>0</v>
      </c>
      <c r="O63" s="38">
        <v>0</v>
      </c>
      <c r="P63" s="38">
        <v>0</v>
      </c>
      <c r="Q63" s="38">
        <f t="shared" si="7"/>
        <v>0</v>
      </c>
      <c r="S63" s="134"/>
    </row>
    <row r="64" spans="2:19" x14ac:dyDescent="0.25">
      <c r="B64" s="78" t="s">
        <v>72</v>
      </c>
      <c r="C64" s="10">
        <f t="shared" ref="C64:P64" si="11">C58+C60+C62</f>
        <v>608.08210700000006</v>
      </c>
      <c r="D64" s="49">
        <f t="shared" si="11"/>
        <v>608082107</v>
      </c>
      <c r="E64" s="40">
        <f t="shared" si="11"/>
        <v>0</v>
      </c>
      <c r="F64" s="43">
        <f t="shared" si="11"/>
        <v>0</v>
      </c>
      <c r="G64" s="43">
        <f t="shared" si="11"/>
        <v>0</v>
      </c>
      <c r="H64" s="40">
        <f t="shared" si="11"/>
        <v>0</v>
      </c>
      <c r="I64" s="43">
        <f t="shared" si="11"/>
        <v>0</v>
      </c>
      <c r="J64" s="43">
        <f t="shared" si="11"/>
        <v>0</v>
      </c>
      <c r="K64" s="40">
        <f t="shared" si="11"/>
        <v>0</v>
      </c>
      <c r="L64" s="43">
        <f t="shared" si="11"/>
        <v>0</v>
      </c>
      <c r="M64" s="43">
        <f t="shared" si="11"/>
        <v>0</v>
      </c>
      <c r="N64" s="43">
        <f t="shared" si="11"/>
        <v>0</v>
      </c>
      <c r="O64" s="43">
        <f t="shared" si="11"/>
        <v>0</v>
      </c>
      <c r="P64" s="43">
        <f t="shared" si="11"/>
        <v>0</v>
      </c>
      <c r="Q64" s="41">
        <f t="shared" si="7"/>
        <v>0</v>
      </c>
      <c r="S64" s="134"/>
    </row>
    <row r="65" spans="2:19" ht="15.75" customHeight="1" x14ac:dyDescent="0.25">
      <c r="E65" s="42"/>
      <c r="F65" s="42"/>
      <c r="G65" s="42"/>
      <c r="H65" s="42"/>
      <c r="I65" s="42"/>
      <c r="J65" s="42"/>
      <c r="K65" s="42"/>
      <c r="L65" s="42"/>
      <c r="M65" s="42"/>
      <c r="N65" s="42"/>
      <c r="O65" s="42"/>
      <c r="P65" s="42"/>
      <c r="Q65" s="42">
        <f t="shared" si="7"/>
        <v>0</v>
      </c>
      <c r="S65" s="134"/>
    </row>
    <row r="66" spans="2:19" x14ac:dyDescent="0.25">
      <c r="B66" s="79" t="s">
        <v>107</v>
      </c>
      <c r="C66" s="61">
        <f t="shared" ref="C66:P66" si="12">C55+C64</f>
        <v>52309.916206000009</v>
      </c>
      <c r="D66" s="49">
        <f t="shared" si="12"/>
        <v>52843521447.519997</v>
      </c>
      <c r="E66" s="43">
        <f t="shared" si="12"/>
        <v>82056370.659999996</v>
      </c>
      <c r="F66" s="43">
        <f t="shared" si="12"/>
        <v>97921493.279999986</v>
      </c>
      <c r="G66" s="43">
        <f t="shared" si="12"/>
        <v>2034949283.5199997</v>
      </c>
      <c r="H66" s="43">
        <f t="shared" si="12"/>
        <v>64778135.409999996</v>
      </c>
      <c r="I66" s="43">
        <f t="shared" si="12"/>
        <v>114752369.07000001</v>
      </c>
      <c r="J66" s="43">
        <f t="shared" si="12"/>
        <v>3765313796.5199995</v>
      </c>
      <c r="K66" s="43">
        <f t="shared" si="12"/>
        <v>1012322588.59</v>
      </c>
      <c r="L66" s="43">
        <f t="shared" si="12"/>
        <v>995000669.8900001</v>
      </c>
      <c r="M66" s="43">
        <f t="shared" si="12"/>
        <v>995839405.67999995</v>
      </c>
      <c r="N66" s="43">
        <f t="shared" si="12"/>
        <v>80756239.550000012</v>
      </c>
      <c r="O66" s="43">
        <f t="shared" si="12"/>
        <v>1969012539.9900002</v>
      </c>
      <c r="P66" s="43">
        <f t="shared" si="12"/>
        <v>1112049140.1499999</v>
      </c>
      <c r="Q66" s="44">
        <f t="shared" si="7"/>
        <v>12324752032.309998</v>
      </c>
      <c r="S66" s="134"/>
    </row>
    <row r="67" spans="2:19" ht="15" customHeight="1" x14ac:dyDescent="0.25">
      <c r="B67" s="55" t="s">
        <v>108</v>
      </c>
      <c r="C67" s="55"/>
      <c r="D67" s="27"/>
      <c r="E67" s="6"/>
      <c r="F67" s="6"/>
      <c r="G67" s="6"/>
      <c r="H67" s="6"/>
      <c r="I67" s="6"/>
      <c r="J67" s="6"/>
      <c r="K67" s="6"/>
      <c r="L67" s="6"/>
      <c r="M67" s="6"/>
      <c r="N67" s="6"/>
      <c r="O67" s="6"/>
      <c r="P67" s="6"/>
      <c r="Q67" s="6"/>
      <c r="S67" s="134"/>
    </row>
    <row r="68" spans="2:19" x14ac:dyDescent="0.25">
      <c r="B68" s="55" t="s">
        <v>109</v>
      </c>
      <c r="C68" s="55"/>
      <c r="D68" s="29"/>
      <c r="K68" s="5"/>
      <c r="L68" s="5"/>
      <c r="M68" s="5"/>
      <c r="N68" s="5"/>
      <c r="O68" s="5"/>
      <c r="P68" s="5"/>
      <c r="Q68" s="5"/>
      <c r="S68" s="134"/>
    </row>
    <row r="69" spans="2:19" ht="15" customHeight="1" x14ac:dyDescent="0.25">
      <c r="B69" s="5" t="s">
        <v>110</v>
      </c>
      <c r="C69" s="28"/>
      <c r="E69" s="28"/>
      <c r="F69" s="28"/>
      <c r="G69" s="28"/>
      <c r="H69" s="28"/>
      <c r="I69" s="28"/>
      <c r="J69" s="28"/>
      <c r="K69" s="5"/>
      <c r="L69" s="5"/>
      <c r="M69" s="5"/>
      <c r="N69" s="5"/>
      <c r="O69" s="5"/>
      <c r="P69" s="5"/>
      <c r="Q69" s="5"/>
      <c r="S69" s="134"/>
    </row>
    <row r="70" spans="2:19" ht="15" customHeight="1" x14ac:dyDescent="0.25">
      <c r="B70" s="5" t="s">
        <v>85</v>
      </c>
      <c r="C70" s="31"/>
      <c r="E70" s="31"/>
      <c r="F70" s="31"/>
      <c r="G70" s="31"/>
      <c r="H70" s="31"/>
      <c r="I70" s="31"/>
      <c r="S70" s="134"/>
    </row>
    <row r="71" spans="2:19" x14ac:dyDescent="0.25">
      <c r="B71" s="28"/>
    </row>
    <row r="72" spans="2:19" x14ac:dyDescent="0.25">
      <c r="B72"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6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61CA-6060-422D-89E5-C0D039F0726E}">
  <sheetPr codeName="Hoja8"/>
  <dimension ref="B2:Q411"/>
  <sheetViews>
    <sheetView showGridLines="0" topLeftCell="A110" zoomScaleNormal="100" workbookViewId="0">
      <selection activeCell="B7" sqref="B7:B8"/>
    </sheetView>
  </sheetViews>
  <sheetFormatPr defaultColWidth="11.42578125" defaultRowHeight="15" x14ac:dyDescent="0.25"/>
  <cols>
    <col min="1" max="1" width="7.42578125" customWidth="1"/>
    <col min="2" max="2" width="72.85546875" customWidth="1"/>
    <col min="3" max="3" width="20.85546875" customWidth="1"/>
    <col min="4" max="4" width="13.28515625" customWidth="1"/>
    <col min="5" max="5" width="12.28515625" customWidth="1"/>
    <col min="6" max="16" width="13.28515625" customWidth="1"/>
    <col min="17" max="17" width="17.7109375" bestFit="1" customWidth="1"/>
    <col min="18" max="18" width="25.5703125" bestFit="1" customWidth="1"/>
    <col min="19" max="19" width="35" bestFit="1" customWidth="1"/>
    <col min="20" max="20" width="17.7109375" bestFit="1" customWidth="1"/>
    <col min="21" max="21" width="15.5703125" customWidth="1"/>
    <col min="22" max="26" width="17.7109375" bestFit="1" customWidth="1"/>
  </cols>
  <sheetData>
    <row r="2" spans="2:17" s="17" customFormat="1" ht="28.5" x14ac:dyDescent="0.25">
      <c r="B2" s="188" t="s">
        <v>0</v>
      </c>
      <c r="C2" s="189"/>
      <c r="D2" s="189"/>
      <c r="E2" s="189"/>
      <c r="F2" s="189"/>
      <c r="G2" s="189"/>
      <c r="H2" s="189"/>
      <c r="I2" s="189"/>
      <c r="J2" s="189"/>
      <c r="K2" s="189"/>
      <c r="L2" s="189"/>
      <c r="M2" s="189"/>
      <c r="N2" s="189"/>
      <c r="O2" s="189"/>
      <c r="P2" s="189"/>
    </row>
    <row r="3" spans="2:17" s="17" customFormat="1" ht="21" x14ac:dyDescent="0.25">
      <c r="B3" s="190" t="s">
        <v>1</v>
      </c>
      <c r="C3" s="191"/>
      <c r="D3" s="191"/>
      <c r="E3" s="191"/>
      <c r="F3" s="191"/>
      <c r="G3" s="191"/>
      <c r="H3" s="191"/>
      <c r="I3" s="191"/>
      <c r="J3" s="191"/>
      <c r="K3" s="191"/>
      <c r="L3" s="191"/>
      <c r="M3" s="191"/>
      <c r="N3" s="191"/>
      <c r="O3" s="191"/>
      <c r="P3" s="191"/>
    </row>
    <row r="4" spans="2:17" s="17" customFormat="1" ht="15.75" x14ac:dyDescent="0.25">
      <c r="B4" s="192" t="s">
        <v>2</v>
      </c>
      <c r="C4" s="193"/>
      <c r="D4" s="193"/>
      <c r="E4" s="193"/>
      <c r="F4" s="193"/>
      <c r="G4" s="193"/>
      <c r="H4" s="193"/>
      <c r="I4" s="193"/>
      <c r="J4" s="193"/>
      <c r="K4" s="193"/>
      <c r="L4" s="193"/>
      <c r="M4" s="193"/>
      <c r="N4" s="193"/>
      <c r="O4" s="193"/>
      <c r="P4" s="193"/>
    </row>
    <row r="5" spans="2:17" s="17" customFormat="1" ht="15.75" x14ac:dyDescent="0.25">
      <c r="B5" s="192" t="s">
        <v>3</v>
      </c>
      <c r="C5" s="193"/>
      <c r="D5" s="193"/>
      <c r="E5" s="193"/>
      <c r="F5" s="193"/>
      <c r="G5" s="193"/>
      <c r="H5" s="193"/>
      <c r="I5" s="193"/>
      <c r="J5" s="193"/>
      <c r="K5" s="193"/>
      <c r="L5" s="193"/>
      <c r="M5" s="193"/>
      <c r="N5" s="193"/>
      <c r="O5" s="193"/>
      <c r="P5" s="193"/>
    </row>
    <row r="6" spans="2:17" s="17" customFormat="1" x14ac:dyDescent="0.25">
      <c r="B6" s="1" t="s">
        <v>111</v>
      </c>
      <c r="C6" s="25"/>
      <c r="D6" s="19"/>
      <c r="E6" s="19"/>
      <c r="F6" s="19"/>
      <c r="G6" s="19"/>
      <c r="H6"/>
      <c r="I6"/>
      <c r="J6"/>
      <c r="K6"/>
      <c r="L6"/>
      <c r="M6"/>
      <c r="N6"/>
      <c r="O6"/>
      <c r="P6" s="18" t="s">
        <v>5</v>
      </c>
    </row>
    <row r="7" spans="2:17" s="17" customFormat="1" ht="21" customHeight="1" x14ac:dyDescent="0.25">
      <c r="B7" s="197" t="s">
        <v>6</v>
      </c>
      <c r="C7" s="80" t="s">
        <v>112</v>
      </c>
      <c r="D7" s="80" t="s">
        <v>113</v>
      </c>
      <c r="E7" s="204" t="s">
        <v>9</v>
      </c>
      <c r="F7" s="205"/>
      <c r="G7" s="205"/>
      <c r="H7" s="205"/>
      <c r="I7" s="205"/>
      <c r="J7" s="205"/>
      <c r="K7" s="205"/>
      <c r="L7" s="205"/>
      <c r="M7" s="205"/>
      <c r="N7" s="205"/>
      <c r="O7" s="205"/>
      <c r="P7" s="205"/>
      <c r="Q7" s="206"/>
    </row>
    <row r="8" spans="2:17" s="17" customFormat="1" x14ac:dyDescent="0.25">
      <c r="B8" s="198"/>
      <c r="C8" s="81" t="s">
        <v>114</v>
      </c>
      <c r="D8" s="86" t="s">
        <v>115</v>
      </c>
      <c r="E8" s="62" t="s">
        <v>10</v>
      </c>
      <c r="F8" s="62" t="s">
        <v>11</v>
      </c>
      <c r="G8" s="63" t="s">
        <v>12</v>
      </c>
      <c r="H8" s="62" t="s">
        <v>13</v>
      </c>
      <c r="I8" s="63" t="s">
        <v>14</v>
      </c>
      <c r="J8" s="62" t="s">
        <v>15</v>
      </c>
      <c r="K8" s="62" t="s">
        <v>16</v>
      </c>
      <c r="L8" s="62" t="s">
        <v>17</v>
      </c>
      <c r="M8" s="62" t="s">
        <v>104</v>
      </c>
      <c r="N8" s="62" t="s">
        <v>19</v>
      </c>
      <c r="O8" s="62" t="s">
        <v>20</v>
      </c>
      <c r="P8" s="62" t="s">
        <v>21</v>
      </c>
      <c r="Q8" s="64" t="s">
        <v>22</v>
      </c>
    </row>
    <row r="9" spans="2:17" x14ac:dyDescent="0.25">
      <c r="B9" s="11" t="s">
        <v>23</v>
      </c>
      <c r="C9" s="37">
        <v>3878874790</v>
      </c>
      <c r="D9" s="37">
        <v>4215710182</v>
      </c>
      <c r="E9" s="37">
        <f t="shared" ref="E9:P9" si="0">E10+E34+E47+E54+E62</f>
        <v>45129944.140000001</v>
      </c>
      <c r="F9" s="37">
        <f t="shared" si="0"/>
        <v>92485847.039999992</v>
      </c>
      <c r="G9" s="37">
        <f t="shared" si="0"/>
        <v>85056365.140000001</v>
      </c>
      <c r="H9" s="37">
        <f t="shared" si="0"/>
        <v>203343528.47999999</v>
      </c>
      <c r="I9" s="37">
        <f t="shared" si="0"/>
        <v>66491528.410000004</v>
      </c>
      <c r="J9" s="37">
        <f t="shared" si="0"/>
        <v>101383168.73999999</v>
      </c>
      <c r="K9" s="37">
        <f t="shared" si="0"/>
        <v>77155294.129999995</v>
      </c>
      <c r="L9" s="37">
        <f t="shared" si="0"/>
        <v>72658308.810000002</v>
      </c>
      <c r="M9" s="37">
        <f t="shared" si="0"/>
        <v>77918212.079999998</v>
      </c>
      <c r="N9" s="37">
        <f t="shared" si="0"/>
        <v>114439380</v>
      </c>
      <c r="O9" s="37">
        <f t="shared" si="0"/>
        <v>121396310.10999998</v>
      </c>
      <c r="P9" s="37">
        <f t="shared" si="0"/>
        <v>149171434.06000003</v>
      </c>
      <c r="Q9" s="37">
        <f>SUM(E9:P9)</f>
        <v>1206629321.1399999</v>
      </c>
    </row>
    <row r="10" spans="2:17" x14ac:dyDescent="0.25">
      <c r="B10" s="87" t="s">
        <v>24</v>
      </c>
      <c r="C10" s="66">
        <v>2572064271</v>
      </c>
      <c r="D10" s="66">
        <v>2769736956</v>
      </c>
      <c r="E10" s="66">
        <f t="shared" ref="E10:O10" si="1">E11+E14+E23+E25+E27+E32</f>
        <v>38674309.060000002</v>
      </c>
      <c r="F10" s="66">
        <f t="shared" si="1"/>
        <v>77446293.140000001</v>
      </c>
      <c r="G10" s="66">
        <f t="shared" si="1"/>
        <v>71606457.870000005</v>
      </c>
      <c r="H10" s="66">
        <f t="shared" si="1"/>
        <v>121937717.7</v>
      </c>
      <c r="I10" s="66">
        <f t="shared" si="1"/>
        <v>50140424.140000001</v>
      </c>
      <c r="J10" s="66">
        <f t="shared" si="1"/>
        <v>91104090.659999996</v>
      </c>
      <c r="K10" s="66">
        <f t="shared" si="1"/>
        <v>67963246.650000006</v>
      </c>
      <c r="L10" s="66">
        <f t="shared" si="1"/>
        <v>62045336.219999999</v>
      </c>
      <c r="M10" s="66">
        <f t="shared" si="1"/>
        <v>69157640.159999996</v>
      </c>
      <c r="N10" s="66">
        <f t="shared" si="1"/>
        <v>73350513.909999996</v>
      </c>
      <c r="O10" s="66">
        <f t="shared" si="1"/>
        <v>102693576.23999999</v>
      </c>
      <c r="P10" s="66">
        <f>P11+P14+P23+P25+P27</f>
        <v>103533206.45</v>
      </c>
      <c r="Q10" s="66">
        <f>Q11+Q14+Q23+Q25+Q27</f>
        <v>929652812.20000005</v>
      </c>
    </row>
    <row r="11" spans="2:17" x14ac:dyDescent="0.25">
      <c r="B11" s="75" t="s">
        <v>116</v>
      </c>
      <c r="C11" s="58">
        <v>2075462772</v>
      </c>
      <c r="D11" s="58">
        <v>2171598870</v>
      </c>
      <c r="E11" s="54">
        <v>33763809.060000002</v>
      </c>
      <c r="F11" s="54">
        <v>68890793.140000001</v>
      </c>
      <c r="G11" s="54">
        <v>40754842.32</v>
      </c>
      <c r="H11" s="54">
        <v>90304876.109999999</v>
      </c>
      <c r="I11" s="54">
        <v>39163103.07</v>
      </c>
      <c r="J11" s="54">
        <v>72113820.310000002</v>
      </c>
      <c r="K11" s="54">
        <v>58191346.649999999</v>
      </c>
      <c r="L11" s="54">
        <v>41261721.109999999</v>
      </c>
      <c r="M11" s="54">
        <v>57192139.719999999</v>
      </c>
      <c r="N11" s="54">
        <v>58995706.799999997</v>
      </c>
      <c r="O11" s="54">
        <v>41051079.689999998</v>
      </c>
      <c r="P11" s="54">
        <v>59258186.75</v>
      </c>
      <c r="Q11" s="54">
        <f t="shared" ref="Q11" si="2">Q12+Q13</f>
        <v>660941424.73000002</v>
      </c>
    </row>
    <row r="12" spans="2:17" x14ac:dyDescent="0.25">
      <c r="B12" s="76" t="s">
        <v>117</v>
      </c>
      <c r="C12" s="54">
        <v>2069379414</v>
      </c>
      <c r="D12" s="54">
        <v>2165515512</v>
      </c>
      <c r="E12" s="54">
        <v>33763809.060000002</v>
      </c>
      <c r="F12" s="54">
        <v>68890793.140000001</v>
      </c>
      <c r="G12" s="54">
        <v>40754842.32</v>
      </c>
      <c r="H12" s="54">
        <v>90304876.109999999</v>
      </c>
      <c r="I12" s="54">
        <v>39163103.07</v>
      </c>
      <c r="J12" s="54">
        <v>72113820.310000002</v>
      </c>
      <c r="K12" s="54">
        <v>58191346.649999999</v>
      </c>
      <c r="L12" s="54">
        <v>41261721.109999999</v>
      </c>
      <c r="M12" s="54">
        <v>57192139.719999999</v>
      </c>
      <c r="N12" s="54">
        <v>58995706.799999997</v>
      </c>
      <c r="O12" s="54">
        <v>41051079.689999998</v>
      </c>
      <c r="P12" s="54">
        <v>59258186.75</v>
      </c>
      <c r="Q12" s="54">
        <f>SUM(E12:P12)</f>
        <v>660941424.73000002</v>
      </c>
    </row>
    <row r="13" spans="2:17" x14ac:dyDescent="0.25">
      <c r="B13" s="76" t="s">
        <v>118</v>
      </c>
      <c r="C13" s="58">
        <v>6083358</v>
      </c>
      <c r="D13" s="58">
        <v>6083358</v>
      </c>
      <c r="E13" s="58">
        <v>0</v>
      </c>
      <c r="F13" s="58">
        <v>0</v>
      </c>
      <c r="G13" s="58">
        <v>0</v>
      </c>
      <c r="H13" s="58">
        <v>0</v>
      </c>
      <c r="I13" s="58">
        <v>0</v>
      </c>
      <c r="J13" s="58">
        <v>0</v>
      </c>
      <c r="K13" s="58">
        <v>0</v>
      </c>
      <c r="L13" s="58">
        <v>0</v>
      </c>
      <c r="M13" s="58">
        <v>0</v>
      </c>
      <c r="N13" s="58">
        <v>0</v>
      </c>
      <c r="O13" s="58">
        <v>0</v>
      </c>
      <c r="P13" s="58">
        <v>0</v>
      </c>
      <c r="Q13" s="54">
        <f>SUM(E13:P13)</f>
        <v>0</v>
      </c>
    </row>
    <row r="14" spans="2:17" x14ac:dyDescent="0.25">
      <c r="B14" s="75" t="s">
        <v>119</v>
      </c>
      <c r="C14" s="58">
        <v>110982365</v>
      </c>
      <c r="D14" s="58">
        <v>183956267</v>
      </c>
      <c r="E14" s="58">
        <v>4910500</v>
      </c>
      <c r="F14" s="58">
        <v>8555500</v>
      </c>
      <c r="G14" s="58">
        <v>10908950.030000001</v>
      </c>
      <c r="H14" s="58">
        <v>20228231.130000003</v>
      </c>
      <c r="I14" s="58">
        <v>7818783.3300000001</v>
      </c>
      <c r="J14" s="58">
        <v>10266166.689999999</v>
      </c>
      <c r="K14" s="58">
        <v>9771900</v>
      </c>
      <c r="L14" s="58">
        <v>12526758.33</v>
      </c>
      <c r="M14" s="58">
        <v>10517991.66</v>
      </c>
      <c r="N14" s="58">
        <v>10563325</v>
      </c>
      <c r="O14" s="58">
        <v>10809325</v>
      </c>
      <c r="P14" s="58">
        <v>15860786.310000001</v>
      </c>
      <c r="Q14" s="58">
        <f t="shared" ref="Q14" si="3">Q15+Q16+Q17+Q18+Q19+Q20+Q21+Q22</f>
        <v>132738217.47999999</v>
      </c>
    </row>
    <row r="15" spans="2:17" x14ac:dyDescent="0.25">
      <c r="B15" s="76" t="s">
        <v>120</v>
      </c>
      <c r="C15" s="36">
        <v>66351718</v>
      </c>
      <c r="D15" s="36">
        <v>51552090</v>
      </c>
      <c r="E15" s="36">
        <v>900000</v>
      </c>
      <c r="F15" s="36">
        <v>3585000</v>
      </c>
      <c r="G15" s="36">
        <v>4021333.3600000003</v>
      </c>
      <c r="H15" s="36">
        <v>14299024.67</v>
      </c>
      <c r="I15" s="36">
        <v>1730000</v>
      </c>
      <c r="J15" s="36">
        <v>3888666.6899999995</v>
      </c>
      <c r="K15" s="36">
        <v>3406400</v>
      </c>
      <c r="L15" s="36">
        <v>5163100</v>
      </c>
      <c r="M15" s="36">
        <v>3112666.66</v>
      </c>
      <c r="N15" s="36">
        <v>2960000</v>
      </c>
      <c r="O15" s="36">
        <v>2960000</v>
      </c>
      <c r="P15" s="36">
        <v>2930000</v>
      </c>
      <c r="Q15" s="38">
        <f t="shared" ref="Q15:Q22" si="4">SUM(E15:P15)</f>
        <v>48956191.379999995</v>
      </c>
    </row>
    <row r="16" spans="2:17" x14ac:dyDescent="0.25">
      <c r="B16" s="76" t="s">
        <v>121</v>
      </c>
      <c r="C16" s="36">
        <v>5664656</v>
      </c>
      <c r="D16" s="36">
        <v>6502923</v>
      </c>
      <c r="E16" s="36">
        <v>0</v>
      </c>
      <c r="F16" s="36">
        <v>0</v>
      </c>
      <c r="G16" s="36">
        <v>122500</v>
      </c>
      <c r="H16" s="36">
        <v>141756.46</v>
      </c>
      <c r="I16" s="36">
        <v>0</v>
      </c>
      <c r="J16" s="36">
        <v>0</v>
      </c>
      <c r="K16" s="36">
        <v>0</v>
      </c>
      <c r="L16" s="36">
        <v>0</v>
      </c>
      <c r="M16" s="36">
        <v>0</v>
      </c>
      <c r="N16" s="36">
        <v>0</v>
      </c>
      <c r="O16" s="36">
        <v>0</v>
      </c>
      <c r="P16" s="36">
        <v>0</v>
      </c>
      <c r="Q16" s="38">
        <f t="shared" si="4"/>
        <v>264256.45999999996</v>
      </c>
    </row>
    <row r="17" spans="2:17" x14ac:dyDescent="0.25">
      <c r="B17" s="76" t="s">
        <v>122</v>
      </c>
      <c r="C17" s="36">
        <v>26965990</v>
      </c>
      <c r="D17" s="36">
        <v>27786216</v>
      </c>
      <c r="E17" s="36">
        <v>817500</v>
      </c>
      <c r="F17" s="36">
        <v>2037500</v>
      </c>
      <c r="G17" s="36">
        <v>1356116.67</v>
      </c>
      <c r="H17" s="36">
        <v>1175450</v>
      </c>
      <c r="I17" s="36">
        <v>1315450</v>
      </c>
      <c r="J17" s="36">
        <v>1565000</v>
      </c>
      <c r="K17" s="36">
        <v>865000</v>
      </c>
      <c r="L17" s="36">
        <v>865000</v>
      </c>
      <c r="M17" s="36">
        <v>925000</v>
      </c>
      <c r="N17" s="36">
        <v>925000</v>
      </c>
      <c r="O17" s="36">
        <v>925000</v>
      </c>
      <c r="P17" s="36">
        <v>1110000</v>
      </c>
      <c r="Q17" s="38">
        <f t="shared" si="4"/>
        <v>13882016.67</v>
      </c>
    </row>
    <row r="18" spans="2:17" x14ac:dyDescent="0.25">
      <c r="B18" s="76" t="s">
        <v>123</v>
      </c>
      <c r="C18" s="36">
        <v>12000001</v>
      </c>
      <c r="D18" s="36">
        <v>12000001</v>
      </c>
      <c r="E18" s="36">
        <v>0</v>
      </c>
      <c r="F18" s="36">
        <v>0</v>
      </c>
      <c r="G18" s="36">
        <v>0</v>
      </c>
      <c r="H18" s="36">
        <v>0</v>
      </c>
      <c r="I18" s="36">
        <v>0</v>
      </c>
      <c r="J18" s="36">
        <v>0</v>
      </c>
      <c r="K18" s="36">
        <v>0</v>
      </c>
      <c r="L18" s="36">
        <v>0</v>
      </c>
      <c r="M18" s="36">
        <v>0</v>
      </c>
      <c r="N18" s="36">
        <v>0</v>
      </c>
      <c r="O18" s="36">
        <v>0</v>
      </c>
      <c r="P18" s="36">
        <v>0</v>
      </c>
      <c r="Q18" s="38">
        <f t="shared" si="4"/>
        <v>0</v>
      </c>
    </row>
    <row r="19" spans="2:17" x14ac:dyDescent="0.25">
      <c r="B19" s="76" t="s">
        <v>124</v>
      </c>
      <c r="C19" s="36">
        <v>0</v>
      </c>
      <c r="D19" s="36">
        <v>40061251</v>
      </c>
      <c r="E19" s="36">
        <v>1649000</v>
      </c>
      <c r="F19" s="36">
        <v>1724000</v>
      </c>
      <c r="G19" s="36">
        <v>2089000</v>
      </c>
      <c r="H19" s="36">
        <v>2489000</v>
      </c>
      <c r="I19" s="36">
        <v>2372000</v>
      </c>
      <c r="J19" s="36">
        <v>2359000</v>
      </c>
      <c r="K19" s="36">
        <v>2359000</v>
      </c>
      <c r="L19" s="36">
        <v>2754000</v>
      </c>
      <c r="M19" s="36">
        <v>2729000</v>
      </c>
      <c r="N19" s="36">
        <v>2767000</v>
      </c>
      <c r="O19" s="36">
        <v>2853000</v>
      </c>
      <c r="P19" s="36">
        <v>2694000</v>
      </c>
      <c r="Q19" s="38">
        <f t="shared" si="4"/>
        <v>28838000</v>
      </c>
    </row>
    <row r="20" spans="2:17" x14ac:dyDescent="0.25">
      <c r="B20" s="76" t="s">
        <v>125</v>
      </c>
      <c r="C20" s="36">
        <v>0</v>
      </c>
      <c r="D20" s="36">
        <v>7305461</v>
      </c>
      <c r="E20" s="36">
        <v>250000</v>
      </c>
      <c r="F20" s="88">
        <v>-100000</v>
      </c>
      <c r="G20" s="36">
        <v>350000</v>
      </c>
      <c r="H20" s="36">
        <v>125000</v>
      </c>
      <c r="I20" s="36">
        <v>125000</v>
      </c>
      <c r="J20" s="36">
        <v>125000</v>
      </c>
      <c r="K20" s="36">
        <v>125000</v>
      </c>
      <c r="L20" s="36">
        <v>125000</v>
      </c>
      <c r="M20" s="36">
        <v>125000</v>
      </c>
      <c r="N20" s="36">
        <v>160000</v>
      </c>
      <c r="O20" s="36">
        <v>360000</v>
      </c>
      <c r="P20" s="36">
        <v>5415461.3100000005</v>
      </c>
      <c r="Q20" s="38">
        <f t="shared" si="4"/>
        <v>7185461.3100000005</v>
      </c>
    </row>
    <row r="21" spans="2:17" x14ac:dyDescent="0.25">
      <c r="B21" s="76" t="s">
        <v>126</v>
      </c>
      <c r="C21" s="36">
        <v>0</v>
      </c>
      <c r="D21" s="36">
        <v>31018000</v>
      </c>
      <c r="E21" s="36">
        <v>1294000</v>
      </c>
      <c r="F21" s="36">
        <v>1309000</v>
      </c>
      <c r="G21" s="36">
        <v>2782000</v>
      </c>
      <c r="H21" s="36">
        <v>1800000</v>
      </c>
      <c r="I21" s="36">
        <v>1958333.33</v>
      </c>
      <c r="J21" s="36">
        <v>1986000</v>
      </c>
      <c r="K21" s="36">
        <v>2649000</v>
      </c>
      <c r="L21" s="36">
        <v>3206333.33</v>
      </c>
      <c r="M21" s="36">
        <v>3213000</v>
      </c>
      <c r="N21" s="36">
        <v>3258000</v>
      </c>
      <c r="O21" s="36">
        <v>3258000</v>
      </c>
      <c r="P21" s="36">
        <v>3258000</v>
      </c>
      <c r="Q21" s="38">
        <f t="shared" si="4"/>
        <v>29971666.66</v>
      </c>
    </row>
    <row r="22" spans="2:17" x14ac:dyDescent="0.25">
      <c r="B22" s="76" t="s">
        <v>127</v>
      </c>
      <c r="C22" s="36">
        <v>0</v>
      </c>
      <c r="D22" s="36">
        <v>7730325</v>
      </c>
      <c r="E22" s="36">
        <v>0</v>
      </c>
      <c r="F22" s="36">
        <v>0</v>
      </c>
      <c r="G22" s="36">
        <v>188000</v>
      </c>
      <c r="H22" s="36">
        <v>198000</v>
      </c>
      <c r="I22" s="36">
        <v>318000</v>
      </c>
      <c r="J22" s="36">
        <v>342500</v>
      </c>
      <c r="K22" s="36">
        <v>367500</v>
      </c>
      <c r="L22" s="36">
        <v>413325</v>
      </c>
      <c r="M22" s="36">
        <v>413325</v>
      </c>
      <c r="N22" s="36">
        <v>493325</v>
      </c>
      <c r="O22" s="36">
        <v>453325</v>
      </c>
      <c r="P22" s="36">
        <v>453325</v>
      </c>
      <c r="Q22" s="38">
        <f t="shared" si="4"/>
        <v>3640625</v>
      </c>
    </row>
    <row r="23" spans="2:17" x14ac:dyDescent="0.25">
      <c r="B23" s="75" t="s">
        <v>128</v>
      </c>
      <c r="C23" s="36">
        <v>8755257</v>
      </c>
      <c r="D23" s="36">
        <v>7277757</v>
      </c>
      <c r="E23" s="36">
        <v>0</v>
      </c>
      <c r="F23" s="36">
        <v>0</v>
      </c>
      <c r="G23" s="36">
        <v>0</v>
      </c>
      <c r="H23" s="36">
        <v>0</v>
      </c>
      <c r="I23" s="36">
        <v>0</v>
      </c>
      <c r="J23" s="36">
        <v>0</v>
      </c>
      <c r="K23" s="36">
        <v>0</v>
      </c>
      <c r="L23" s="36">
        <v>16500</v>
      </c>
      <c r="M23" s="36">
        <v>16500</v>
      </c>
      <c r="N23" s="36">
        <v>16500</v>
      </c>
      <c r="O23" s="36">
        <v>16500</v>
      </c>
      <c r="P23" s="36">
        <v>16500</v>
      </c>
      <c r="Q23" s="36">
        <f>Q24</f>
        <v>82500</v>
      </c>
    </row>
    <row r="24" spans="2:17" x14ac:dyDescent="0.25">
      <c r="B24" s="76" t="s">
        <v>129</v>
      </c>
      <c r="C24" s="36">
        <v>8755257</v>
      </c>
      <c r="D24" s="36">
        <v>7277757</v>
      </c>
      <c r="E24" s="36">
        <v>0</v>
      </c>
      <c r="F24" s="36">
        <v>0</v>
      </c>
      <c r="G24" s="36">
        <v>0</v>
      </c>
      <c r="H24" s="36">
        <v>0</v>
      </c>
      <c r="I24" s="36">
        <v>0</v>
      </c>
      <c r="J24" s="36">
        <v>0</v>
      </c>
      <c r="K24" s="36">
        <v>0</v>
      </c>
      <c r="L24" s="36">
        <v>16500</v>
      </c>
      <c r="M24" s="36">
        <v>16500</v>
      </c>
      <c r="N24" s="36">
        <v>16500</v>
      </c>
      <c r="O24" s="36">
        <v>16500</v>
      </c>
      <c r="P24" s="36">
        <v>16500</v>
      </c>
      <c r="Q24" s="38">
        <f>SUM(E24:P24)</f>
        <v>82500</v>
      </c>
    </row>
    <row r="25" spans="2:17" x14ac:dyDescent="0.25">
      <c r="B25" s="75" t="s">
        <v>130</v>
      </c>
      <c r="C25" s="36">
        <v>188822753</v>
      </c>
      <c r="D25" s="36">
        <v>182011102</v>
      </c>
      <c r="E25" s="36">
        <v>0</v>
      </c>
      <c r="F25" s="36">
        <v>0</v>
      </c>
      <c r="G25" s="36">
        <v>98611.11</v>
      </c>
      <c r="H25" s="36">
        <v>119444.44</v>
      </c>
      <c r="I25" s="36">
        <v>0</v>
      </c>
      <c r="J25" s="36">
        <v>0</v>
      </c>
      <c r="K25" s="36">
        <v>0</v>
      </c>
      <c r="L25" s="36">
        <v>0</v>
      </c>
      <c r="M25" s="36">
        <v>0</v>
      </c>
      <c r="N25" s="36">
        <v>0</v>
      </c>
      <c r="O25" s="36">
        <v>50816671.549999997</v>
      </c>
      <c r="P25" s="36">
        <v>23797807.75</v>
      </c>
      <c r="Q25" s="36">
        <f t="shared" ref="Q25" si="5">Q26</f>
        <v>74832534.849999994</v>
      </c>
    </row>
    <row r="26" spans="2:17" x14ac:dyDescent="0.25">
      <c r="B26" s="76" t="s">
        <v>131</v>
      </c>
      <c r="C26" s="36">
        <v>188822753</v>
      </c>
      <c r="D26" s="36">
        <v>182011102</v>
      </c>
      <c r="E26" s="36">
        <v>0</v>
      </c>
      <c r="F26" s="36">
        <v>0</v>
      </c>
      <c r="G26" s="36">
        <v>98611.11</v>
      </c>
      <c r="H26" s="36">
        <v>119444.44</v>
      </c>
      <c r="I26" s="36">
        <v>0</v>
      </c>
      <c r="J26" s="36">
        <v>0</v>
      </c>
      <c r="K26" s="36">
        <v>0</v>
      </c>
      <c r="L26" s="36">
        <v>0</v>
      </c>
      <c r="M26" s="36">
        <v>0</v>
      </c>
      <c r="N26" s="36">
        <v>0</v>
      </c>
      <c r="O26" s="36">
        <v>50816671.549999997</v>
      </c>
      <c r="P26" s="36">
        <v>23797807.75</v>
      </c>
      <c r="Q26" s="38">
        <f>SUM(E26:P26)</f>
        <v>74832534.849999994</v>
      </c>
    </row>
    <row r="27" spans="2:17" x14ac:dyDescent="0.25">
      <c r="B27" s="75" t="s">
        <v>132</v>
      </c>
      <c r="C27" s="36">
        <v>153022961</v>
      </c>
      <c r="D27" s="36">
        <v>189874797</v>
      </c>
      <c r="E27" s="36">
        <v>0</v>
      </c>
      <c r="F27" s="36">
        <v>0</v>
      </c>
      <c r="G27" s="36">
        <v>19844054.410000004</v>
      </c>
      <c r="H27" s="36">
        <v>11285166.02</v>
      </c>
      <c r="I27" s="36">
        <v>3158537.74</v>
      </c>
      <c r="J27" s="36">
        <v>8724103.6600000001</v>
      </c>
      <c r="K27" s="36">
        <v>0</v>
      </c>
      <c r="L27" s="36">
        <v>8240356.7800000003</v>
      </c>
      <c r="M27" s="36">
        <v>1431008.78</v>
      </c>
      <c r="N27" s="36">
        <v>3774982.11</v>
      </c>
      <c r="O27" s="36">
        <v>0</v>
      </c>
      <c r="P27" s="36">
        <v>4599925.6399999997</v>
      </c>
      <c r="Q27" s="36">
        <f t="shared" ref="Q27" si="6">SUM(Q28:Q31)</f>
        <v>61058135.140000001</v>
      </c>
    </row>
    <row r="28" spans="2:17" x14ac:dyDescent="0.25">
      <c r="B28" s="76" t="s">
        <v>133</v>
      </c>
      <c r="C28" s="36">
        <v>36500000</v>
      </c>
      <c r="D28" s="36">
        <v>52026920</v>
      </c>
      <c r="E28" s="36">
        <v>0</v>
      </c>
      <c r="F28" s="36">
        <v>0</v>
      </c>
      <c r="G28" s="36">
        <v>16599121.320000002</v>
      </c>
      <c r="H28" s="36">
        <v>0</v>
      </c>
      <c r="I28" s="36">
        <v>2221400</v>
      </c>
      <c r="J28" s="36">
        <v>4310375</v>
      </c>
      <c r="K28" s="36">
        <v>0</v>
      </c>
      <c r="L28" s="36">
        <v>4839370.16</v>
      </c>
      <c r="M28" s="36">
        <v>1188000</v>
      </c>
      <c r="N28" s="36">
        <v>1230394.8</v>
      </c>
      <c r="O28" s="36">
        <v>0</v>
      </c>
      <c r="P28" s="36">
        <v>822098</v>
      </c>
      <c r="Q28" s="38">
        <f>SUM(E28:P28)</f>
        <v>31210759.280000001</v>
      </c>
    </row>
    <row r="29" spans="2:17" x14ac:dyDescent="0.25">
      <c r="B29" s="76" t="s">
        <v>134</v>
      </c>
      <c r="C29" s="36">
        <v>3000000</v>
      </c>
      <c r="D29" s="36">
        <v>3000000</v>
      </c>
      <c r="E29" s="36">
        <v>0</v>
      </c>
      <c r="F29" s="36">
        <v>0</v>
      </c>
      <c r="G29" s="36">
        <v>0</v>
      </c>
      <c r="H29" s="36">
        <v>0</v>
      </c>
      <c r="I29" s="36">
        <v>0</v>
      </c>
      <c r="J29" s="36">
        <v>0</v>
      </c>
      <c r="K29" s="36">
        <v>0</v>
      </c>
      <c r="L29" s="36">
        <v>0</v>
      </c>
      <c r="M29" s="36">
        <v>0</v>
      </c>
      <c r="N29" s="36">
        <v>0</v>
      </c>
      <c r="O29" s="36">
        <v>0</v>
      </c>
      <c r="P29" s="36">
        <v>0</v>
      </c>
      <c r="Q29" s="38">
        <f>SUM(E29:P29)</f>
        <v>0</v>
      </c>
    </row>
    <row r="30" spans="2:17" x14ac:dyDescent="0.25">
      <c r="B30" s="76" t="s">
        <v>135</v>
      </c>
      <c r="C30" s="36">
        <v>92000000</v>
      </c>
      <c r="D30" s="36">
        <v>103157200</v>
      </c>
      <c r="E30" s="36">
        <v>0</v>
      </c>
      <c r="F30" s="36">
        <v>0</v>
      </c>
      <c r="G30" s="36">
        <v>0</v>
      </c>
      <c r="H30" s="36">
        <v>4809507</v>
      </c>
      <c r="I30" s="36">
        <v>0</v>
      </c>
      <c r="J30" s="36">
        <v>3200000</v>
      </c>
      <c r="K30" s="36">
        <v>0</v>
      </c>
      <c r="L30" s="36">
        <v>2505000</v>
      </c>
      <c r="M30" s="36">
        <v>0</v>
      </c>
      <c r="N30" s="36">
        <v>2002200</v>
      </c>
      <c r="O30" s="36">
        <v>0</v>
      </c>
      <c r="P30" s="36">
        <v>3310000</v>
      </c>
      <c r="Q30" s="38">
        <f>SUM(E30:P30)</f>
        <v>15826707</v>
      </c>
    </row>
    <row r="31" spans="2:17" x14ac:dyDescent="0.25">
      <c r="B31" s="76" t="s">
        <v>136</v>
      </c>
      <c r="C31" s="36">
        <v>21522961</v>
      </c>
      <c r="D31" s="36">
        <v>31690677</v>
      </c>
      <c r="E31" s="36">
        <v>0</v>
      </c>
      <c r="F31" s="36">
        <v>0</v>
      </c>
      <c r="G31" s="36">
        <v>3244933.09</v>
      </c>
      <c r="H31" s="36">
        <v>6475659.0199999996</v>
      </c>
      <c r="I31" s="36">
        <v>937137.74</v>
      </c>
      <c r="J31" s="36">
        <v>1213728.6599999999</v>
      </c>
      <c r="K31" s="36">
        <v>0</v>
      </c>
      <c r="L31" s="36">
        <v>895986.62</v>
      </c>
      <c r="M31" s="36">
        <v>243008.78</v>
      </c>
      <c r="N31" s="36">
        <v>542387.30999999994</v>
      </c>
      <c r="O31" s="36">
        <v>0</v>
      </c>
      <c r="P31" s="36">
        <v>467827.63999999996</v>
      </c>
      <c r="Q31" s="38">
        <f>SUM(E31:P31)</f>
        <v>14020668.859999999</v>
      </c>
    </row>
    <row r="32" spans="2:17" x14ac:dyDescent="0.25">
      <c r="B32" s="75" t="s">
        <v>137</v>
      </c>
      <c r="C32" s="36">
        <v>35018163</v>
      </c>
      <c r="D32" s="36">
        <v>35018163</v>
      </c>
      <c r="E32" s="36">
        <v>0</v>
      </c>
      <c r="F32" s="36">
        <v>0</v>
      </c>
      <c r="G32" s="36">
        <v>0</v>
      </c>
      <c r="H32" s="36">
        <v>0</v>
      </c>
      <c r="I32" s="36">
        <v>0</v>
      </c>
      <c r="J32" s="36">
        <v>0</v>
      </c>
      <c r="K32" s="36">
        <v>0</v>
      </c>
      <c r="L32" s="36">
        <v>0</v>
      </c>
      <c r="M32" s="36">
        <v>0</v>
      </c>
      <c r="N32" s="36">
        <v>0</v>
      </c>
      <c r="O32" s="36">
        <v>0</v>
      </c>
      <c r="P32" s="36">
        <f t="shared" ref="P32:Q32" si="7">P33</f>
        <v>0</v>
      </c>
      <c r="Q32" s="36">
        <f t="shared" si="7"/>
        <v>0</v>
      </c>
    </row>
    <row r="33" spans="2:17" x14ac:dyDescent="0.25">
      <c r="B33" s="76" t="s">
        <v>138</v>
      </c>
      <c r="C33" s="36">
        <v>35018163</v>
      </c>
      <c r="D33" s="36">
        <v>35018163</v>
      </c>
      <c r="E33" s="36">
        <v>0</v>
      </c>
      <c r="F33" s="36">
        <v>0</v>
      </c>
      <c r="G33" s="36">
        <v>0</v>
      </c>
      <c r="H33" s="36">
        <v>0</v>
      </c>
      <c r="I33" s="36">
        <v>0</v>
      </c>
      <c r="J33" s="36">
        <v>0</v>
      </c>
      <c r="K33" s="36">
        <v>0</v>
      </c>
      <c r="L33" s="36">
        <v>0</v>
      </c>
      <c r="M33" s="36">
        <v>0</v>
      </c>
      <c r="N33" s="36">
        <v>0</v>
      </c>
      <c r="O33" s="36">
        <v>0</v>
      </c>
      <c r="P33" s="36">
        <v>0</v>
      </c>
      <c r="Q33" s="38">
        <f>SUM(E33:P33)</f>
        <v>0</v>
      </c>
    </row>
    <row r="34" spans="2:17" x14ac:dyDescent="0.25">
      <c r="B34" s="87" t="s">
        <v>25</v>
      </c>
      <c r="C34" s="67">
        <v>621523282</v>
      </c>
      <c r="D34" s="67">
        <v>702158350</v>
      </c>
      <c r="E34" s="67">
        <f>E35+E37</f>
        <v>852100</v>
      </c>
      <c r="F34" s="67">
        <f t="shared" ref="F34:P34" si="8">F35+F37</f>
        <v>1460050.44</v>
      </c>
      <c r="G34" s="67">
        <f t="shared" si="8"/>
        <v>5132384.46</v>
      </c>
      <c r="H34" s="67">
        <f t="shared" si="8"/>
        <v>57893550.459999993</v>
      </c>
      <c r="I34" s="67">
        <f t="shared" si="8"/>
        <v>8922757.3499999996</v>
      </c>
      <c r="J34" s="67">
        <f t="shared" si="8"/>
        <v>2561422.94</v>
      </c>
      <c r="K34" s="67">
        <f t="shared" si="8"/>
        <v>1141522.8799999999</v>
      </c>
      <c r="L34" s="67">
        <f t="shared" si="8"/>
        <v>1268569.97</v>
      </c>
      <c r="M34" s="67">
        <f t="shared" si="8"/>
        <v>1198885</v>
      </c>
      <c r="N34" s="67">
        <f t="shared" si="8"/>
        <v>27485573.34</v>
      </c>
      <c r="O34" s="67">
        <f t="shared" si="8"/>
        <v>11127621.440000001</v>
      </c>
      <c r="P34" s="67">
        <f t="shared" si="8"/>
        <v>37049397.840000004</v>
      </c>
      <c r="Q34" s="67">
        <f>Q35+Q37</f>
        <v>156093836.12</v>
      </c>
    </row>
    <row r="35" spans="2:17" x14ac:dyDescent="0.25">
      <c r="B35" s="75" t="s">
        <v>139</v>
      </c>
      <c r="C35" s="36">
        <v>29591542</v>
      </c>
      <c r="D35" s="36">
        <v>29591542</v>
      </c>
      <c r="E35" s="36">
        <v>0</v>
      </c>
      <c r="F35" s="36">
        <v>290746</v>
      </c>
      <c r="G35" s="36">
        <v>0</v>
      </c>
      <c r="H35" s="36">
        <v>835595</v>
      </c>
      <c r="I35" s="36">
        <v>0</v>
      </c>
      <c r="J35" s="36">
        <v>0</v>
      </c>
      <c r="K35" s="36">
        <v>0</v>
      </c>
      <c r="L35" s="36">
        <v>0</v>
      </c>
      <c r="M35" s="36">
        <v>0</v>
      </c>
      <c r="N35" s="36">
        <v>0</v>
      </c>
      <c r="O35" s="36">
        <v>0</v>
      </c>
      <c r="P35" s="36">
        <v>0</v>
      </c>
      <c r="Q35" s="36">
        <f t="shared" ref="Q35" si="9">Q36</f>
        <v>1126341</v>
      </c>
    </row>
    <row r="36" spans="2:17" x14ac:dyDescent="0.25">
      <c r="B36" s="76" t="s">
        <v>140</v>
      </c>
      <c r="C36" s="36">
        <v>29591542</v>
      </c>
      <c r="D36" s="36">
        <v>29591542</v>
      </c>
      <c r="E36" s="36">
        <v>0</v>
      </c>
      <c r="F36" s="36">
        <v>290746</v>
      </c>
      <c r="G36" s="36">
        <v>0</v>
      </c>
      <c r="H36" s="36">
        <v>835595</v>
      </c>
      <c r="I36" s="36">
        <v>0</v>
      </c>
      <c r="J36" s="36">
        <v>0</v>
      </c>
      <c r="K36" s="36">
        <v>0</v>
      </c>
      <c r="L36" s="36">
        <v>0</v>
      </c>
      <c r="M36" s="36">
        <v>0</v>
      </c>
      <c r="N36" s="36">
        <v>0</v>
      </c>
      <c r="O36" s="36">
        <v>0</v>
      </c>
      <c r="P36" s="36">
        <v>0</v>
      </c>
      <c r="Q36" s="38">
        <f>SUM(E36:P36)</f>
        <v>1126341</v>
      </c>
    </row>
    <row r="37" spans="2:17" x14ac:dyDescent="0.25">
      <c r="B37" s="75" t="s">
        <v>141</v>
      </c>
      <c r="C37" s="36">
        <v>591931740</v>
      </c>
      <c r="D37" s="36">
        <v>672566808</v>
      </c>
      <c r="E37" s="36">
        <v>852100</v>
      </c>
      <c r="F37" s="36">
        <v>1169304.44</v>
      </c>
      <c r="G37" s="36">
        <v>5132384.46</v>
      </c>
      <c r="H37" s="36">
        <v>57057955.459999993</v>
      </c>
      <c r="I37" s="36">
        <v>8922757.3499999996</v>
      </c>
      <c r="J37" s="36">
        <v>2561422.94</v>
      </c>
      <c r="K37" s="36">
        <v>1141522.8799999999</v>
      </c>
      <c r="L37" s="36">
        <v>1268569.97</v>
      </c>
      <c r="M37" s="36">
        <v>1198885</v>
      </c>
      <c r="N37" s="36">
        <v>27485573.34</v>
      </c>
      <c r="O37" s="36">
        <v>11127621.440000001</v>
      </c>
      <c r="P37" s="36">
        <v>37049397.840000004</v>
      </c>
      <c r="Q37" s="36">
        <f t="shared" ref="Q37" si="10">SUM(Q38:Q46)</f>
        <v>154967495.12</v>
      </c>
    </row>
    <row r="38" spans="2:17" x14ac:dyDescent="0.25">
      <c r="B38" s="76" t="s">
        <v>142</v>
      </c>
      <c r="C38" s="36">
        <v>15370655</v>
      </c>
      <c r="D38" s="36">
        <v>17442927</v>
      </c>
      <c r="E38" s="36">
        <v>47400</v>
      </c>
      <c r="F38" s="36">
        <v>83430</v>
      </c>
      <c r="G38" s="36">
        <v>65415</v>
      </c>
      <c r="H38" s="36">
        <v>65415</v>
      </c>
      <c r="I38" s="36">
        <v>65415</v>
      </c>
      <c r="J38" s="36">
        <v>65415</v>
      </c>
      <c r="K38" s="36">
        <v>44100</v>
      </c>
      <c r="L38" s="36">
        <v>65415</v>
      </c>
      <c r="M38" s="36">
        <v>83685</v>
      </c>
      <c r="N38" s="36">
        <v>65415</v>
      </c>
      <c r="O38" s="36">
        <v>67415</v>
      </c>
      <c r="P38" s="36">
        <v>67415</v>
      </c>
      <c r="Q38" s="38">
        <f t="shared" ref="Q38:Q46" si="11">SUM(E38:P38)</f>
        <v>785935</v>
      </c>
    </row>
    <row r="39" spans="2:17" x14ac:dyDescent="0.25">
      <c r="B39" s="76" t="s">
        <v>143</v>
      </c>
      <c r="C39" s="36">
        <v>5591591</v>
      </c>
      <c r="D39" s="36">
        <v>5582591</v>
      </c>
      <c r="E39" s="36">
        <v>0</v>
      </c>
      <c r="F39" s="36">
        <v>10674.44</v>
      </c>
      <c r="G39" s="36">
        <v>127664.47</v>
      </c>
      <c r="H39" s="36">
        <v>100434.57</v>
      </c>
      <c r="I39" s="36">
        <v>10626.24</v>
      </c>
      <c r="J39" s="36">
        <v>48382.94</v>
      </c>
      <c r="K39" s="36">
        <v>97222.87999999999</v>
      </c>
      <c r="L39" s="36">
        <v>39954.97</v>
      </c>
      <c r="M39" s="36">
        <v>0</v>
      </c>
      <c r="N39" s="36">
        <v>0</v>
      </c>
      <c r="O39" s="36">
        <v>36091.050000000003</v>
      </c>
      <c r="P39" s="36">
        <v>58622.97</v>
      </c>
      <c r="Q39" s="38">
        <f t="shared" si="11"/>
        <v>529674.53</v>
      </c>
    </row>
    <row r="40" spans="2:17" x14ac:dyDescent="0.25">
      <c r="B40" s="76" t="s">
        <v>144</v>
      </c>
      <c r="C40" s="36">
        <v>62235318</v>
      </c>
      <c r="D40" s="36">
        <v>63815318</v>
      </c>
      <c r="E40" s="36">
        <v>122500</v>
      </c>
      <c r="F40" s="36">
        <v>242500</v>
      </c>
      <c r="G40" s="36">
        <v>182500</v>
      </c>
      <c r="H40" s="36">
        <v>182500</v>
      </c>
      <c r="I40" s="36">
        <v>182500</v>
      </c>
      <c r="J40" s="36">
        <v>182500</v>
      </c>
      <c r="K40" s="36">
        <v>182500</v>
      </c>
      <c r="L40" s="36">
        <v>182500</v>
      </c>
      <c r="M40" s="36">
        <v>182500</v>
      </c>
      <c r="N40" s="36">
        <v>182500</v>
      </c>
      <c r="O40" s="36">
        <v>188500</v>
      </c>
      <c r="P40" s="36">
        <v>188500</v>
      </c>
      <c r="Q40" s="38">
        <f t="shared" si="11"/>
        <v>2202000</v>
      </c>
    </row>
    <row r="41" spans="2:17" x14ac:dyDescent="0.25">
      <c r="B41" s="76" t="s">
        <v>145</v>
      </c>
      <c r="C41" s="36">
        <v>31583104</v>
      </c>
      <c r="D41" s="36">
        <v>32075504</v>
      </c>
      <c r="E41" s="36">
        <v>682200</v>
      </c>
      <c r="F41" s="36">
        <v>778700</v>
      </c>
      <c r="G41" s="36">
        <v>752700</v>
      </c>
      <c r="H41" s="36">
        <v>944700</v>
      </c>
      <c r="I41" s="36">
        <v>1161700</v>
      </c>
      <c r="J41" s="36">
        <v>813700</v>
      </c>
      <c r="K41" s="36">
        <v>817700</v>
      </c>
      <c r="L41" s="36">
        <v>810700</v>
      </c>
      <c r="M41" s="36">
        <v>812700</v>
      </c>
      <c r="N41" s="36">
        <v>796700</v>
      </c>
      <c r="O41" s="36">
        <v>812700</v>
      </c>
      <c r="P41" s="36">
        <v>812700</v>
      </c>
      <c r="Q41" s="38">
        <f t="shared" si="11"/>
        <v>9996900</v>
      </c>
    </row>
    <row r="42" spans="2:17" x14ac:dyDescent="0.25">
      <c r="B42" s="76" t="s">
        <v>146</v>
      </c>
      <c r="C42" s="36">
        <v>42266557</v>
      </c>
      <c r="D42" s="36">
        <v>42781542</v>
      </c>
      <c r="E42" s="36">
        <v>0</v>
      </c>
      <c r="F42" s="36">
        <v>0</v>
      </c>
      <c r="G42" s="36">
        <v>4004104.99</v>
      </c>
      <c r="H42" s="36">
        <v>16165162.16</v>
      </c>
      <c r="I42" s="36">
        <v>7502516.1100000003</v>
      </c>
      <c r="J42" s="36">
        <v>1451425</v>
      </c>
      <c r="K42" s="36">
        <v>0</v>
      </c>
      <c r="L42" s="36">
        <v>0</v>
      </c>
      <c r="M42" s="36">
        <v>120000</v>
      </c>
      <c r="N42" s="36">
        <v>0</v>
      </c>
      <c r="O42" s="36">
        <v>0</v>
      </c>
      <c r="P42" s="36">
        <v>9609640.4000000004</v>
      </c>
      <c r="Q42" s="38">
        <f t="shared" si="11"/>
        <v>38852848.659999996</v>
      </c>
    </row>
    <row r="43" spans="2:17" x14ac:dyDescent="0.25">
      <c r="B43" s="76" t="s">
        <v>147</v>
      </c>
      <c r="C43" s="36">
        <v>112983881</v>
      </c>
      <c r="D43" s="36">
        <v>104465247</v>
      </c>
      <c r="E43" s="36">
        <v>0</v>
      </c>
      <c r="F43" s="36">
        <v>0</v>
      </c>
      <c r="G43" s="36">
        <v>0</v>
      </c>
      <c r="H43" s="36">
        <v>0</v>
      </c>
      <c r="I43" s="36">
        <v>0</v>
      </c>
      <c r="J43" s="36">
        <v>0</v>
      </c>
      <c r="K43" s="36">
        <v>0</v>
      </c>
      <c r="L43" s="36">
        <v>0</v>
      </c>
      <c r="M43" s="36">
        <v>0</v>
      </c>
      <c r="N43" s="36">
        <v>0</v>
      </c>
      <c r="O43" s="36">
        <v>0</v>
      </c>
      <c r="P43" s="36">
        <v>0</v>
      </c>
      <c r="Q43" s="38">
        <f t="shared" si="11"/>
        <v>0</v>
      </c>
    </row>
    <row r="44" spans="2:17" x14ac:dyDescent="0.25">
      <c r="B44" s="76" t="s">
        <v>148</v>
      </c>
      <c r="C44" s="36">
        <v>305155584</v>
      </c>
      <c r="D44" s="36">
        <v>304045584</v>
      </c>
      <c r="E44" s="36">
        <v>0</v>
      </c>
      <c r="F44" s="36">
        <v>54000</v>
      </c>
      <c r="G44" s="36">
        <v>0</v>
      </c>
      <c r="H44" s="36">
        <v>39599743.729999997</v>
      </c>
      <c r="I44" s="36">
        <v>0</v>
      </c>
      <c r="J44" s="36">
        <v>0</v>
      </c>
      <c r="K44" s="36">
        <v>0</v>
      </c>
      <c r="L44" s="36">
        <v>170000</v>
      </c>
      <c r="M44" s="36">
        <v>0</v>
      </c>
      <c r="N44" s="36">
        <v>0</v>
      </c>
      <c r="O44" s="36">
        <v>0</v>
      </c>
      <c r="P44" s="36">
        <v>0</v>
      </c>
      <c r="Q44" s="38">
        <f t="shared" si="11"/>
        <v>39823743.729999997</v>
      </c>
    </row>
    <row r="45" spans="2:17" x14ac:dyDescent="0.25">
      <c r="B45" s="76" t="s">
        <v>149</v>
      </c>
      <c r="C45" s="36">
        <v>16745050</v>
      </c>
      <c r="D45" s="36">
        <v>50572622</v>
      </c>
      <c r="E45" s="36">
        <v>0</v>
      </c>
      <c r="F45" s="36">
        <v>0</v>
      </c>
      <c r="G45" s="36">
        <v>0</v>
      </c>
      <c r="H45" s="36">
        <v>0</v>
      </c>
      <c r="I45" s="36">
        <v>0</v>
      </c>
      <c r="J45" s="36">
        <v>0</v>
      </c>
      <c r="K45" s="36">
        <v>0</v>
      </c>
      <c r="L45" s="36">
        <v>0</v>
      </c>
      <c r="M45" s="36">
        <v>0</v>
      </c>
      <c r="N45" s="36">
        <v>26440958.34</v>
      </c>
      <c r="O45" s="36">
        <v>10022915.390000001</v>
      </c>
      <c r="P45" s="36">
        <v>0</v>
      </c>
      <c r="Q45" s="38">
        <f t="shared" si="11"/>
        <v>36463873.730000004</v>
      </c>
    </row>
    <row r="46" spans="2:17" x14ac:dyDescent="0.25">
      <c r="B46" s="76" t="s">
        <v>150</v>
      </c>
      <c r="C46" s="36">
        <v>0</v>
      </c>
      <c r="D46" s="36">
        <v>51785473</v>
      </c>
      <c r="E46" s="36">
        <v>0</v>
      </c>
      <c r="F46" s="36">
        <v>0</v>
      </c>
      <c r="G46" s="36">
        <v>0</v>
      </c>
      <c r="H46" s="36">
        <v>0</v>
      </c>
      <c r="I46" s="36">
        <v>0</v>
      </c>
      <c r="J46" s="36">
        <v>0</v>
      </c>
      <c r="K46" s="36">
        <v>0</v>
      </c>
      <c r="L46" s="36">
        <v>0</v>
      </c>
      <c r="M46" s="36">
        <v>0</v>
      </c>
      <c r="N46" s="36">
        <v>0</v>
      </c>
      <c r="O46" s="36">
        <v>0</v>
      </c>
      <c r="P46" s="36">
        <v>26312519.469999999</v>
      </c>
      <c r="Q46" s="38">
        <f t="shared" si="11"/>
        <v>26312519.469999999</v>
      </c>
    </row>
    <row r="47" spans="2:17" x14ac:dyDescent="0.25">
      <c r="B47" s="87" t="s">
        <v>26</v>
      </c>
      <c r="C47" s="67">
        <v>23337946</v>
      </c>
      <c r="D47" s="67">
        <v>29205395</v>
      </c>
      <c r="E47" s="67">
        <v>30000</v>
      </c>
      <c r="F47" s="67">
        <v>520500</v>
      </c>
      <c r="G47" s="67">
        <v>811500</v>
      </c>
      <c r="H47" s="67">
        <v>1446420</v>
      </c>
      <c r="I47" s="67">
        <v>652800</v>
      </c>
      <c r="J47" s="67">
        <v>506220</v>
      </c>
      <c r="K47" s="67">
        <v>609180</v>
      </c>
      <c r="L47" s="67">
        <v>1441440</v>
      </c>
      <c r="M47" s="67">
        <v>0</v>
      </c>
      <c r="N47" s="67">
        <v>1621620</v>
      </c>
      <c r="O47" s="67">
        <v>0</v>
      </c>
      <c r="P47" s="67">
        <v>1038180</v>
      </c>
      <c r="Q47" s="67">
        <f>Q48+Q51</f>
        <v>8677860</v>
      </c>
    </row>
    <row r="48" spans="2:17" x14ac:dyDescent="0.25">
      <c r="B48" s="75" t="s">
        <v>151</v>
      </c>
      <c r="C48" s="36">
        <v>11899586</v>
      </c>
      <c r="D48" s="36">
        <v>18444098</v>
      </c>
      <c r="E48" s="36">
        <v>0</v>
      </c>
      <c r="F48" s="36">
        <v>386100</v>
      </c>
      <c r="G48" s="36">
        <v>729300</v>
      </c>
      <c r="H48" s="36">
        <v>1364220</v>
      </c>
      <c r="I48" s="36">
        <v>600600</v>
      </c>
      <c r="J48" s="36">
        <v>506220</v>
      </c>
      <c r="K48" s="36">
        <v>609180</v>
      </c>
      <c r="L48" s="36">
        <v>1441440</v>
      </c>
      <c r="M48" s="36">
        <v>0</v>
      </c>
      <c r="N48" s="36">
        <v>1621620</v>
      </c>
      <c r="O48" s="36">
        <v>0</v>
      </c>
      <c r="P48" s="36">
        <v>1038180</v>
      </c>
      <c r="Q48" s="36">
        <f t="shared" ref="Q48" si="12">Q49+Q50</f>
        <v>8296860</v>
      </c>
    </row>
    <row r="49" spans="2:17" x14ac:dyDescent="0.25">
      <c r="B49" s="76" t="s">
        <v>152</v>
      </c>
      <c r="C49" s="36">
        <v>11149586</v>
      </c>
      <c r="D49" s="36">
        <v>17694098</v>
      </c>
      <c r="E49" s="36">
        <v>0</v>
      </c>
      <c r="F49" s="36">
        <v>386100</v>
      </c>
      <c r="G49" s="36">
        <v>729300</v>
      </c>
      <c r="H49" s="36">
        <v>1364220</v>
      </c>
      <c r="I49" s="36">
        <v>600600</v>
      </c>
      <c r="J49" s="36">
        <v>506220</v>
      </c>
      <c r="K49" s="36">
        <v>609180</v>
      </c>
      <c r="L49" s="36">
        <v>1441440</v>
      </c>
      <c r="M49" s="36">
        <v>0</v>
      </c>
      <c r="N49" s="36">
        <v>1621620</v>
      </c>
      <c r="O49" s="36">
        <v>0</v>
      </c>
      <c r="P49" s="36">
        <v>1038180</v>
      </c>
      <c r="Q49" s="38">
        <f>SUM(E49:P49)</f>
        <v>8296860</v>
      </c>
    </row>
    <row r="50" spans="2:17" x14ac:dyDescent="0.25">
      <c r="B50" s="76" t="s">
        <v>153</v>
      </c>
      <c r="C50" s="36">
        <v>750000</v>
      </c>
      <c r="D50" s="36">
        <v>750000</v>
      </c>
      <c r="E50" s="36">
        <v>0</v>
      </c>
      <c r="F50" s="36">
        <v>0</v>
      </c>
      <c r="G50" s="36">
        <v>0</v>
      </c>
      <c r="H50" s="36">
        <v>0</v>
      </c>
      <c r="I50" s="36">
        <v>0</v>
      </c>
      <c r="J50" s="36">
        <v>0</v>
      </c>
      <c r="K50" s="36">
        <v>0</v>
      </c>
      <c r="L50" s="36">
        <v>0</v>
      </c>
      <c r="M50" s="36">
        <v>0</v>
      </c>
      <c r="N50" s="36">
        <v>0</v>
      </c>
      <c r="O50" s="36">
        <v>0</v>
      </c>
      <c r="P50" s="36">
        <v>0</v>
      </c>
      <c r="Q50" s="38">
        <f>SUM(E50:P50)</f>
        <v>0</v>
      </c>
    </row>
    <row r="51" spans="2:17" x14ac:dyDescent="0.25">
      <c r="B51" s="75" t="s">
        <v>154</v>
      </c>
      <c r="C51" s="36">
        <v>11438360</v>
      </c>
      <c r="D51" s="36">
        <v>10761297</v>
      </c>
      <c r="E51" s="36">
        <v>30000</v>
      </c>
      <c r="F51" s="36">
        <v>134400</v>
      </c>
      <c r="G51" s="36">
        <v>82200</v>
      </c>
      <c r="H51" s="36">
        <v>82200</v>
      </c>
      <c r="I51" s="36">
        <v>52200</v>
      </c>
      <c r="J51" s="36">
        <v>0</v>
      </c>
      <c r="K51" s="36">
        <v>0</v>
      </c>
      <c r="L51" s="36">
        <v>0</v>
      </c>
      <c r="M51" s="36">
        <v>0</v>
      </c>
      <c r="N51" s="36">
        <v>0</v>
      </c>
      <c r="O51" s="36">
        <v>0</v>
      </c>
      <c r="P51" s="36">
        <v>0</v>
      </c>
      <c r="Q51" s="36">
        <f t="shared" ref="Q51" si="13">Q52+Q53</f>
        <v>381000</v>
      </c>
    </row>
    <row r="52" spans="2:17" x14ac:dyDescent="0.25">
      <c r="B52" s="76" t="s">
        <v>155</v>
      </c>
      <c r="C52" s="36">
        <v>10425240</v>
      </c>
      <c r="D52" s="36">
        <v>9748177</v>
      </c>
      <c r="E52" s="36">
        <v>30000</v>
      </c>
      <c r="F52" s="36">
        <v>134400</v>
      </c>
      <c r="G52" s="36">
        <v>82200</v>
      </c>
      <c r="H52" s="36">
        <v>82200</v>
      </c>
      <c r="I52" s="36">
        <v>52200</v>
      </c>
      <c r="J52" s="36">
        <v>0</v>
      </c>
      <c r="K52" s="36">
        <v>0</v>
      </c>
      <c r="L52" s="36">
        <v>0</v>
      </c>
      <c r="M52" s="36">
        <v>0</v>
      </c>
      <c r="N52" s="36">
        <v>0</v>
      </c>
      <c r="O52" s="36">
        <v>0</v>
      </c>
      <c r="P52" s="36">
        <v>0</v>
      </c>
      <c r="Q52" s="38">
        <f>SUM(E52:P52)</f>
        <v>381000</v>
      </c>
    </row>
    <row r="53" spans="2:17" x14ac:dyDescent="0.25">
      <c r="B53" s="76" t="s">
        <v>156</v>
      </c>
      <c r="C53" s="36">
        <v>1013120</v>
      </c>
      <c r="D53" s="36">
        <v>1013120</v>
      </c>
      <c r="E53" s="36">
        <v>0</v>
      </c>
      <c r="F53" s="36">
        <v>0</v>
      </c>
      <c r="G53" s="36">
        <v>0</v>
      </c>
      <c r="H53" s="36">
        <v>0</v>
      </c>
      <c r="I53" s="36">
        <v>0</v>
      </c>
      <c r="J53" s="36">
        <v>0</v>
      </c>
      <c r="K53" s="36">
        <v>0</v>
      </c>
      <c r="L53" s="36">
        <v>0</v>
      </c>
      <c r="M53" s="36">
        <v>0</v>
      </c>
      <c r="N53" s="36">
        <v>0</v>
      </c>
      <c r="O53" s="36">
        <v>0</v>
      </c>
      <c r="P53" s="36">
        <v>0</v>
      </c>
      <c r="Q53" s="38">
        <f>SUM(E53:P53)</f>
        <v>0</v>
      </c>
    </row>
    <row r="54" spans="2:17" x14ac:dyDescent="0.25">
      <c r="B54" s="87" t="s">
        <v>27</v>
      </c>
      <c r="C54" s="67">
        <v>334097668</v>
      </c>
      <c r="D54" s="67">
        <v>353532668</v>
      </c>
      <c r="E54" s="67">
        <f>E55+E57</f>
        <v>0</v>
      </c>
      <c r="F54" s="67">
        <f t="shared" ref="F54:P54" si="14">F55+F57</f>
        <v>0</v>
      </c>
      <c r="G54" s="67">
        <v>50000</v>
      </c>
      <c r="H54" s="67">
        <f t="shared" si="14"/>
        <v>0</v>
      </c>
      <c r="I54" s="67">
        <f t="shared" si="14"/>
        <v>0</v>
      </c>
      <c r="J54" s="67">
        <f t="shared" si="14"/>
        <v>0</v>
      </c>
      <c r="K54" s="67">
        <f t="shared" si="14"/>
        <v>0</v>
      </c>
      <c r="L54" s="67">
        <f t="shared" si="14"/>
        <v>0</v>
      </c>
      <c r="M54" s="67">
        <f t="shared" si="14"/>
        <v>0</v>
      </c>
      <c r="N54" s="67">
        <f t="shared" si="14"/>
        <v>0</v>
      </c>
      <c r="O54" s="67">
        <f t="shared" si="14"/>
        <v>0</v>
      </c>
      <c r="P54" s="67">
        <f t="shared" si="14"/>
        <v>0</v>
      </c>
      <c r="Q54" s="67">
        <f>Q55+Q57</f>
        <v>50000</v>
      </c>
    </row>
    <row r="55" spans="2:17" x14ac:dyDescent="0.25">
      <c r="B55" s="75" t="s">
        <v>157</v>
      </c>
      <c r="C55" s="36">
        <v>72027315</v>
      </c>
      <c r="D55" s="36">
        <v>72027315</v>
      </c>
      <c r="E55" s="36">
        <f>E56</f>
        <v>0</v>
      </c>
      <c r="F55" s="36">
        <f t="shared" ref="F55:Q55" si="15">F56</f>
        <v>0</v>
      </c>
      <c r="G55" s="36">
        <v>0</v>
      </c>
      <c r="H55" s="36">
        <f t="shared" si="15"/>
        <v>0</v>
      </c>
      <c r="I55" s="36">
        <f t="shared" si="15"/>
        <v>0</v>
      </c>
      <c r="J55" s="36">
        <f t="shared" si="15"/>
        <v>0</v>
      </c>
      <c r="K55" s="36">
        <v>0</v>
      </c>
      <c r="L55" s="36">
        <f t="shared" si="15"/>
        <v>0</v>
      </c>
      <c r="M55" s="36">
        <f t="shared" si="15"/>
        <v>0</v>
      </c>
      <c r="N55" s="36">
        <f t="shared" si="15"/>
        <v>0</v>
      </c>
      <c r="O55" s="36">
        <f t="shared" si="15"/>
        <v>0</v>
      </c>
      <c r="P55" s="36">
        <f t="shared" si="15"/>
        <v>0</v>
      </c>
      <c r="Q55" s="36">
        <f t="shared" si="15"/>
        <v>0</v>
      </c>
    </row>
    <row r="56" spans="2:17" x14ac:dyDescent="0.25">
      <c r="B56" s="76" t="s">
        <v>158</v>
      </c>
      <c r="C56" s="36">
        <v>72027315</v>
      </c>
      <c r="D56" s="36">
        <v>72027315</v>
      </c>
      <c r="E56" s="36">
        <v>0</v>
      </c>
      <c r="F56" s="36">
        <v>0</v>
      </c>
      <c r="G56" s="36">
        <v>0</v>
      </c>
      <c r="H56" s="36">
        <v>0</v>
      </c>
      <c r="I56" s="36">
        <v>0</v>
      </c>
      <c r="J56" s="36">
        <v>0</v>
      </c>
      <c r="K56" s="36">
        <v>0</v>
      </c>
      <c r="L56" s="36">
        <v>0</v>
      </c>
      <c r="M56" s="36">
        <v>0</v>
      </c>
      <c r="N56" s="36">
        <v>0</v>
      </c>
      <c r="O56" s="36">
        <v>0</v>
      </c>
      <c r="P56" s="36">
        <v>0</v>
      </c>
      <c r="Q56" s="38">
        <f>SUM(E56:P56)</f>
        <v>0</v>
      </c>
    </row>
    <row r="57" spans="2:17" x14ac:dyDescent="0.25">
      <c r="B57" s="75" t="s">
        <v>159</v>
      </c>
      <c r="C57" s="36">
        <v>262070353</v>
      </c>
      <c r="D57" s="36">
        <v>281505353</v>
      </c>
      <c r="E57" s="36">
        <v>0</v>
      </c>
      <c r="F57" s="36">
        <v>0</v>
      </c>
      <c r="G57" s="36">
        <v>50000</v>
      </c>
      <c r="H57" s="36">
        <v>0</v>
      </c>
      <c r="I57" s="36">
        <v>0</v>
      </c>
      <c r="J57" s="36">
        <v>0</v>
      </c>
      <c r="K57" s="36">
        <v>0</v>
      </c>
      <c r="L57" s="36">
        <v>0</v>
      </c>
      <c r="M57" s="36">
        <v>0</v>
      </c>
      <c r="N57" s="36">
        <v>0</v>
      </c>
      <c r="O57" s="36">
        <f t="shared" ref="O57:P57" si="16">SUM(O58:O61)</f>
        <v>0</v>
      </c>
      <c r="P57" s="36">
        <f t="shared" si="16"/>
        <v>0</v>
      </c>
      <c r="Q57" s="36">
        <f>SUM(Q58:Q61)</f>
        <v>50000</v>
      </c>
    </row>
    <row r="58" spans="2:17" x14ac:dyDescent="0.25">
      <c r="B58" s="76" t="s">
        <v>160</v>
      </c>
      <c r="C58" s="36">
        <v>44760008</v>
      </c>
      <c r="D58" s="36">
        <v>44760008</v>
      </c>
      <c r="E58" s="36">
        <v>0</v>
      </c>
      <c r="F58" s="36">
        <v>0</v>
      </c>
      <c r="G58" s="36">
        <v>0</v>
      </c>
      <c r="H58" s="36">
        <v>0</v>
      </c>
      <c r="I58" s="36">
        <v>0</v>
      </c>
      <c r="J58" s="36">
        <v>0</v>
      </c>
      <c r="K58" s="36">
        <v>0</v>
      </c>
      <c r="L58" s="36">
        <v>0</v>
      </c>
      <c r="M58" s="36">
        <v>0</v>
      </c>
      <c r="N58" s="36">
        <v>0</v>
      </c>
      <c r="O58" s="36">
        <v>0</v>
      </c>
      <c r="P58" s="36">
        <v>0</v>
      </c>
      <c r="Q58" s="38">
        <f>SUM(E58:P58)</f>
        <v>0</v>
      </c>
    </row>
    <row r="59" spans="2:17" x14ac:dyDescent="0.25">
      <c r="B59" s="76" t="s">
        <v>161</v>
      </c>
      <c r="C59" s="36">
        <v>370656</v>
      </c>
      <c r="D59" s="36">
        <v>140656</v>
      </c>
      <c r="E59" s="36">
        <v>0</v>
      </c>
      <c r="F59" s="36">
        <v>0</v>
      </c>
      <c r="G59" s="36">
        <v>0</v>
      </c>
      <c r="H59" s="36">
        <v>0</v>
      </c>
      <c r="I59" s="36">
        <v>0</v>
      </c>
      <c r="J59" s="36">
        <v>0</v>
      </c>
      <c r="K59" s="36">
        <v>0</v>
      </c>
      <c r="L59" s="36">
        <v>0</v>
      </c>
      <c r="M59" s="36">
        <v>0</v>
      </c>
      <c r="N59" s="36">
        <v>0</v>
      </c>
      <c r="O59" s="36">
        <v>0</v>
      </c>
      <c r="P59" s="36">
        <v>0</v>
      </c>
      <c r="Q59" s="38">
        <f>SUM(E59:P59)</f>
        <v>0</v>
      </c>
    </row>
    <row r="60" spans="2:17" x14ac:dyDescent="0.25">
      <c r="B60" s="76" t="s">
        <v>162</v>
      </c>
      <c r="C60" s="36">
        <v>45511670</v>
      </c>
      <c r="D60" s="36">
        <v>65081670</v>
      </c>
      <c r="E60" s="36">
        <v>0</v>
      </c>
      <c r="F60" s="36">
        <v>0</v>
      </c>
      <c r="G60" s="36">
        <v>0</v>
      </c>
      <c r="H60" s="36">
        <v>0</v>
      </c>
      <c r="I60" s="36">
        <v>0</v>
      </c>
      <c r="J60" s="36">
        <v>0</v>
      </c>
      <c r="K60" s="36">
        <v>0</v>
      </c>
      <c r="L60" s="36">
        <v>0</v>
      </c>
      <c r="M60" s="36">
        <v>0</v>
      </c>
      <c r="N60" s="36">
        <v>0</v>
      </c>
      <c r="O60" s="36">
        <v>0</v>
      </c>
      <c r="P60" s="36">
        <v>0</v>
      </c>
      <c r="Q60" s="38">
        <f>SUM(E60:P60)</f>
        <v>0</v>
      </c>
    </row>
    <row r="61" spans="2:17" x14ac:dyDescent="0.25">
      <c r="B61" s="76" t="s">
        <v>163</v>
      </c>
      <c r="C61" s="36">
        <v>171428019</v>
      </c>
      <c r="D61" s="36">
        <v>171523019</v>
      </c>
      <c r="E61" s="36">
        <v>0</v>
      </c>
      <c r="F61" s="36">
        <v>0</v>
      </c>
      <c r="G61" s="36">
        <v>50000</v>
      </c>
      <c r="H61" s="36">
        <v>0</v>
      </c>
      <c r="I61" s="36">
        <v>0</v>
      </c>
      <c r="J61" s="36">
        <v>0</v>
      </c>
      <c r="K61" s="36">
        <v>0</v>
      </c>
      <c r="L61" s="36">
        <v>0</v>
      </c>
      <c r="M61" s="36">
        <v>0</v>
      </c>
      <c r="N61" s="36">
        <v>0</v>
      </c>
      <c r="O61" s="36">
        <v>0</v>
      </c>
      <c r="P61" s="36">
        <v>0</v>
      </c>
      <c r="Q61" s="38">
        <f>SUM(E61:P61)</f>
        <v>50000</v>
      </c>
    </row>
    <row r="62" spans="2:17" x14ac:dyDescent="0.25">
      <c r="B62" s="87" t="s">
        <v>28</v>
      </c>
      <c r="C62" s="67">
        <v>327851623</v>
      </c>
      <c r="D62" s="67">
        <v>361076813</v>
      </c>
      <c r="E62" s="67">
        <v>5573535.0799999991</v>
      </c>
      <c r="F62" s="67">
        <v>13059003.459999999</v>
      </c>
      <c r="G62" s="67">
        <v>7456022.8100000005</v>
      </c>
      <c r="H62" s="67">
        <v>22065840.319999997</v>
      </c>
      <c r="I62" s="67">
        <v>6775546.919999999</v>
      </c>
      <c r="J62" s="67">
        <v>7211435.1400000006</v>
      </c>
      <c r="K62" s="67">
        <v>7441344.6000000006</v>
      </c>
      <c r="L62" s="67">
        <v>7902962.6199999992</v>
      </c>
      <c r="M62" s="67">
        <v>7561686.919999999</v>
      </c>
      <c r="N62" s="67">
        <v>11981672.75</v>
      </c>
      <c r="O62" s="67">
        <v>7575112.4299999997</v>
      </c>
      <c r="P62" s="67">
        <v>7550649.7700000005</v>
      </c>
      <c r="Q62" s="67">
        <f>Q63+Q65+Q67</f>
        <v>112154812.81999998</v>
      </c>
    </row>
    <row r="63" spans="2:17" x14ac:dyDescent="0.25">
      <c r="B63" s="75" t="s">
        <v>164</v>
      </c>
      <c r="C63" s="36">
        <v>152888118</v>
      </c>
      <c r="D63" s="36">
        <v>168313048</v>
      </c>
      <c r="E63" s="36">
        <v>2561589.7199999997</v>
      </c>
      <c r="F63" s="36">
        <v>6424205.1399999997</v>
      </c>
      <c r="G63" s="36">
        <v>3438173.08</v>
      </c>
      <c r="H63" s="36">
        <v>11459591.239999998</v>
      </c>
      <c r="I63" s="36">
        <v>3121532.16</v>
      </c>
      <c r="J63" s="36">
        <v>3324306.95</v>
      </c>
      <c r="K63" s="36">
        <v>3429850.620000001</v>
      </c>
      <c r="L63" s="36">
        <v>3654424.4299999997</v>
      </c>
      <c r="M63" s="36">
        <v>3494686.07</v>
      </c>
      <c r="N63" s="36">
        <v>5722297.7699999996</v>
      </c>
      <c r="O63" s="36">
        <v>3500791.38</v>
      </c>
      <c r="P63" s="36">
        <v>3489393.62</v>
      </c>
      <c r="Q63" s="36">
        <f t="shared" ref="Q63" si="17">Q64</f>
        <v>53620842.179999992</v>
      </c>
    </row>
    <row r="64" spans="2:17" x14ac:dyDescent="0.25">
      <c r="B64" s="76" t="s">
        <v>165</v>
      </c>
      <c r="C64" s="36">
        <v>152888118</v>
      </c>
      <c r="D64" s="36">
        <v>168313048</v>
      </c>
      <c r="E64" s="36">
        <v>2561589.7199999997</v>
      </c>
      <c r="F64" s="36">
        <v>6424205.1399999997</v>
      </c>
      <c r="G64" s="36">
        <v>3438173.08</v>
      </c>
      <c r="H64" s="36">
        <v>11459591.239999998</v>
      </c>
      <c r="I64" s="36">
        <v>3121532.16</v>
      </c>
      <c r="J64" s="36">
        <v>3324306.95</v>
      </c>
      <c r="K64" s="36">
        <v>3429850.620000001</v>
      </c>
      <c r="L64" s="36">
        <v>3654424.4299999997</v>
      </c>
      <c r="M64" s="36">
        <v>3494686.07</v>
      </c>
      <c r="N64" s="36">
        <v>5722297.7699999996</v>
      </c>
      <c r="O64" s="36">
        <v>3500791.38</v>
      </c>
      <c r="P64" s="36">
        <v>3489393.62</v>
      </c>
      <c r="Q64" s="38">
        <f>SUM(E64:P64)</f>
        <v>53620842.179999992</v>
      </c>
    </row>
    <row r="65" spans="2:17" x14ac:dyDescent="0.25">
      <c r="B65" s="75" t="s">
        <v>166</v>
      </c>
      <c r="C65" s="36">
        <v>148799437</v>
      </c>
      <c r="D65" s="36">
        <v>164364906</v>
      </c>
      <c r="E65" s="36">
        <v>2702235.1799999997</v>
      </c>
      <c r="F65" s="36">
        <v>5986456.54</v>
      </c>
      <c r="G65" s="36">
        <v>3597222.56</v>
      </c>
      <c r="H65" s="36">
        <v>9668193.9500000011</v>
      </c>
      <c r="I65" s="36">
        <v>3269434.1199999996</v>
      </c>
      <c r="J65" s="36">
        <v>3476083.16</v>
      </c>
      <c r="K65" s="36">
        <v>3583208.52</v>
      </c>
      <c r="L65" s="36">
        <v>3774669.5199999991</v>
      </c>
      <c r="M65" s="36">
        <v>3617829.88</v>
      </c>
      <c r="N65" s="36">
        <v>5567255.7599999998</v>
      </c>
      <c r="O65" s="36">
        <v>3623939.78</v>
      </c>
      <c r="P65" s="36">
        <v>3612525.96</v>
      </c>
      <c r="Q65" s="36">
        <f t="shared" ref="Q65" si="18">Q66</f>
        <v>52479054.93</v>
      </c>
    </row>
    <row r="66" spans="2:17" x14ac:dyDescent="0.25">
      <c r="B66" s="76" t="s">
        <v>167</v>
      </c>
      <c r="C66" s="36">
        <v>148799437</v>
      </c>
      <c r="D66" s="36">
        <v>164364906</v>
      </c>
      <c r="E66" s="36">
        <v>2702235.1799999997</v>
      </c>
      <c r="F66" s="36">
        <v>5986456.54</v>
      </c>
      <c r="G66" s="36">
        <v>3597222.56</v>
      </c>
      <c r="H66" s="36">
        <v>9668193.9500000011</v>
      </c>
      <c r="I66" s="36">
        <v>3269434.1199999996</v>
      </c>
      <c r="J66" s="36">
        <v>3476083.16</v>
      </c>
      <c r="K66" s="36">
        <v>3583208.52</v>
      </c>
      <c r="L66" s="36">
        <v>3774669.5199999991</v>
      </c>
      <c r="M66" s="36">
        <v>3617829.88</v>
      </c>
      <c r="N66" s="36">
        <v>5567255.7599999998</v>
      </c>
      <c r="O66" s="36">
        <v>3623939.78</v>
      </c>
      <c r="P66" s="36">
        <v>3612525.96</v>
      </c>
      <c r="Q66" s="38">
        <f>SUM(E66:P66)</f>
        <v>52479054.93</v>
      </c>
    </row>
    <row r="67" spans="2:17" x14ac:dyDescent="0.25">
      <c r="B67" s="75" t="s">
        <v>168</v>
      </c>
      <c r="C67" s="36">
        <v>26164068</v>
      </c>
      <c r="D67" s="36">
        <v>28398859</v>
      </c>
      <c r="E67" s="36">
        <v>309710.18</v>
      </c>
      <c r="F67" s="36">
        <v>648341.77999999991</v>
      </c>
      <c r="G67" s="36">
        <v>420627.17000000004</v>
      </c>
      <c r="H67" s="36">
        <v>938055.13000000012</v>
      </c>
      <c r="I67" s="36">
        <v>384580.64000000007</v>
      </c>
      <c r="J67" s="36">
        <v>411045.03000000009</v>
      </c>
      <c r="K67" s="36">
        <v>428285.46000000008</v>
      </c>
      <c r="L67" s="36">
        <v>473868.67000000004</v>
      </c>
      <c r="M67" s="36">
        <v>449170.97</v>
      </c>
      <c r="N67" s="36">
        <v>692119.22000000009</v>
      </c>
      <c r="O67" s="36">
        <v>450381.27</v>
      </c>
      <c r="P67" s="36">
        <v>448730.19</v>
      </c>
      <c r="Q67" s="36">
        <f t="shared" ref="Q67" si="19">Q68</f>
        <v>6054915.71</v>
      </c>
    </row>
    <row r="68" spans="2:17" x14ac:dyDescent="0.25">
      <c r="B68" s="76" t="s">
        <v>169</v>
      </c>
      <c r="C68" s="36">
        <v>26164068</v>
      </c>
      <c r="D68" s="36">
        <v>28398859</v>
      </c>
      <c r="E68" s="36">
        <v>309710.18</v>
      </c>
      <c r="F68" s="36">
        <v>648341.77999999991</v>
      </c>
      <c r="G68" s="36">
        <v>420627.17000000004</v>
      </c>
      <c r="H68" s="36">
        <v>938055.13000000012</v>
      </c>
      <c r="I68" s="36">
        <v>384580.64000000007</v>
      </c>
      <c r="J68" s="36">
        <v>411045.03000000009</v>
      </c>
      <c r="K68" s="36">
        <v>428285.46000000008</v>
      </c>
      <c r="L68" s="36">
        <v>473868.67000000004</v>
      </c>
      <c r="M68" s="36">
        <v>449170.97</v>
      </c>
      <c r="N68" s="36">
        <v>692119.22000000009</v>
      </c>
      <c r="O68" s="36">
        <v>450381.27</v>
      </c>
      <c r="P68" s="36">
        <v>448730.19</v>
      </c>
      <c r="Q68" s="38">
        <f>SUM(E68:P68)</f>
        <v>6054915.71</v>
      </c>
    </row>
    <row r="69" spans="2:17" x14ac:dyDescent="0.25">
      <c r="B69" s="11" t="s">
        <v>29</v>
      </c>
      <c r="C69" s="37">
        <v>34903277465</v>
      </c>
      <c r="D69" s="37">
        <v>35084544736</v>
      </c>
      <c r="E69" s="37">
        <f>E70+E87+E92+E99+E108+E123+E132+E148+E180</f>
        <v>3072760.5500000003</v>
      </c>
      <c r="F69" s="37">
        <f t="shared" ref="F69:Q69" si="20">F70+F87+F92+F99+F108+F123+F132+F148+F180</f>
        <v>18882626.940000001</v>
      </c>
      <c r="G69" s="37">
        <f t="shared" si="20"/>
        <v>19123030.430000003</v>
      </c>
      <c r="H69" s="37">
        <f t="shared" si="20"/>
        <v>64220226.82</v>
      </c>
      <c r="I69" s="37">
        <f t="shared" si="20"/>
        <v>40598963.310000002</v>
      </c>
      <c r="J69" s="37">
        <f t="shared" si="20"/>
        <v>27628331.789999995</v>
      </c>
      <c r="K69" s="37">
        <f t="shared" si="20"/>
        <v>24857950.359999999</v>
      </c>
      <c r="L69" s="37">
        <f t="shared" si="20"/>
        <v>25291638.739999998</v>
      </c>
      <c r="M69" s="37">
        <f t="shared" si="20"/>
        <v>41768702.399999999</v>
      </c>
      <c r="N69" s="37">
        <f t="shared" si="20"/>
        <v>33666625.880000003</v>
      </c>
      <c r="O69" s="37">
        <f t="shared" si="20"/>
        <v>25908923.990000002</v>
      </c>
      <c r="P69" s="37">
        <f t="shared" si="20"/>
        <v>38788330.300000004</v>
      </c>
      <c r="Q69" s="37">
        <f t="shared" si="20"/>
        <v>363808111.50999999</v>
      </c>
    </row>
    <row r="70" spans="2:17" x14ac:dyDescent="0.25">
      <c r="B70" s="87" t="s">
        <v>30</v>
      </c>
      <c r="C70" s="67">
        <v>250276193</v>
      </c>
      <c r="D70" s="67">
        <v>277314535</v>
      </c>
      <c r="E70" s="67">
        <v>1780899.0499999998</v>
      </c>
      <c r="F70" s="67">
        <v>7174549.0100000016</v>
      </c>
      <c r="G70" s="67">
        <v>8286201.9100000011</v>
      </c>
      <c r="H70" s="67">
        <v>16149276.700000001</v>
      </c>
      <c r="I70" s="67">
        <v>9770509.7699999996</v>
      </c>
      <c r="J70" s="67">
        <v>9771274.8000000007</v>
      </c>
      <c r="K70" s="67">
        <v>8034888.2500000009</v>
      </c>
      <c r="L70" s="67">
        <v>9628515.6199999992</v>
      </c>
      <c r="M70" s="67">
        <v>9007874.8100000005</v>
      </c>
      <c r="N70" s="67">
        <v>10381416.790000001</v>
      </c>
      <c r="O70" s="67">
        <v>8788382.4700000007</v>
      </c>
      <c r="P70" s="67">
        <v>9911865.0600000005</v>
      </c>
      <c r="Q70" s="67">
        <f>Q71+Q73+Q75+Q77+Q79+Q81+Q83+Q85</f>
        <v>108685654.23999999</v>
      </c>
    </row>
    <row r="71" spans="2:17" x14ac:dyDescent="0.25">
      <c r="B71" s="75" t="s">
        <v>170</v>
      </c>
      <c r="C71" s="36">
        <v>163296</v>
      </c>
      <c r="D71" s="36">
        <v>163296</v>
      </c>
      <c r="E71" s="36">
        <v>0</v>
      </c>
      <c r="F71" s="36">
        <v>0</v>
      </c>
      <c r="G71" s="36">
        <v>0</v>
      </c>
      <c r="H71" s="36">
        <v>0</v>
      </c>
      <c r="I71" s="36">
        <v>0</v>
      </c>
      <c r="J71" s="36">
        <v>0</v>
      </c>
      <c r="K71" s="36">
        <v>0</v>
      </c>
      <c r="L71" s="36">
        <v>0</v>
      </c>
      <c r="M71" s="36">
        <v>0</v>
      </c>
      <c r="N71" s="36">
        <v>0</v>
      </c>
      <c r="O71" s="36">
        <v>0</v>
      </c>
      <c r="P71" s="36">
        <v>0</v>
      </c>
      <c r="Q71" s="38">
        <f>SUM(E71:P71)</f>
        <v>0</v>
      </c>
    </row>
    <row r="72" spans="2:17" x14ac:dyDescent="0.25">
      <c r="B72" s="76" t="s">
        <v>171</v>
      </c>
      <c r="C72" s="36">
        <v>163296</v>
      </c>
      <c r="D72" s="36">
        <v>163296</v>
      </c>
      <c r="E72" s="36">
        <v>0</v>
      </c>
      <c r="F72" s="36">
        <v>0</v>
      </c>
      <c r="G72" s="36">
        <v>0</v>
      </c>
      <c r="H72" s="36">
        <v>0</v>
      </c>
      <c r="I72" s="36">
        <v>0</v>
      </c>
      <c r="J72" s="36">
        <v>0</v>
      </c>
      <c r="K72" s="36">
        <v>0</v>
      </c>
      <c r="L72" s="36">
        <v>0</v>
      </c>
      <c r="M72" s="36">
        <v>0</v>
      </c>
      <c r="N72" s="36">
        <v>0</v>
      </c>
      <c r="O72" s="36">
        <v>0</v>
      </c>
      <c r="P72" s="36">
        <v>0</v>
      </c>
      <c r="Q72" s="38">
        <f>SUM(E72:P72)</f>
        <v>0</v>
      </c>
    </row>
    <row r="73" spans="2:17" x14ac:dyDescent="0.25">
      <c r="B73" s="75" t="s">
        <v>172</v>
      </c>
      <c r="C73" s="36">
        <v>1056474</v>
      </c>
      <c r="D73" s="36">
        <v>3657643</v>
      </c>
      <c r="E73" s="36">
        <v>18097.3</v>
      </c>
      <c r="F73" s="36">
        <v>190455.66</v>
      </c>
      <c r="G73" s="36">
        <v>45233.060000000005</v>
      </c>
      <c r="H73" s="36">
        <v>72706.69</v>
      </c>
      <c r="I73" s="36">
        <v>54208.5</v>
      </c>
      <c r="J73" s="36">
        <v>50726.58</v>
      </c>
      <c r="K73" s="36">
        <v>53755.95</v>
      </c>
      <c r="L73" s="36">
        <v>53698.100000000006</v>
      </c>
      <c r="M73" s="36">
        <v>90363.920000000013</v>
      </c>
      <c r="N73" s="36">
        <v>57436.070000000007</v>
      </c>
      <c r="O73" s="36">
        <v>62868.17</v>
      </c>
      <c r="P73" s="36">
        <v>83612.87000000001</v>
      </c>
      <c r="Q73" s="36">
        <f t="shared" ref="Q73" si="21">Q74</f>
        <v>833162.87000000011</v>
      </c>
    </row>
    <row r="74" spans="2:17" x14ac:dyDescent="0.25">
      <c r="B74" s="76" t="s">
        <v>173</v>
      </c>
      <c r="C74" s="36">
        <v>1056474</v>
      </c>
      <c r="D74" s="36">
        <v>3657643</v>
      </c>
      <c r="E74" s="36">
        <v>18097.3</v>
      </c>
      <c r="F74" s="36">
        <v>190455.66</v>
      </c>
      <c r="G74" s="36">
        <v>45233.060000000005</v>
      </c>
      <c r="H74" s="36">
        <v>72706.69</v>
      </c>
      <c r="I74" s="36">
        <v>54208.5</v>
      </c>
      <c r="J74" s="36">
        <v>50726.58</v>
      </c>
      <c r="K74" s="36">
        <v>53755.95</v>
      </c>
      <c r="L74" s="36">
        <v>53698.100000000006</v>
      </c>
      <c r="M74" s="36">
        <v>90363.920000000013</v>
      </c>
      <c r="N74" s="36">
        <v>57436.070000000007</v>
      </c>
      <c r="O74" s="36">
        <v>62868.17</v>
      </c>
      <c r="P74" s="36">
        <v>83612.87000000001</v>
      </c>
      <c r="Q74" s="38">
        <f>SUM(E74:P74)</f>
        <v>833162.87000000011</v>
      </c>
    </row>
    <row r="75" spans="2:17" x14ac:dyDescent="0.25">
      <c r="B75" s="75" t="s">
        <v>174</v>
      </c>
      <c r="C75" s="36">
        <v>100282704</v>
      </c>
      <c r="D75" s="36">
        <v>107223698</v>
      </c>
      <c r="E75" s="36">
        <v>625950.69999999995</v>
      </c>
      <c r="F75" s="36">
        <v>1260236.1600000001</v>
      </c>
      <c r="G75" s="36">
        <v>927127.60000000009</v>
      </c>
      <c r="H75" s="36">
        <v>6189239.5600000005</v>
      </c>
      <c r="I75" s="36">
        <v>3342259.6599999997</v>
      </c>
      <c r="J75" s="36">
        <v>2307911.2199999997</v>
      </c>
      <c r="K75" s="36">
        <v>2071086.06</v>
      </c>
      <c r="L75" s="36">
        <v>2096393.9799999997</v>
      </c>
      <c r="M75" s="36">
        <v>2187756.16</v>
      </c>
      <c r="N75" s="36">
        <v>2390368.1799999997</v>
      </c>
      <c r="O75" s="36">
        <v>2412401.15</v>
      </c>
      <c r="P75" s="36">
        <v>3640458.1999999993</v>
      </c>
      <c r="Q75" s="36">
        <f t="shared" ref="Q75" si="22">Q76</f>
        <v>29451188.629999995</v>
      </c>
    </row>
    <row r="76" spans="2:17" x14ac:dyDescent="0.25">
      <c r="B76" s="76" t="s">
        <v>175</v>
      </c>
      <c r="C76" s="36">
        <v>100282704</v>
      </c>
      <c r="D76" s="36">
        <v>107223698</v>
      </c>
      <c r="E76" s="36">
        <v>625950.69999999995</v>
      </c>
      <c r="F76" s="36">
        <v>1260236.1600000001</v>
      </c>
      <c r="G76" s="36">
        <v>927127.60000000009</v>
      </c>
      <c r="H76" s="36">
        <v>6189239.5600000005</v>
      </c>
      <c r="I76" s="36">
        <v>3342259.6599999997</v>
      </c>
      <c r="J76" s="36">
        <v>2307911.2199999997</v>
      </c>
      <c r="K76" s="36">
        <v>2071086.06</v>
      </c>
      <c r="L76" s="36">
        <v>2096393.9799999997</v>
      </c>
      <c r="M76" s="36">
        <v>2187756.16</v>
      </c>
      <c r="N76" s="36">
        <v>2390368.1799999997</v>
      </c>
      <c r="O76" s="36">
        <v>2412401.15</v>
      </c>
      <c r="P76" s="36">
        <v>3640458.1999999993</v>
      </c>
      <c r="Q76" s="38">
        <f>SUM(E76:P76)</f>
        <v>29451188.629999995</v>
      </c>
    </row>
    <row r="77" spans="2:17" x14ac:dyDescent="0.25">
      <c r="B77" s="75" t="s">
        <v>176</v>
      </c>
      <c r="C77" s="36">
        <v>1037240</v>
      </c>
      <c r="D77" s="36">
        <v>1022240</v>
      </c>
      <c r="E77" s="36">
        <v>0</v>
      </c>
      <c r="F77" s="36">
        <v>2531</v>
      </c>
      <c r="G77" s="36">
        <v>1504</v>
      </c>
      <c r="H77" s="36">
        <v>8936</v>
      </c>
      <c r="I77" s="36">
        <v>1490</v>
      </c>
      <c r="J77" s="36">
        <v>3873</v>
      </c>
      <c r="K77" s="36">
        <v>500</v>
      </c>
      <c r="L77" s="36">
        <v>2431</v>
      </c>
      <c r="M77" s="36">
        <v>0</v>
      </c>
      <c r="N77" s="36">
        <v>4837</v>
      </c>
      <c r="O77" s="36">
        <v>0</v>
      </c>
      <c r="P77" s="36">
        <v>0</v>
      </c>
      <c r="Q77" s="36">
        <f t="shared" ref="Q77" si="23">Q78</f>
        <v>26102</v>
      </c>
    </row>
    <row r="78" spans="2:17" x14ac:dyDescent="0.25">
      <c r="B78" s="76" t="s">
        <v>177</v>
      </c>
      <c r="C78" s="36">
        <v>1037240</v>
      </c>
      <c r="D78" s="36">
        <v>1022240</v>
      </c>
      <c r="E78" s="36">
        <v>0</v>
      </c>
      <c r="F78" s="36">
        <v>2531</v>
      </c>
      <c r="G78" s="36">
        <v>1504</v>
      </c>
      <c r="H78" s="36">
        <v>8936</v>
      </c>
      <c r="I78" s="36">
        <v>1490</v>
      </c>
      <c r="J78" s="36">
        <v>3873</v>
      </c>
      <c r="K78" s="36">
        <v>500</v>
      </c>
      <c r="L78" s="36">
        <v>2431</v>
      </c>
      <c r="M78" s="36">
        <v>0</v>
      </c>
      <c r="N78" s="36">
        <v>4837</v>
      </c>
      <c r="O78" s="36">
        <v>0</v>
      </c>
      <c r="P78" s="36">
        <v>0</v>
      </c>
      <c r="Q78" s="38">
        <f>SUM(E78:P78)</f>
        <v>26102</v>
      </c>
    </row>
    <row r="79" spans="2:17" x14ac:dyDescent="0.25">
      <c r="B79" s="75" t="s">
        <v>178</v>
      </c>
      <c r="C79" s="36">
        <v>80774725</v>
      </c>
      <c r="D79" s="36">
        <v>93364712</v>
      </c>
      <c r="E79" s="36">
        <v>346592.43</v>
      </c>
      <c r="F79" s="36">
        <v>4072538.6600000011</v>
      </c>
      <c r="G79" s="36">
        <v>5495290.8800000008</v>
      </c>
      <c r="H79" s="36">
        <v>5979236.9499999993</v>
      </c>
      <c r="I79" s="36">
        <v>3396965.7099999995</v>
      </c>
      <c r="J79" s="36">
        <v>5185758.47</v>
      </c>
      <c r="K79" s="36">
        <v>3864101.0699999994</v>
      </c>
      <c r="L79" s="36">
        <v>5599392.2000000002</v>
      </c>
      <c r="M79" s="36">
        <v>4886277.96</v>
      </c>
      <c r="N79" s="36">
        <v>6050673.1500000004</v>
      </c>
      <c r="O79" s="36">
        <v>3405172.6099999994</v>
      </c>
      <c r="P79" s="36">
        <v>4053044.6599999992</v>
      </c>
      <c r="Q79" s="36">
        <f t="shared" ref="Q79" si="24">Q80</f>
        <v>52335044.75</v>
      </c>
    </row>
    <row r="80" spans="2:17" x14ac:dyDescent="0.25">
      <c r="B80" s="76" t="s">
        <v>179</v>
      </c>
      <c r="C80" s="36">
        <v>80774725</v>
      </c>
      <c r="D80" s="36">
        <v>93364712</v>
      </c>
      <c r="E80" s="36">
        <v>346592.43</v>
      </c>
      <c r="F80" s="36">
        <v>4072538.6600000011</v>
      </c>
      <c r="G80" s="36">
        <v>5495290.8800000008</v>
      </c>
      <c r="H80" s="36">
        <v>5979236.9499999993</v>
      </c>
      <c r="I80" s="36">
        <v>3396965.7099999995</v>
      </c>
      <c r="J80" s="36">
        <v>5185758.47</v>
      </c>
      <c r="K80" s="36">
        <v>3864101.0699999994</v>
      </c>
      <c r="L80" s="36">
        <v>5599392.2000000002</v>
      </c>
      <c r="M80" s="36">
        <v>4886277.96</v>
      </c>
      <c r="N80" s="36">
        <v>6050673.1500000004</v>
      </c>
      <c r="O80" s="36">
        <v>3405172.6099999994</v>
      </c>
      <c r="P80" s="36">
        <v>4053044.6599999992</v>
      </c>
      <c r="Q80" s="38">
        <f>SUM(E80:P80)</f>
        <v>52335044.75</v>
      </c>
    </row>
    <row r="81" spans="2:17" x14ac:dyDescent="0.25">
      <c r="B81" s="75" t="s">
        <v>180</v>
      </c>
      <c r="C81" s="36">
        <v>61421016</v>
      </c>
      <c r="D81" s="36">
        <v>67450163</v>
      </c>
      <c r="E81" s="36">
        <v>771688.62</v>
      </c>
      <c r="F81" s="36">
        <v>1645817.53</v>
      </c>
      <c r="G81" s="36">
        <v>1783719.37</v>
      </c>
      <c r="H81" s="36">
        <v>3716228.1900000004</v>
      </c>
      <c r="I81" s="36">
        <v>2868838.3999999994</v>
      </c>
      <c r="J81" s="36">
        <v>2134963.5300000003</v>
      </c>
      <c r="K81" s="36">
        <v>1954919.1700000006</v>
      </c>
      <c r="L81" s="36">
        <v>1768982.46</v>
      </c>
      <c r="M81" s="36">
        <v>1774877.0499999998</v>
      </c>
      <c r="N81" s="36">
        <v>1772641.6700000002</v>
      </c>
      <c r="O81" s="36">
        <v>2829548.8200000003</v>
      </c>
      <c r="P81" s="36">
        <v>2009455.81</v>
      </c>
      <c r="Q81" s="36">
        <f t="shared" ref="Q81" si="25">Q82</f>
        <v>25031680.620000001</v>
      </c>
    </row>
    <row r="82" spans="2:17" x14ac:dyDescent="0.25">
      <c r="B82" s="76" t="s">
        <v>181</v>
      </c>
      <c r="C82" s="36">
        <v>61421016</v>
      </c>
      <c r="D82" s="36">
        <v>67450163</v>
      </c>
      <c r="E82" s="36">
        <v>771688.62</v>
      </c>
      <c r="F82" s="36">
        <v>1645817.53</v>
      </c>
      <c r="G82" s="36">
        <v>1783719.37</v>
      </c>
      <c r="H82" s="36">
        <v>3716228.1900000004</v>
      </c>
      <c r="I82" s="36">
        <v>2868838.3999999994</v>
      </c>
      <c r="J82" s="36">
        <v>2134963.5300000003</v>
      </c>
      <c r="K82" s="36">
        <v>1954919.1700000006</v>
      </c>
      <c r="L82" s="36">
        <v>1768982.46</v>
      </c>
      <c r="M82" s="36">
        <v>1774877.0499999998</v>
      </c>
      <c r="N82" s="36">
        <v>1772641.6700000002</v>
      </c>
      <c r="O82" s="36">
        <v>2829548.8200000003</v>
      </c>
      <c r="P82" s="36">
        <v>2009455.81</v>
      </c>
      <c r="Q82" s="38">
        <f>SUM(E82:P82)</f>
        <v>25031680.620000001</v>
      </c>
    </row>
    <row r="83" spans="2:17" x14ac:dyDescent="0.25">
      <c r="B83" s="75" t="s">
        <v>182</v>
      </c>
      <c r="C83" s="36">
        <v>2497419</v>
      </c>
      <c r="D83" s="36">
        <v>1855040</v>
      </c>
      <c r="E83" s="36">
        <v>7250</v>
      </c>
      <c r="F83" s="36">
        <v>0</v>
      </c>
      <c r="G83" s="36">
        <v>3050</v>
      </c>
      <c r="H83" s="36">
        <v>123235.05</v>
      </c>
      <c r="I83" s="36">
        <v>72282</v>
      </c>
      <c r="J83" s="36">
        <v>57236</v>
      </c>
      <c r="K83" s="36">
        <v>66150</v>
      </c>
      <c r="L83" s="36">
        <v>55665</v>
      </c>
      <c r="M83" s="36">
        <v>39122</v>
      </c>
      <c r="N83" s="36">
        <v>73968</v>
      </c>
      <c r="O83" s="36">
        <v>50064</v>
      </c>
      <c r="P83" s="36">
        <v>91725.799999999988</v>
      </c>
      <c r="Q83" s="36">
        <f t="shared" ref="Q83" si="26">Q84</f>
        <v>639747.85000000009</v>
      </c>
    </row>
    <row r="84" spans="2:17" x14ac:dyDescent="0.25">
      <c r="B84" s="76" t="s">
        <v>183</v>
      </c>
      <c r="C84" s="36">
        <v>2497419</v>
      </c>
      <c r="D84" s="36">
        <v>1855040</v>
      </c>
      <c r="E84" s="36">
        <v>7250</v>
      </c>
      <c r="F84" s="36">
        <v>0</v>
      </c>
      <c r="G84" s="36">
        <v>3050</v>
      </c>
      <c r="H84" s="36">
        <v>123235.05</v>
      </c>
      <c r="I84" s="36">
        <v>72282</v>
      </c>
      <c r="J84" s="36">
        <v>57236</v>
      </c>
      <c r="K84" s="36">
        <v>66150</v>
      </c>
      <c r="L84" s="36">
        <v>55665</v>
      </c>
      <c r="M84" s="36">
        <v>39122</v>
      </c>
      <c r="N84" s="36">
        <v>73968</v>
      </c>
      <c r="O84" s="36">
        <v>50064</v>
      </c>
      <c r="P84" s="36">
        <v>91725.799999999988</v>
      </c>
      <c r="Q84" s="38">
        <f>SUM(E84:P84)</f>
        <v>639747.85000000009</v>
      </c>
    </row>
    <row r="85" spans="2:17" x14ac:dyDescent="0.25">
      <c r="B85" s="75" t="s">
        <v>184</v>
      </c>
      <c r="C85" s="36">
        <v>3043319</v>
      </c>
      <c r="D85" s="36">
        <v>2577744</v>
      </c>
      <c r="E85" s="36">
        <v>11320</v>
      </c>
      <c r="F85" s="36">
        <v>2970</v>
      </c>
      <c r="G85" s="36">
        <v>30277</v>
      </c>
      <c r="H85" s="36">
        <v>59694.26</v>
      </c>
      <c r="I85" s="36">
        <v>34465.5</v>
      </c>
      <c r="J85" s="36">
        <v>30806</v>
      </c>
      <c r="K85" s="36">
        <v>24376</v>
      </c>
      <c r="L85" s="36">
        <v>51952.880000000005</v>
      </c>
      <c r="M85" s="36">
        <v>29477.72</v>
      </c>
      <c r="N85" s="36">
        <v>31492.720000000001</v>
      </c>
      <c r="O85" s="36">
        <v>28327.72</v>
      </c>
      <c r="P85" s="36">
        <v>33567.72</v>
      </c>
      <c r="Q85" s="36">
        <f t="shared" ref="Q85" si="27">Q86</f>
        <v>368727.5199999999</v>
      </c>
    </row>
    <row r="86" spans="2:17" x14ac:dyDescent="0.25">
      <c r="B86" s="76" t="s">
        <v>185</v>
      </c>
      <c r="C86" s="36">
        <v>3043319</v>
      </c>
      <c r="D86" s="36">
        <v>2577744</v>
      </c>
      <c r="E86" s="36">
        <v>11320</v>
      </c>
      <c r="F86" s="36">
        <v>2970</v>
      </c>
      <c r="G86" s="36">
        <v>30277</v>
      </c>
      <c r="H86" s="36">
        <v>59694.26</v>
      </c>
      <c r="I86" s="36">
        <v>34465.5</v>
      </c>
      <c r="J86" s="36">
        <v>30806</v>
      </c>
      <c r="K86" s="36">
        <v>24376</v>
      </c>
      <c r="L86" s="36">
        <v>51952.880000000005</v>
      </c>
      <c r="M86" s="36">
        <v>29477.72</v>
      </c>
      <c r="N86" s="36">
        <v>31492.720000000001</v>
      </c>
      <c r="O86" s="36">
        <v>28327.72</v>
      </c>
      <c r="P86" s="36">
        <v>33567.72</v>
      </c>
      <c r="Q86" s="38">
        <f>SUM(E86:P86)</f>
        <v>368727.5199999999</v>
      </c>
    </row>
    <row r="87" spans="2:17" x14ac:dyDescent="0.25">
      <c r="B87" s="87" t="s">
        <v>31</v>
      </c>
      <c r="C87" s="67">
        <v>167561123</v>
      </c>
      <c r="D87" s="67">
        <v>124653718</v>
      </c>
      <c r="E87" s="67">
        <v>0</v>
      </c>
      <c r="F87" s="67">
        <v>0</v>
      </c>
      <c r="G87" s="67">
        <v>557091.26</v>
      </c>
      <c r="H87" s="67">
        <v>1204744.17</v>
      </c>
      <c r="I87" s="67">
        <v>673906.39</v>
      </c>
      <c r="J87" s="67">
        <v>349609.26</v>
      </c>
      <c r="K87" s="67">
        <v>568059.69999999995</v>
      </c>
      <c r="L87" s="67">
        <v>716565.49999999988</v>
      </c>
      <c r="M87" s="67">
        <v>1116542.25</v>
      </c>
      <c r="N87" s="67">
        <v>663965.97000000009</v>
      </c>
      <c r="O87" s="67">
        <v>1255863.3899999999</v>
      </c>
      <c r="P87" s="67">
        <v>785115.72</v>
      </c>
      <c r="Q87" s="67">
        <f>Q88+Q90</f>
        <v>7891463.6099999994</v>
      </c>
    </row>
    <row r="88" spans="2:17" x14ac:dyDescent="0.25">
      <c r="B88" s="75" t="s">
        <v>186</v>
      </c>
      <c r="C88" s="36">
        <v>133968101</v>
      </c>
      <c r="D88" s="36">
        <v>93259013</v>
      </c>
      <c r="E88" s="67">
        <v>0</v>
      </c>
      <c r="F88" s="67">
        <v>0</v>
      </c>
      <c r="G88" s="36">
        <v>439352.56</v>
      </c>
      <c r="H88" s="36">
        <v>732861.62</v>
      </c>
      <c r="I88" s="36">
        <v>472206.44</v>
      </c>
      <c r="J88" s="36">
        <v>349609.26</v>
      </c>
      <c r="K88" s="36">
        <v>477703.67</v>
      </c>
      <c r="L88" s="36">
        <v>709115.89999999991</v>
      </c>
      <c r="M88" s="36">
        <v>1082718.25</v>
      </c>
      <c r="N88" s="36">
        <v>645967.44000000006</v>
      </c>
      <c r="O88" s="36">
        <v>1255863.3899999999</v>
      </c>
      <c r="P88" s="36">
        <v>712698.72</v>
      </c>
      <c r="Q88" s="36">
        <f t="shared" ref="Q88" si="28">Q89</f>
        <v>6878097.2499999991</v>
      </c>
    </row>
    <row r="89" spans="2:17" x14ac:dyDescent="0.25">
      <c r="B89" s="76" t="s">
        <v>187</v>
      </c>
      <c r="C89" s="36">
        <v>133968101</v>
      </c>
      <c r="D89" s="36">
        <v>93259013</v>
      </c>
      <c r="E89" s="67">
        <v>0</v>
      </c>
      <c r="F89" s="67">
        <v>0</v>
      </c>
      <c r="G89" s="36">
        <v>439352.56</v>
      </c>
      <c r="H89" s="36">
        <v>732861.62</v>
      </c>
      <c r="I89" s="36">
        <v>472206.44</v>
      </c>
      <c r="J89" s="36">
        <v>349609.26</v>
      </c>
      <c r="K89" s="36">
        <v>477703.67</v>
      </c>
      <c r="L89" s="36">
        <v>709115.89999999991</v>
      </c>
      <c r="M89" s="36">
        <v>1082718.25</v>
      </c>
      <c r="N89" s="36">
        <v>645967.44000000006</v>
      </c>
      <c r="O89" s="36">
        <v>1255863.3899999999</v>
      </c>
      <c r="P89" s="36">
        <v>712698.72</v>
      </c>
      <c r="Q89" s="38">
        <f>SUM(E89:P89)</f>
        <v>6878097.2499999991</v>
      </c>
    </row>
    <row r="90" spans="2:17" x14ac:dyDescent="0.25">
      <c r="B90" s="75" t="s">
        <v>188</v>
      </c>
      <c r="C90" s="36">
        <v>33593022</v>
      </c>
      <c r="D90" s="36">
        <v>31394705</v>
      </c>
      <c r="E90" s="67">
        <v>0</v>
      </c>
      <c r="F90" s="67">
        <v>0</v>
      </c>
      <c r="G90" s="36">
        <v>117738.7</v>
      </c>
      <c r="H90" s="36">
        <v>471882.55000000005</v>
      </c>
      <c r="I90" s="36">
        <v>201699.95</v>
      </c>
      <c r="J90" s="36">
        <v>0</v>
      </c>
      <c r="K90" s="36">
        <v>90356.03</v>
      </c>
      <c r="L90" s="36">
        <v>7449.6</v>
      </c>
      <c r="M90" s="36">
        <v>33824</v>
      </c>
      <c r="N90" s="36">
        <v>17998.53</v>
      </c>
      <c r="O90" s="36">
        <v>0</v>
      </c>
      <c r="P90" s="36">
        <v>72417</v>
      </c>
      <c r="Q90" s="36">
        <f t="shared" ref="Q90" si="29">Q91</f>
        <v>1013366.36</v>
      </c>
    </row>
    <row r="91" spans="2:17" x14ac:dyDescent="0.25">
      <c r="B91" s="76" t="s">
        <v>189</v>
      </c>
      <c r="C91" s="36">
        <v>33593022</v>
      </c>
      <c r="D91" s="36">
        <v>31394705</v>
      </c>
      <c r="E91" s="67">
        <v>0</v>
      </c>
      <c r="F91" s="67">
        <v>0</v>
      </c>
      <c r="G91" s="36">
        <v>117738.7</v>
      </c>
      <c r="H91" s="36">
        <v>471882.55000000005</v>
      </c>
      <c r="I91" s="36">
        <v>201699.95</v>
      </c>
      <c r="J91" s="36">
        <v>0</v>
      </c>
      <c r="K91" s="36">
        <v>90356.03</v>
      </c>
      <c r="L91" s="36">
        <v>7449.6</v>
      </c>
      <c r="M91" s="36">
        <v>33824</v>
      </c>
      <c r="N91" s="36">
        <v>17998.53</v>
      </c>
      <c r="O91" s="36">
        <v>0</v>
      </c>
      <c r="P91" s="36">
        <v>72417</v>
      </c>
      <c r="Q91" s="38">
        <f>SUM(E91:P91)</f>
        <v>1013366.36</v>
      </c>
    </row>
    <row r="92" spans="2:17" x14ac:dyDescent="0.25">
      <c r="B92" s="87" t="s">
        <v>32</v>
      </c>
      <c r="C92" s="67">
        <v>60207442</v>
      </c>
      <c r="D92" s="67">
        <v>50735460</v>
      </c>
      <c r="E92" s="67">
        <v>0</v>
      </c>
      <c r="F92" s="67">
        <v>0</v>
      </c>
      <c r="G92" s="67">
        <v>2000</v>
      </c>
      <c r="H92" s="67">
        <v>823814</v>
      </c>
      <c r="I92" s="67">
        <v>85125</v>
      </c>
      <c r="J92" s="67">
        <v>1650</v>
      </c>
      <c r="K92" s="67">
        <v>250900</v>
      </c>
      <c r="L92" s="67">
        <v>17450</v>
      </c>
      <c r="M92" s="67">
        <v>0</v>
      </c>
      <c r="N92" s="67">
        <v>57825</v>
      </c>
      <c r="O92" s="67">
        <v>179900</v>
      </c>
      <c r="P92" s="67">
        <v>133675</v>
      </c>
      <c r="Q92" s="67">
        <f>Q93+Q95+Q97</f>
        <v>1552339</v>
      </c>
    </row>
    <row r="93" spans="2:17" x14ac:dyDescent="0.25">
      <c r="B93" s="75" t="s">
        <v>190</v>
      </c>
      <c r="C93" s="36">
        <v>46606195</v>
      </c>
      <c r="D93" s="36">
        <v>42009213</v>
      </c>
      <c r="E93" s="67">
        <v>0</v>
      </c>
      <c r="F93" s="67">
        <v>0</v>
      </c>
      <c r="G93" s="36">
        <v>2000</v>
      </c>
      <c r="H93" s="36">
        <v>823814</v>
      </c>
      <c r="I93" s="36">
        <v>85125</v>
      </c>
      <c r="J93" s="36">
        <v>1650</v>
      </c>
      <c r="K93" s="36">
        <v>250900</v>
      </c>
      <c r="L93" s="36">
        <v>17450</v>
      </c>
      <c r="M93" s="67">
        <v>0</v>
      </c>
      <c r="N93" s="36">
        <v>57825</v>
      </c>
      <c r="O93" s="36">
        <v>179900</v>
      </c>
      <c r="P93" s="36">
        <v>133675</v>
      </c>
      <c r="Q93" s="36">
        <f t="shared" ref="Q93" si="30">Q94</f>
        <v>1552339</v>
      </c>
    </row>
    <row r="94" spans="2:17" x14ac:dyDescent="0.25">
      <c r="B94" s="76" t="s">
        <v>191</v>
      </c>
      <c r="C94" s="36">
        <v>46606195</v>
      </c>
      <c r="D94" s="36">
        <v>42009213</v>
      </c>
      <c r="E94" s="67">
        <v>0</v>
      </c>
      <c r="F94" s="67">
        <v>0</v>
      </c>
      <c r="G94" s="36">
        <v>2000</v>
      </c>
      <c r="H94" s="36">
        <v>823814</v>
      </c>
      <c r="I94" s="36">
        <v>85125</v>
      </c>
      <c r="J94" s="36">
        <v>1650</v>
      </c>
      <c r="K94" s="36">
        <v>250900</v>
      </c>
      <c r="L94" s="36">
        <v>17450</v>
      </c>
      <c r="M94" s="67">
        <v>0</v>
      </c>
      <c r="N94" s="36">
        <v>57825</v>
      </c>
      <c r="O94" s="36">
        <v>179900</v>
      </c>
      <c r="P94" s="36">
        <v>133675</v>
      </c>
      <c r="Q94" s="38">
        <f>SUM(E94:P94)</f>
        <v>1552339</v>
      </c>
    </row>
    <row r="95" spans="2:17" x14ac:dyDescent="0.25">
      <c r="B95" s="75" t="s">
        <v>192</v>
      </c>
      <c r="C95" s="36">
        <v>13541247</v>
      </c>
      <c r="D95" s="36">
        <v>8666247</v>
      </c>
      <c r="E95" s="67">
        <v>0</v>
      </c>
      <c r="F95" s="67">
        <v>0</v>
      </c>
      <c r="G95" s="67">
        <v>0</v>
      </c>
      <c r="H95" s="67">
        <v>0</v>
      </c>
      <c r="I95" s="67">
        <v>0</v>
      </c>
      <c r="J95" s="67">
        <v>0</v>
      </c>
      <c r="K95" s="67">
        <v>0</v>
      </c>
      <c r="L95" s="67">
        <v>0</v>
      </c>
      <c r="M95" s="67">
        <v>0</v>
      </c>
      <c r="N95" s="67">
        <v>0</v>
      </c>
      <c r="O95" s="36">
        <f t="shared" ref="O95:Q95" si="31">O96</f>
        <v>0</v>
      </c>
      <c r="P95" s="36">
        <f t="shared" si="31"/>
        <v>0</v>
      </c>
      <c r="Q95" s="36">
        <f t="shared" si="31"/>
        <v>0</v>
      </c>
    </row>
    <row r="96" spans="2:17" x14ac:dyDescent="0.25">
      <c r="B96" s="76" t="s">
        <v>193</v>
      </c>
      <c r="C96" s="36">
        <v>13541247</v>
      </c>
      <c r="D96" s="36">
        <v>8666247</v>
      </c>
      <c r="E96" s="67">
        <v>0</v>
      </c>
      <c r="F96" s="67">
        <v>0</v>
      </c>
      <c r="G96" s="67">
        <v>0</v>
      </c>
      <c r="H96" s="67">
        <v>0</v>
      </c>
      <c r="I96" s="67">
        <v>0</v>
      </c>
      <c r="J96" s="67">
        <v>0</v>
      </c>
      <c r="K96" s="67">
        <v>0</v>
      </c>
      <c r="L96" s="67">
        <v>0</v>
      </c>
      <c r="M96" s="67">
        <v>0</v>
      </c>
      <c r="N96" s="67">
        <v>0</v>
      </c>
      <c r="O96" s="36">
        <v>0</v>
      </c>
      <c r="P96" s="36">
        <v>0</v>
      </c>
      <c r="Q96" s="38">
        <f>SUM(E96:P96)</f>
        <v>0</v>
      </c>
    </row>
    <row r="97" spans="2:17" x14ac:dyDescent="0.25">
      <c r="B97" s="75" t="s">
        <v>194</v>
      </c>
      <c r="C97" s="36">
        <v>60000</v>
      </c>
      <c r="D97" s="36">
        <v>60000</v>
      </c>
      <c r="E97" s="67">
        <v>0</v>
      </c>
      <c r="F97" s="67">
        <v>0</v>
      </c>
      <c r="G97" s="67">
        <v>0</v>
      </c>
      <c r="H97" s="67">
        <v>0</v>
      </c>
      <c r="I97" s="67">
        <v>0</v>
      </c>
      <c r="J97" s="67">
        <v>0</v>
      </c>
      <c r="K97" s="67">
        <v>0</v>
      </c>
      <c r="L97" s="67">
        <v>0</v>
      </c>
      <c r="M97" s="67">
        <v>0</v>
      </c>
      <c r="N97" s="67">
        <v>0</v>
      </c>
      <c r="O97" s="36">
        <f t="shared" ref="O97:Q97" si="32">O98</f>
        <v>0</v>
      </c>
      <c r="P97" s="36">
        <f t="shared" si="32"/>
        <v>0</v>
      </c>
      <c r="Q97" s="36">
        <f t="shared" si="32"/>
        <v>0</v>
      </c>
    </row>
    <row r="98" spans="2:17" x14ac:dyDescent="0.25">
      <c r="B98" s="76" t="s">
        <v>195</v>
      </c>
      <c r="C98" s="36">
        <v>60000</v>
      </c>
      <c r="D98" s="36">
        <v>60000</v>
      </c>
      <c r="E98" s="67">
        <v>0</v>
      </c>
      <c r="F98" s="67">
        <v>0</v>
      </c>
      <c r="G98" s="67">
        <v>0</v>
      </c>
      <c r="H98" s="67">
        <v>0</v>
      </c>
      <c r="I98" s="67">
        <v>0</v>
      </c>
      <c r="J98" s="67">
        <v>0</v>
      </c>
      <c r="K98" s="67">
        <v>0</v>
      </c>
      <c r="L98" s="67">
        <v>0</v>
      </c>
      <c r="M98" s="67">
        <v>0</v>
      </c>
      <c r="N98" s="67">
        <v>0</v>
      </c>
      <c r="O98" s="36">
        <v>0</v>
      </c>
      <c r="P98" s="36">
        <v>0</v>
      </c>
      <c r="Q98" s="38">
        <f>SUM(E98:P98)</f>
        <v>0</v>
      </c>
    </row>
    <row r="99" spans="2:17" x14ac:dyDescent="0.25">
      <c r="B99" s="87" t="s">
        <v>33</v>
      </c>
      <c r="C99" s="67">
        <v>39650111</v>
      </c>
      <c r="D99" s="67">
        <v>32933517</v>
      </c>
      <c r="E99" s="67">
        <v>0</v>
      </c>
      <c r="F99" s="67">
        <v>0</v>
      </c>
      <c r="G99" s="67">
        <v>5000</v>
      </c>
      <c r="H99" s="67">
        <v>22565</v>
      </c>
      <c r="I99" s="67">
        <v>38953.75</v>
      </c>
      <c r="J99" s="67">
        <v>11425</v>
      </c>
      <c r="K99" s="67">
        <v>38136.68</v>
      </c>
      <c r="L99" s="67">
        <v>54233.999999999993</v>
      </c>
      <c r="M99" s="67">
        <v>46879</v>
      </c>
      <c r="N99" s="67">
        <v>63336.58</v>
      </c>
      <c r="O99" s="67">
        <v>120550</v>
      </c>
      <c r="P99" s="67">
        <v>156185.76</v>
      </c>
      <c r="Q99" s="67">
        <f>Q100+Q102+Q104+Q106</f>
        <v>557265.77</v>
      </c>
    </row>
    <row r="100" spans="2:17" x14ac:dyDescent="0.25">
      <c r="B100" s="75" t="s">
        <v>196</v>
      </c>
      <c r="C100" s="36">
        <v>16811368</v>
      </c>
      <c r="D100" s="36">
        <v>9816219</v>
      </c>
      <c r="E100" s="67">
        <v>0</v>
      </c>
      <c r="F100" s="67">
        <v>0</v>
      </c>
      <c r="G100" s="36">
        <v>5000</v>
      </c>
      <c r="H100" s="36">
        <v>22565</v>
      </c>
      <c r="I100" s="36">
        <v>13744.75</v>
      </c>
      <c r="J100" s="36">
        <v>11425</v>
      </c>
      <c r="K100" s="36">
        <v>33751.68</v>
      </c>
      <c r="L100" s="36">
        <v>9305</v>
      </c>
      <c r="M100" s="36">
        <v>7980</v>
      </c>
      <c r="N100" s="36">
        <v>38136.58</v>
      </c>
      <c r="O100" s="36">
        <v>120550</v>
      </c>
      <c r="P100" s="36">
        <v>42515.759999999995</v>
      </c>
      <c r="Q100" s="38">
        <f t="shared" ref="Q100:Q163" si="33">SUM(E100:P100)</f>
        <v>304973.77</v>
      </c>
    </row>
    <row r="101" spans="2:17" x14ac:dyDescent="0.25">
      <c r="B101" s="76" t="s">
        <v>197</v>
      </c>
      <c r="C101" s="36">
        <v>16811368</v>
      </c>
      <c r="D101" s="36">
        <v>9816219</v>
      </c>
      <c r="E101" s="67">
        <v>0</v>
      </c>
      <c r="F101" s="67">
        <v>0</v>
      </c>
      <c r="G101" s="36">
        <v>5000</v>
      </c>
      <c r="H101" s="36">
        <v>22565</v>
      </c>
      <c r="I101" s="36">
        <v>13744.75</v>
      </c>
      <c r="J101" s="36">
        <v>11425</v>
      </c>
      <c r="K101" s="36">
        <v>33751.68</v>
      </c>
      <c r="L101" s="36">
        <v>9305</v>
      </c>
      <c r="M101" s="36">
        <v>7980</v>
      </c>
      <c r="N101" s="36">
        <v>38136.58</v>
      </c>
      <c r="O101" s="36">
        <v>120550</v>
      </c>
      <c r="P101" s="36">
        <v>42515.759999999995</v>
      </c>
      <c r="Q101" s="38">
        <f t="shared" si="33"/>
        <v>304973.77</v>
      </c>
    </row>
    <row r="102" spans="2:17" x14ac:dyDescent="0.25">
      <c r="B102" s="75" t="s">
        <v>198</v>
      </c>
      <c r="C102" s="36">
        <v>1680087</v>
      </c>
      <c r="D102" s="36">
        <v>1896802</v>
      </c>
      <c r="E102" s="67">
        <v>0</v>
      </c>
      <c r="F102" s="67">
        <v>0</v>
      </c>
      <c r="G102" s="36">
        <v>0</v>
      </c>
      <c r="H102" s="36">
        <v>0</v>
      </c>
      <c r="I102" s="36">
        <v>22349</v>
      </c>
      <c r="J102" s="36">
        <v>0</v>
      </c>
      <c r="K102" s="36">
        <v>1325</v>
      </c>
      <c r="L102" s="36">
        <v>44928.999999999993</v>
      </c>
      <c r="M102" s="36">
        <v>38899</v>
      </c>
      <c r="N102" s="36">
        <v>20020</v>
      </c>
      <c r="O102" s="36">
        <v>0</v>
      </c>
      <c r="P102" s="36">
        <v>80270</v>
      </c>
      <c r="Q102" s="38">
        <f t="shared" si="33"/>
        <v>207792</v>
      </c>
    </row>
    <row r="103" spans="2:17" x14ac:dyDescent="0.25">
      <c r="B103" s="76" t="s">
        <v>199</v>
      </c>
      <c r="C103" s="36">
        <v>1680087</v>
      </c>
      <c r="D103" s="36">
        <v>1896802</v>
      </c>
      <c r="E103" s="67">
        <v>0</v>
      </c>
      <c r="F103" s="67">
        <v>0</v>
      </c>
      <c r="G103" s="36">
        <v>0</v>
      </c>
      <c r="H103" s="36">
        <v>0</v>
      </c>
      <c r="I103" s="36">
        <v>22349</v>
      </c>
      <c r="J103" s="36">
        <v>0</v>
      </c>
      <c r="K103" s="36">
        <v>1325</v>
      </c>
      <c r="L103" s="36">
        <v>44928.999999999993</v>
      </c>
      <c r="M103" s="36">
        <v>38899</v>
      </c>
      <c r="N103" s="36">
        <v>20020</v>
      </c>
      <c r="O103" s="36">
        <v>0</v>
      </c>
      <c r="P103" s="36">
        <v>80270</v>
      </c>
      <c r="Q103" s="38">
        <f t="shared" si="33"/>
        <v>207792</v>
      </c>
    </row>
    <row r="104" spans="2:17" x14ac:dyDescent="0.25">
      <c r="B104" s="75" t="s">
        <v>200</v>
      </c>
      <c r="C104" s="36">
        <v>20123109</v>
      </c>
      <c r="D104" s="36">
        <v>20123109</v>
      </c>
      <c r="E104" s="67">
        <v>0</v>
      </c>
      <c r="F104" s="67">
        <v>0</v>
      </c>
      <c r="G104" s="36">
        <v>0</v>
      </c>
      <c r="H104" s="36">
        <v>0</v>
      </c>
      <c r="I104" s="36">
        <v>0</v>
      </c>
      <c r="J104" s="36">
        <v>0</v>
      </c>
      <c r="K104" s="36">
        <v>0</v>
      </c>
      <c r="L104" s="36">
        <v>0</v>
      </c>
      <c r="M104" s="36">
        <v>0</v>
      </c>
      <c r="N104" s="36">
        <v>0</v>
      </c>
      <c r="O104" s="36">
        <v>0</v>
      </c>
      <c r="P104" s="36">
        <v>0</v>
      </c>
      <c r="Q104" s="38">
        <f t="shared" si="33"/>
        <v>0</v>
      </c>
    </row>
    <row r="105" spans="2:17" x14ac:dyDescent="0.25">
      <c r="B105" s="76" t="s">
        <v>201</v>
      </c>
      <c r="C105" s="36">
        <v>20123109</v>
      </c>
      <c r="D105" s="36">
        <v>20123109</v>
      </c>
      <c r="E105" s="67">
        <v>0</v>
      </c>
      <c r="F105" s="67">
        <v>0</v>
      </c>
      <c r="G105" s="36">
        <v>0</v>
      </c>
      <c r="H105" s="36">
        <v>0</v>
      </c>
      <c r="I105" s="36">
        <v>0</v>
      </c>
      <c r="J105" s="36">
        <v>0</v>
      </c>
      <c r="K105" s="36">
        <v>0</v>
      </c>
      <c r="L105" s="36">
        <v>0</v>
      </c>
      <c r="M105" s="36">
        <v>0</v>
      </c>
      <c r="N105" s="36">
        <v>0</v>
      </c>
      <c r="O105" s="36">
        <v>0</v>
      </c>
      <c r="P105" s="36">
        <v>0</v>
      </c>
      <c r="Q105" s="38">
        <f t="shared" si="33"/>
        <v>0</v>
      </c>
    </row>
    <row r="106" spans="2:17" x14ac:dyDescent="0.25">
      <c r="B106" s="75" t="s">
        <v>202</v>
      </c>
      <c r="C106" s="36">
        <v>1035547</v>
      </c>
      <c r="D106" s="36">
        <v>1097387</v>
      </c>
      <c r="E106" s="67">
        <v>0</v>
      </c>
      <c r="F106" s="67">
        <v>0</v>
      </c>
      <c r="G106" s="36">
        <v>0</v>
      </c>
      <c r="H106" s="36">
        <v>0</v>
      </c>
      <c r="I106" s="36">
        <v>2860</v>
      </c>
      <c r="J106" s="36">
        <v>0</v>
      </c>
      <c r="K106" s="36">
        <v>3060</v>
      </c>
      <c r="L106" s="36">
        <v>0</v>
      </c>
      <c r="M106" s="36">
        <v>0</v>
      </c>
      <c r="N106" s="36">
        <v>5180</v>
      </c>
      <c r="O106" s="36">
        <v>0</v>
      </c>
      <c r="P106" s="36">
        <v>33400</v>
      </c>
      <c r="Q106" s="38">
        <f t="shared" si="33"/>
        <v>44500</v>
      </c>
    </row>
    <row r="107" spans="2:17" x14ac:dyDescent="0.25">
      <c r="B107" s="76" t="s">
        <v>203</v>
      </c>
      <c r="C107" s="36">
        <v>1035547</v>
      </c>
      <c r="D107" s="36">
        <v>1097387</v>
      </c>
      <c r="E107" s="67">
        <v>0</v>
      </c>
      <c r="F107" s="67">
        <v>0</v>
      </c>
      <c r="G107" s="36">
        <v>0</v>
      </c>
      <c r="H107" s="36">
        <v>0</v>
      </c>
      <c r="I107" s="36">
        <v>2860</v>
      </c>
      <c r="J107" s="36">
        <v>0</v>
      </c>
      <c r="K107" s="36">
        <v>3060</v>
      </c>
      <c r="L107" s="36">
        <v>0</v>
      </c>
      <c r="M107" s="36">
        <v>0</v>
      </c>
      <c r="N107" s="36">
        <v>5180</v>
      </c>
      <c r="O107" s="36">
        <v>0</v>
      </c>
      <c r="P107" s="36">
        <v>33400</v>
      </c>
      <c r="Q107" s="38">
        <f t="shared" si="33"/>
        <v>44500</v>
      </c>
    </row>
    <row r="108" spans="2:17" x14ac:dyDescent="0.25">
      <c r="B108" s="87" t="s">
        <v>34</v>
      </c>
      <c r="C108" s="67">
        <v>164059616</v>
      </c>
      <c r="D108" s="67">
        <v>307113615</v>
      </c>
      <c r="E108" s="67">
        <v>984984.6</v>
      </c>
      <c r="F108" s="67">
        <v>9287621.370000001</v>
      </c>
      <c r="G108" s="67">
        <v>5098048.3000000007</v>
      </c>
      <c r="H108" s="67">
        <v>16499808.52</v>
      </c>
      <c r="I108" s="67">
        <v>12293182.050000001</v>
      </c>
      <c r="J108" s="67">
        <v>8434693.6999999993</v>
      </c>
      <c r="K108" s="67">
        <v>9068827.75</v>
      </c>
      <c r="L108" s="67">
        <v>9723038.8900000006</v>
      </c>
      <c r="M108" s="67">
        <v>24495515.359999999</v>
      </c>
      <c r="N108" s="67">
        <v>6520544.2199999997</v>
      </c>
      <c r="O108" s="67">
        <v>5807840.1799999997</v>
      </c>
      <c r="P108" s="67">
        <v>15102455.92</v>
      </c>
      <c r="Q108" s="70">
        <f>SUM(E108:P108)</f>
        <v>123316560.86</v>
      </c>
    </row>
    <row r="109" spans="2:17" x14ac:dyDescent="0.25">
      <c r="B109" s="75" t="s">
        <v>204</v>
      </c>
      <c r="C109" s="36">
        <v>121252748</v>
      </c>
      <c r="D109" s="36">
        <v>163027534</v>
      </c>
      <c r="E109" s="36">
        <v>970451.13</v>
      </c>
      <c r="F109" s="36">
        <v>7371301.370000001</v>
      </c>
      <c r="G109" s="36">
        <v>3774290.7</v>
      </c>
      <c r="H109" s="36">
        <v>5495029.4799999986</v>
      </c>
      <c r="I109" s="36">
        <v>4063869.8499999996</v>
      </c>
      <c r="J109" s="36">
        <v>4111796.4900000007</v>
      </c>
      <c r="K109" s="36">
        <v>2353530.64</v>
      </c>
      <c r="L109" s="36">
        <v>3631667.6799999997</v>
      </c>
      <c r="M109" s="36">
        <v>3833175.169999999</v>
      </c>
      <c r="N109" s="36">
        <v>3211389.9799999991</v>
      </c>
      <c r="O109" s="36">
        <v>2286497.8499999996</v>
      </c>
      <c r="P109" s="36">
        <v>3190376.5000000009</v>
      </c>
      <c r="Q109" s="38">
        <f t="shared" si="33"/>
        <v>44293376.840000004</v>
      </c>
    </row>
    <row r="110" spans="2:17" x14ac:dyDescent="0.25">
      <c r="B110" s="76" t="s">
        <v>205</v>
      </c>
      <c r="C110" s="36">
        <v>121252748</v>
      </c>
      <c r="D110" s="36">
        <v>163027534</v>
      </c>
      <c r="E110" s="36">
        <v>970451.13</v>
      </c>
      <c r="F110" s="36">
        <v>7371301.370000001</v>
      </c>
      <c r="G110" s="36">
        <v>3774290.7</v>
      </c>
      <c r="H110" s="36">
        <v>5495029.4799999986</v>
      </c>
      <c r="I110" s="36">
        <v>4063869.8499999996</v>
      </c>
      <c r="J110" s="36">
        <v>4111796.4900000007</v>
      </c>
      <c r="K110" s="36">
        <v>2353530.64</v>
      </c>
      <c r="L110" s="36">
        <v>3631667.6799999997</v>
      </c>
      <c r="M110" s="36">
        <v>3833175.169999999</v>
      </c>
      <c r="N110" s="36">
        <v>3211389.9799999991</v>
      </c>
      <c r="O110" s="36">
        <v>2286497.8499999996</v>
      </c>
      <c r="P110" s="36">
        <v>3190376.5000000009</v>
      </c>
      <c r="Q110" s="38">
        <f t="shared" si="33"/>
        <v>44293376.840000004</v>
      </c>
    </row>
    <row r="111" spans="2:17" x14ac:dyDescent="0.25">
      <c r="B111" s="75" t="s">
        <v>206</v>
      </c>
      <c r="C111" s="36">
        <v>6860</v>
      </c>
      <c r="D111" s="36">
        <v>6860</v>
      </c>
      <c r="E111" s="36">
        <v>0</v>
      </c>
      <c r="F111" s="36">
        <v>0</v>
      </c>
      <c r="G111" s="36">
        <v>0</v>
      </c>
      <c r="H111" s="36">
        <v>0</v>
      </c>
      <c r="I111" s="36">
        <v>0</v>
      </c>
      <c r="J111" s="36">
        <v>0</v>
      </c>
      <c r="K111" s="36">
        <v>0</v>
      </c>
      <c r="L111" s="36">
        <v>0</v>
      </c>
      <c r="M111" s="36">
        <v>0</v>
      </c>
      <c r="N111" s="36">
        <v>0</v>
      </c>
      <c r="O111" s="36">
        <v>0</v>
      </c>
      <c r="P111" s="36">
        <v>0</v>
      </c>
      <c r="Q111" s="38">
        <f t="shared" si="33"/>
        <v>0</v>
      </c>
    </row>
    <row r="112" spans="2:17" x14ac:dyDescent="0.25">
      <c r="B112" s="76" t="s">
        <v>207</v>
      </c>
      <c r="C112" s="36">
        <v>6860</v>
      </c>
      <c r="D112" s="36">
        <v>6860</v>
      </c>
      <c r="E112" s="36">
        <v>0</v>
      </c>
      <c r="F112" s="36">
        <v>0</v>
      </c>
      <c r="G112" s="36">
        <v>0</v>
      </c>
      <c r="H112" s="36">
        <v>0</v>
      </c>
      <c r="I112" s="36">
        <v>0</v>
      </c>
      <c r="J112" s="36">
        <v>0</v>
      </c>
      <c r="K112" s="36">
        <v>0</v>
      </c>
      <c r="L112" s="36">
        <v>0</v>
      </c>
      <c r="M112" s="36">
        <v>0</v>
      </c>
      <c r="N112" s="36">
        <v>0</v>
      </c>
      <c r="O112" s="36">
        <v>0</v>
      </c>
      <c r="P112" s="36">
        <v>0</v>
      </c>
      <c r="Q112" s="38">
        <f t="shared" si="33"/>
        <v>0</v>
      </c>
    </row>
    <row r="113" spans="2:17" x14ac:dyDescent="0.25">
      <c r="B113" s="75" t="s">
        <v>208</v>
      </c>
      <c r="C113" s="36">
        <v>6669025</v>
      </c>
      <c r="D113" s="36">
        <v>8740699</v>
      </c>
      <c r="E113" s="36">
        <v>14533.47</v>
      </c>
      <c r="F113" s="36">
        <v>47200</v>
      </c>
      <c r="G113" s="36">
        <v>76266.94</v>
      </c>
      <c r="H113" s="36">
        <v>865680.58</v>
      </c>
      <c r="I113" s="36">
        <v>119880.92</v>
      </c>
      <c r="J113" s="36">
        <v>428123.47</v>
      </c>
      <c r="K113" s="36">
        <v>233050</v>
      </c>
      <c r="L113" s="36">
        <v>233050</v>
      </c>
      <c r="M113" s="36">
        <v>1142380.03</v>
      </c>
      <c r="N113" s="36">
        <v>303576.48</v>
      </c>
      <c r="O113" s="36">
        <v>259834.11</v>
      </c>
      <c r="P113" s="36">
        <v>499296.94</v>
      </c>
      <c r="Q113" s="38">
        <f t="shared" si="33"/>
        <v>4222872.9400000004</v>
      </c>
    </row>
    <row r="114" spans="2:17" x14ac:dyDescent="0.25">
      <c r="B114" s="76" t="s">
        <v>209</v>
      </c>
      <c r="C114" s="36">
        <v>2155200</v>
      </c>
      <c r="D114" s="36">
        <v>2255325</v>
      </c>
      <c r="E114" s="36">
        <v>0</v>
      </c>
      <c r="F114" s="36">
        <v>0</v>
      </c>
      <c r="G114" s="36">
        <v>0</v>
      </c>
      <c r="H114" s="36">
        <v>0</v>
      </c>
      <c r="I114" s="36">
        <v>0</v>
      </c>
      <c r="J114" s="36">
        <v>0</v>
      </c>
      <c r="K114" s="36">
        <v>0</v>
      </c>
      <c r="L114" s="36">
        <v>0</v>
      </c>
      <c r="M114" s="36">
        <v>100124.18</v>
      </c>
      <c r="N114" s="36">
        <v>0</v>
      </c>
      <c r="O114" s="36">
        <v>0</v>
      </c>
      <c r="P114" s="36">
        <v>0</v>
      </c>
      <c r="Q114" s="38">
        <f t="shared" si="33"/>
        <v>100124.18</v>
      </c>
    </row>
    <row r="115" spans="2:17" x14ac:dyDescent="0.25">
      <c r="B115" s="76" t="s">
        <v>210</v>
      </c>
      <c r="C115" s="36">
        <v>2510125</v>
      </c>
      <c r="D115" s="36">
        <v>4367273</v>
      </c>
      <c r="E115" s="36">
        <v>0</v>
      </c>
      <c r="F115" s="36">
        <v>47200</v>
      </c>
      <c r="G115" s="36">
        <v>47200</v>
      </c>
      <c r="H115" s="36">
        <v>784807.51</v>
      </c>
      <c r="I115" s="36">
        <v>94400</v>
      </c>
      <c r="J115" s="36">
        <v>408280</v>
      </c>
      <c r="K115" s="36">
        <v>227740</v>
      </c>
      <c r="L115" s="36">
        <v>227740</v>
      </c>
      <c r="M115" s="36">
        <v>1007878.91</v>
      </c>
      <c r="N115" s="36">
        <v>227740</v>
      </c>
      <c r="O115" s="36">
        <v>227740</v>
      </c>
      <c r="P115" s="36">
        <v>455480</v>
      </c>
      <c r="Q115" s="38">
        <f t="shared" si="33"/>
        <v>3756206.42</v>
      </c>
    </row>
    <row r="116" spans="2:17" x14ac:dyDescent="0.25">
      <c r="B116" s="76" t="s">
        <v>211</v>
      </c>
      <c r="C116" s="36">
        <v>2003700</v>
      </c>
      <c r="D116" s="36">
        <v>2118102</v>
      </c>
      <c r="E116" s="36">
        <v>14533.47</v>
      </c>
      <c r="F116" s="36">
        <v>0</v>
      </c>
      <c r="G116" s="36">
        <v>29066.94</v>
      </c>
      <c r="H116" s="36">
        <v>80873.069999999992</v>
      </c>
      <c r="I116" s="36">
        <v>25480.92</v>
      </c>
      <c r="J116" s="36">
        <v>19843.47</v>
      </c>
      <c r="K116" s="36">
        <v>5310</v>
      </c>
      <c r="L116" s="36">
        <v>5310</v>
      </c>
      <c r="M116" s="36">
        <v>34376.94</v>
      </c>
      <c r="N116" s="36">
        <v>75836.479999999996</v>
      </c>
      <c r="O116" s="36">
        <v>32094.11</v>
      </c>
      <c r="P116" s="36">
        <v>43816.94</v>
      </c>
      <c r="Q116" s="38">
        <f t="shared" si="33"/>
        <v>366542.33999999997</v>
      </c>
    </row>
    <row r="117" spans="2:17" x14ac:dyDescent="0.25">
      <c r="B117" s="75" t="s">
        <v>212</v>
      </c>
      <c r="C117" s="36">
        <v>19006591</v>
      </c>
      <c r="D117" s="36">
        <v>23581591</v>
      </c>
      <c r="E117" s="36">
        <v>0</v>
      </c>
      <c r="F117" s="36">
        <v>0</v>
      </c>
      <c r="G117" s="36">
        <v>0</v>
      </c>
      <c r="H117" s="36">
        <v>5112100</v>
      </c>
      <c r="I117" s="36">
        <v>3911037.06</v>
      </c>
      <c r="J117" s="36">
        <v>2116837.06</v>
      </c>
      <c r="K117" s="36">
        <v>2164627.06</v>
      </c>
      <c r="L117" s="36">
        <v>2116837.06</v>
      </c>
      <c r="M117" s="36">
        <v>2116837.06</v>
      </c>
      <c r="N117" s="36">
        <v>2116837.06</v>
      </c>
      <c r="O117" s="36">
        <v>2170137.06</v>
      </c>
      <c r="P117" s="36">
        <v>2539474.12</v>
      </c>
      <c r="Q117" s="38">
        <f t="shared" si="33"/>
        <v>24364723.539999999</v>
      </c>
    </row>
    <row r="118" spans="2:17" x14ac:dyDescent="0.25">
      <c r="B118" s="76" t="s">
        <v>213</v>
      </c>
      <c r="C118" s="36">
        <v>19006591</v>
      </c>
      <c r="D118" s="36">
        <v>23581591</v>
      </c>
      <c r="E118" s="36">
        <v>0</v>
      </c>
      <c r="F118" s="36">
        <v>0</v>
      </c>
      <c r="G118" s="36">
        <v>0</v>
      </c>
      <c r="H118" s="36">
        <v>5112100</v>
      </c>
      <c r="I118" s="36">
        <v>3911037.06</v>
      </c>
      <c r="J118" s="36">
        <v>2116837.06</v>
      </c>
      <c r="K118" s="36">
        <v>2164627.06</v>
      </c>
      <c r="L118" s="36">
        <v>2116837.06</v>
      </c>
      <c r="M118" s="36">
        <v>2116837.06</v>
      </c>
      <c r="N118" s="36">
        <v>2116837.06</v>
      </c>
      <c r="O118" s="36">
        <v>2170137.06</v>
      </c>
      <c r="P118" s="36">
        <v>2539474.12</v>
      </c>
      <c r="Q118" s="38">
        <f t="shared" si="33"/>
        <v>24364723.539999999</v>
      </c>
    </row>
    <row r="119" spans="2:17" x14ac:dyDescent="0.25">
      <c r="B119" s="75" t="s">
        <v>214</v>
      </c>
      <c r="C119" s="36">
        <v>17124392</v>
      </c>
      <c r="D119" s="36">
        <v>17762519</v>
      </c>
      <c r="E119" s="36">
        <v>0</v>
      </c>
      <c r="F119" s="36">
        <v>1109790</v>
      </c>
      <c r="G119" s="36">
        <v>554895</v>
      </c>
      <c r="H119" s="36">
        <v>554895</v>
      </c>
      <c r="I119" s="36">
        <v>635453.6</v>
      </c>
      <c r="J119" s="36">
        <v>554895</v>
      </c>
      <c r="K119" s="36">
        <v>564495</v>
      </c>
      <c r="L119" s="36">
        <v>588525</v>
      </c>
      <c r="M119" s="36">
        <v>638970</v>
      </c>
      <c r="N119" s="36">
        <v>14410</v>
      </c>
      <c r="O119" s="36">
        <v>0</v>
      </c>
      <c r="P119" s="36">
        <v>1923895</v>
      </c>
      <c r="Q119" s="38">
        <f t="shared" si="33"/>
        <v>7140223.5999999996</v>
      </c>
    </row>
    <row r="120" spans="2:17" x14ac:dyDescent="0.25">
      <c r="B120" s="76" t="s">
        <v>215</v>
      </c>
      <c r="C120" s="36">
        <v>17124392</v>
      </c>
      <c r="D120" s="36">
        <v>17762519</v>
      </c>
      <c r="E120" s="36">
        <v>0</v>
      </c>
      <c r="F120" s="36">
        <v>1109790</v>
      </c>
      <c r="G120" s="36">
        <v>554895</v>
      </c>
      <c r="H120" s="36">
        <v>554895</v>
      </c>
      <c r="I120" s="36">
        <v>635453.6</v>
      </c>
      <c r="J120" s="36">
        <v>554895</v>
      </c>
      <c r="K120" s="36">
        <v>564495</v>
      </c>
      <c r="L120" s="36">
        <v>588525</v>
      </c>
      <c r="M120" s="36">
        <v>638970</v>
      </c>
      <c r="N120" s="36">
        <v>14410</v>
      </c>
      <c r="O120" s="36">
        <v>0</v>
      </c>
      <c r="P120" s="36">
        <v>1923895</v>
      </c>
      <c r="Q120" s="38">
        <f t="shared" si="33"/>
        <v>7140223.5999999996</v>
      </c>
    </row>
    <row r="121" spans="2:17" x14ac:dyDescent="0.25">
      <c r="B121" s="75" t="s">
        <v>216</v>
      </c>
      <c r="C121" s="36">
        <v>0</v>
      </c>
      <c r="D121" s="36">
        <v>93994412</v>
      </c>
      <c r="E121" s="36">
        <v>0</v>
      </c>
      <c r="F121" s="36">
        <v>759330</v>
      </c>
      <c r="G121" s="36">
        <v>692595.66</v>
      </c>
      <c r="H121" s="36">
        <v>4472103.46</v>
      </c>
      <c r="I121" s="36">
        <v>3562940.62</v>
      </c>
      <c r="J121" s="36">
        <v>1223041.68</v>
      </c>
      <c r="K121" s="36">
        <v>3753125.05</v>
      </c>
      <c r="L121" s="36">
        <v>3152959.1500000004</v>
      </c>
      <c r="M121" s="36">
        <v>16764153.1</v>
      </c>
      <c r="N121" s="36">
        <v>874330.7</v>
      </c>
      <c r="O121" s="36">
        <v>1091371.1600000001</v>
      </c>
      <c r="P121" s="36">
        <v>6949413.3599999994</v>
      </c>
      <c r="Q121" s="38">
        <f t="shared" si="33"/>
        <v>43295363.939999998</v>
      </c>
    </row>
    <row r="122" spans="2:17" x14ac:dyDescent="0.25">
      <c r="B122" s="76" t="s">
        <v>217</v>
      </c>
      <c r="C122" s="36">
        <v>0</v>
      </c>
      <c r="D122" s="36">
        <v>93994412</v>
      </c>
      <c r="E122" s="36">
        <v>0</v>
      </c>
      <c r="F122" s="36">
        <v>759330</v>
      </c>
      <c r="G122" s="36">
        <v>692595.66</v>
      </c>
      <c r="H122" s="36">
        <v>4472103.46</v>
      </c>
      <c r="I122" s="36">
        <v>3562940.62</v>
      </c>
      <c r="J122" s="36">
        <v>1223041.68</v>
      </c>
      <c r="K122" s="36">
        <v>3753125.05</v>
      </c>
      <c r="L122" s="36">
        <v>3152959.1500000004</v>
      </c>
      <c r="M122" s="36">
        <v>16764153.1</v>
      </c>
      <c r="N122" s="36">
        <v>874330.7</v>
      </c>
      <c r="O122" s="36">
        <v>1091371.1600000001</v>
      </c>
      <c r="P122" s="36">
        <v>6949413.3599999994</v>
      </c>
      <c r="Q122" s="38">
        <f t="shared" si="33"/>
        <v>43295363.939999998</v>
      </c>
    </row>
    <row r="123" spans="2:17" x14ac:dyDescent="0.25">
      <c r="B123" s="87" t="s">
        <v>35</v>
      </c>
      <c r="C123" s="67">
        <v>36644316</v>
      </c>
      <c r="D123" s="67">
        <v>36565311</v>
      </c>
      <c r="E123" s="67">
        <v>24640.720000000001</v>
      </c>
      <c r="F123" s="67">
        <v>24863.439999999999</v>
      </c>
      <c r="G123" s="67">
        <v>115312.1</v>
      </c>
      <c r="H123" s="67">
        <v>1318018.74</v>
      </c>
      <c r="I123" s="67">
        <v>24863.439999999999</v>
      </c>
      <c r="J123" s="67">
        <v>425528.24</v>
      </c>
      <c r="K123" s="67">
        <v>89206.579999999987</v>
      </c>
      <c r="L123" s="67">
        <v>42048.34</v>
      </c>
      <c r="M123" s="67">
        <v>69423.41</v>
      </c>
      <c r="N123" s="67">
        <v>1356188.2100000002</v>
      </c>
      <c r="O123" s="67">
        <v>23638.48</v>
      </c>
      <c r="P123" s="67">
        <v>1912020.6099999999</v>
      </c>
      <c r="Q123" s="70">
        <f t="shared" si="33"/>
        <v>5425752.3100000005</v>
      </c>
    </row>
    <row r="124" spans="2:17" x14ac:dyDescent="0.25">
      <c r="B124" s="75" t="s">
        <v>218</v>
      </c>
      <c r="C124" s="36">
        <v>9505722</v>
      </c>
      <c r="D124" s="36">
        <v>8960122</v>
      </c>
      <c r="E124" s="36">
        <v>0</v>
      </c>
      <c r="F124" s="36">
        <v>0</v>
      </c>
      <c r="G124" s="36">
        <v>0</v>
      </c>
      <c r="H124" s="36">
        <v>787342.81</v>
      </c>
      <c r="I124" s="36">
        <v>0</v>
      </c>
      <c r="J124" s="36">
        <v>0</v>
      </c>
      <c r="K124" s="36">
        <v>0</v>
      </c>
      <c r="L124" s="36">
        <v>0</v>
      </c>
      <c r="M124" s="36">
        <v>0</v>
      </c>
      <c r="N124" s="36">
        <v>822065.15</v>
      </c>
      <c r="O124" s="36">
        <v>0</v>
      </c>
      <c r="P124" s="36">
        <v>0</v>
      </c>
      <c r="Q124" s="38">
        <f t="shared" si="33"/>
        <v>1609407.96</v>
      </c>
    </row>
    <row r="125" spans="2:17" x14ac:dyDescent="0.25">
      <c r="B125" s="76" t="s">
        <v>219</v>
      </c>
      <c r="C125" s="36">
        <v>9505722</v>
      </c>
      <c r="D125" s="36">
        <v>8960122</v>
      </c>
      <c r="E125" s="36">
        <v>0</v>
      </c>
      <c r="F125" s="36">
        <v>0</v>
      </c>
      <c r="G125" s="36">
        <v>0</v>
      </c>
      <c r="H125" s="36">
        <v>787342.81</v>
      </c>
      <c r="I125" s="36">
        <v>0</v>
      </c>
      <c r="J125" s="36">
        <v>0</v>
      </c>
      <c r="K125" s="36">
        <v>0</v>
      </c>
      <c r="L125" s="36">
        <v>0</v>
      </c>
      <c r="M125" s="36">
        <v>0</v>
      </c>
      <c r="N125" s="36">
        <v>822065.15</v>
      </c>
      <c r="O125" s="36">
        <v>0</v>
      </c>
      <c r="P125" s="36">
        <v>0</v>
      </c>
      <c r="Q125" s="38">
        <f t="shared" si="33"/>
        <v>1609407.96</v>
      </c>
    </row>
    <row r="126" spans="2:17" x14ac:dyDescent="0.25">
      <c r="B126" s="75" t="s">
        <v>220</v>
      </c>
      <c r="C126" s="36">
        <v>12718662</v>
      </c>
      <c r="D126" s="36">
        <v>13485257</v>
      </c>
      <c r="E126" s="36">
        <v>0</v>
      </c>
      <c r="F126" s="36">
        <v>0</v>
      </c>
      <c r="G126" s="36">
        <v>0</v>
      </c>
      <c r="H126" s="36">
        <v>505812.49</v>
      </c>
      <c r="I126" s="36">
        <v>0</v>
      </c>
      <c r="J126" s="36">
        <v>258455.82</v>
      </c>
      <c r="K126" s="36">
        <v>0</v>
      </c>
      <c r="L126" s="36">
        <v>0</v>
      </c>
      <c r="M126" s="36">
        <v>0</v>
      </c>
      <c r="N126" s="36">
        <v>441801.22000000003</v>
      </c>
      <c r="O126" s="36">
        <v>0</v>
      </c>
      <c r="P126" s="36">
        <v>1767294.15</v>
      </c>
      <c r="Q126" s="38">
        <f t="shared" si="33"/>
        <v>2973363.6799999997</v>
      </c>
    </row>
    <row r="127" spans="2:17" x14ac:dyDescent="0.25">
      <c r="B127" s="76" t="s">
        <v>221</v>
      </c>
      <c r="C127" s="36">
        <v>12718662</v>
      </c>
      <c r="D127" s="36">
        <v>13485257</v>
      </c>
      <c r="E127" s="36">
        <v>0</v>
      </c>
      <c r="F127" s="36">
        <v>0</v>
      </c>
      <c r="G127" s="36">
        <v>0</v>
      </c>
      <c r="H127" s="36">
        <v>505812.49</v>
      </c>
      <c r="I127" s="36">
        <v>0</v>
      </c>
      <c r="J127" s="36">
        <v>258455.82</v>
      </c>
      <c r="K127" s="36">
        <v>0</v>
      </c>
      <c r="L127" s="36">
        <v>0</v>
      </c>
      <c r="M127" s="36">
        <v>0</v>
      </c>
      <c r="N127" s="36">
        <v>441801.22000000003</v>
      </c>
      <c r="O127" s="36">
        <v>0</v>
      </c>
      <c r="P127" s="36">
        <v>1767294.15</v>
      </c>
      <c r="Q127" s="38">
        <f t="shared" si="33"/>
        <v>2973363.6799999997</v>
      </c>
    </row>
    <row r="128" spans="2:17" x14ac:dyDescent="0.25">
      <c r="B128" s="75" t="s">
        <v>222</v>
      </c>
      <c r="C128" s="36">
        <v>13362260</v>
      </c>
      <c r="D128" s="36">
        <v>13062260</v>
      </c>
      <c r="E128" s="36">
        <v>24640.720000000001</v>
      </c>
      <c r="F128" s="36">
        <v>24863.439999999999</v>
      </c>
      <c r="G128" s="36">
        <v>115312.1</v>
      </c>
      <c r="H128" s="36">
        <v>24863.439999999999</v>
      </c>
      <c r="I128" s="36">
        <v>24863.439999999999</v>
      </c>
      <c r="J128" s="36">
        <v>167072.42000000001</v>
      </c>
      <c r="K128" s="36">
        <v>89206.579999999987</v>
      </c>
      <c r="L128" s="36">
        <v>42048.34</v>
      </c>
      <c r="M128" s="36">
        <v>69423.41</v>
      </c>
      <c r="N128" s="36">
        <v>92321.84</v>
      </c>
      <c r="O128" s="36">
        <v>23638.48</v>
      </c>
      <c r="P128" s="36">
        <v>144726.46</v>
      </c>
      <c r="Q128" s="38">
        <f t="shared" si="33"/>
        <v>842980.66999999993</v>
      </c>
    </row>
    <row r="129" spans="2:17" x14ac:dyDescent="0.25">
      <c r="B129" s="76" t="s">
        <v>223</v>
      </c>
      <c r="C129" s="36">
        <v>13362260</v>
      </c>
      <c r="D129" s="36">
        <v>13062260</v>
      </c>
      <c r="E129" s="36">
        <v>24640.720000000001</v>
      </c>
      <c r="F129" s="36">
        <v>24863.439999999999</v>
      </c>
      <c r="G129" s="36">
        <v>115312.1</v>
      </c>
      <c r="H129" s="36">
        <v>24863.439999999999</v>
      </c>
      <c r="I129" s="36">
        <v>24863.439999999999</v>
      </c>
      <c r="J129" s="36">
        <v>167072.42000000001</v>
      </c>
      <c r="K129" s="36">
        <v>89206.579999999987</v>
      </c>
      <c r="L129" s="36">
        <v>42048.34</v>
      </c>
      <c r="M129" s="36">
        <v>69423.41</v>
      </c>
      <c r="N129" s="36">
        <v>92321.84</v>
      </c>
      <c r="O129" s="36">
        <v>23638.48</v>
      </c>
      <c r="P129" s="36">
        <v>144726.46</v>
      </c>
      <c r="Q129" s="38">
        <f t="shared" si="33"/>
        <v>842980.66999999993</v>
      </c>
    </row>
    <row r="130" spans="2:17" x14ac:dyDescent="0.25">
      <c r="B130" s="75" t="s">
        <v>224</v>
      </c>
      <c r="C130" s="36">
        <v>1057672</v>
      </c>
      <c r="D130" s="36">
        <v>1057672</v>
      </c>
      <c r="E130" s="36">
        <v>0</v>
      </c>
      <c r="F130" s="36">
        <v>0</v>
      </c>
      <c r="G130" s="36">
        <v>0</v>
      </c>
      <c r="H130" s="36">
        <v>0</v>
      </c>
      <c r="I130" s="36">
        <v>0</v>
      </c>
      <c r="J130" s="36">
        <v>0</v>
      </c>
      <c r="K130" s="36">
        <v>0</v>
      </c>
      <c r="L130" s="36">
        <v>0</v>
      </c>
      <c r="M130" s="36">
        <v>0</v>
      </c>
      <c r="N130" s="36">
        <v>0</v>
      </c>
      <c r="O130" s="36">
        <v>0</v>
      </c>
      <c r="P130" s="36">
        <v>0</v>
      </c>
      <c r="Q130" s="38">
        <f t="shared" si="33"/>
        <v>0</v>
      </c>
    </row>
    <row r="131" spans="2:17" x14ac:dyDescent="0.25">
      <c r="B131" s="76" t="s">
        <v>225</v>
      </c>
      <c r="C131" s="36">
        <v>1057672</v>
      </c>
      <c r="D131" s="36">
        <v>1057672</v>
      </c>
      <c r="E131" s="36">
        <v>0</v>
      </c>
      <c r="F131" s="36">
        <v>0</v>
      </c>
      <c r="G131" s="36">
        <v>0</v>
      </c>
      <c r="H131" s="36">
        <v>0</v>
      </c>
      <c r="I131" s="36">
        <v>0</v>
      </c>
      <c r="J131" s="36">
        <v>0</v>
      </c>
      <c r="K131" s="36">
        <v>0</v>
      </c>
      <c r="L131" s="36">
        <v>0</v>
      </c>
      <c r="M131" s="36">
        <v>0</v>
      </c>
      <c r="N131" s="36">
        <v>0</v>
      </c>
      <c r="O131" s="36">
        <v>0</v>
      </c>
      <c r="P131" s="36">
        <v>0</v>
      </c>
      <c r="Q131" s="38">
        <f t="shared" si="33"/>
        <v>0</v>
      </c>
    </row>
    <row r="132" spans="2:17" x14ac:dyDescent="0.25">
      <c r="B132" s="87" t="s">
        <v>36</v>
      </c>
      <c r="C132" s="67">
        <v>154505913</v>
      </c>
      <c r="D132" s="67">
        <v>193959890</v>
      </c>
      <c r="E132" s="67">
        <v>0</v>
      </c>
      <c r="F132" s="67">
        <v>227851</v>
      </c>
      <c r="G132" s="67">
        <v>565850.90999999992</v>
      </c>
      <c r="H132" s="67">
        <v>1135217</v>
      </c>
      <c r="I132" s="67">
        <v>1931028.94</v>
      </c>
      <c r="J132" s="67">
        <v>467173.33999999997</v>
      </c>
      <c r="K132" s="67">
        <v>704369.81</v>
      </c>
      <c r="L132" s="67">
        <v>867694.6100000001</v>
      </c>
      <c r="M132" s="67">
        <v>1484591.28</v>
      </c>
      <c r="N132" s="67">
        <v>2003192.74</v>
      </c>
      <c r="O132" s="67">
        <v>945072.22</v>
      </c>
      <c r="P132" s="67">
        <v>1469470.73</v>
      </c>
      <c r="Q132" s="70">
        <f t="shared" si="33"/>
        <v>11801512.580000002</v>
      </c>
    </row>
    <row r="133" spans="2:17" x14ac:dyDescent="0.25">
      <c r="B133" s="75" t="s">
        <v>226</v>
      </c>
      <c r="C133" s="36">
        <v>109848838</v>
      </c>
      <c r="D133" s="36">
        <v>141254276</v>
      </c>
      <c r="E133" s="36">
        <v>0</v>
      </c>
      <c r="F133" s="36">
        <v>163305</v>
      </c>
      <c r="G133" s="36">
        <v>279684</v>
      </c>
      <c r="H133" s="36">
        <v>219887.37</v>
      </c>
      <c r="I133" s="36">
        <v>317962.55</v>
      </c>
      <c r="J133" s="36">
        <v>215139.18</v>
      </c>
      <c r="K133" s="36">
        <v>263315</v>
      </c>
      <c r="L133" s="36">
        <v>431584</v>
      </c>
      <c r="M133" s="36">
        <v>482320.05</v>
      </c>
      <c r="N133" s="36">
        <v>1317334.75</v>
      </c>
      <c r="O133" s="36">
        <v>413260</v>
      </c>
      <c r="P133" s="36">
        <v>522294.24</v>
      </c>
      <c r="Q133" s="38">
        <f t="shared" si="33"/>
        <v>4626086.1399999997</v>
      </c>
    </row>
    <row r="134" spans="2:17" x14ac:dyDescent="0.25">
      <c r="B134" s="76" t="s">
        <v>227</v>
      </c>
      <c r="C134" s="36">
        <v>98035400</v>
      </c>
      <c r="D134" s="36">
        <v>116283353</v>
      </c>
      <c r="E134" s="36">
        <v>0</v>
      </c>
      <c r="F134" s="36">
        <v>52975</v>
      </c>
      <c r="G134" s="36">
        <v>39200</v>
      </c>
      <c r="H134" s="36">
        <v>57799.7</v>
      </c>
      <c r="I134" s="36">
        <v>170604</v>
      </c>
      <c r="J134" s="36">
        <v>96195.18</v>
      </c>
      <c r="K134" s="36">
        <v>110300</v>
      </c>
      <c r="L134" s="36">
        <v>126200</v>
      </c>
      <c r="M134" s="36">
        <v>53700</v>
      </c>
      <c r="N134" s="36">
        <v>61553.5</v>
      </c>
      <c r="O134" s="36">
        <v>39200</v>
      </c>
      <c r="P134" s="36">
        <v>187986.52000000002</v>
      </c>
      <c r="Q134" s="38">
        <f t="shared" si="33"/>
        <v>995713.9</v>
      </c>
    </row>
    <row r="135" spans="2:17" x14ac:dyDescent="0.25">
      <c r="B135" s="76" t="s">
        <v>228</v>
      </c>
      <c r="C135" s="36">
        <v>4918008</v>
      </c>
      <c r="D135" s="36">
        <v>4789230</v>
      </c>
      <c r="E135" s="36">
        <v>0</v>
      </c>
      <c r="F135" s="36">
        <v>110330</v>
      </c>
      <c r="G135" s="36">
        <v>240484</v>
      </c>
      <c r="H135" s="36">
        <v>0</v>
      </c>
      <c r="I135" s="36">
        <v>110330</v>
      </c>
      <c r="J135" s="36">
        <v>118944</v>
      </c>
      <c r="K135" s="36">
        <v>110830</v>
      </c>
      <c r="L135" s="36">
        <v>0</v>
      </c>
      <c r="M135" s="36">
        <v>23054.05</v>
      </c>
      <c r="N135" s="36">
        <v>342790</v>
      </c>
      <c r="O135" s="36">
        <v>232460</v>
      </c>
      <c r="P135" s="36">
        <v>58056</v>
      </c>
      <c r="Q135" s="38">
        <f t="shared" si="33"/>
        <v>1347278.05</v>
      </c>
    </row>
    <row r="136" spans="2:17" x14ac:dyDescent="0.25">
      <c r="B136" s="76" t="s">
        <v>229</v>
      </c>
      <c r="C136" s="36">
        <v>139189</v>
      </c>
      <c r="D136" s="36">
        <v>139189</v>
      </c>
      <c r="E136" s="36">
        <v>0</v>
      </c>
      <c r="F136" s="36">
        <v>0</v>
      </c>
      <c r="G136" s="36">
        <v>0</v>
      </c>
      <c r="H136" s="36">
        <v>0</v>
      </c>
      <c r="I136" s="36">
        <v>0</v>
      </c>
      <c r="J136" s="36">
        <v>0</v>
      </c>
      <c r="K136" s="36">
        <v>0</v>
      </c>
      <c r="L136" s="36">
        <v>0</v>
      </c>
      <c r="M136" s="36">
        <v>0</v>
      </c>
      <c r="N136" s="36">
        <v>0</v>
      </c>
      <c r="O136" s="36">
        <v>0</v>
      </c>
      <c r="P136" s="36">
        <v>0</v>
      </c>
      <c r="Q136" s="38">
        <f t="shared" si="33"/>
        <v>0</v>
      </c>
    </row>
    <row r="137" spans="2:17" x14ac:dyDescent="0.25">
      <c r="B137" s="76" t="s">
        <v>230</v>
      </c>
      <c r="C137" s="36">
        <v>1621100</v>
      </c>
      <c r="D137" s="36">
        <v>1845173</v>
      </c>
      <c r="E137" s="36">
        <v>0</v>
      </c>
      <c r="F137" s="36">
        <v>0</v>
      </c>
      <c r="G137" s="36">
        <v>0</v>
      </c>
      <c r="H137" s="36">
        <v>90276.79</v>
      </c>
      <c r="I137" s="36">
        <v>0</v>
      </c>
      <c r="J137" s="36">
        <v>0</v>
      </c>
      <c r="K137" s="36">
        <v>0</v>
      </c>
      <c r="L137" s="36">
        <v>0</v>
      </c>
      <c r="M137" s="36">
        <v>30916</v>
      </c>
      <c r="N137" s="36">
        <v>54123.06</v>
      </c>
      <c r="O137" s="36">
        <v>0</v>
      </c>
      <c r="P137" s="36">
        <v>123310</v>
      </c>
      <c r="Q137" s="38">
        <f t="shared" si="33"/>
        <v>298625.84999999998</v>
      </c>
    </row>
    <row r="138" spans="2:17" x14ac:dyDescent="0.25">
      <c r="B138" s="76" t="s">
        <v>231</v>
      </c>
      <c r="C138" s="36">
        <v>4285141</v>
      </c>
      <c r="D138" s="36">
        <v>17046786</v>
      </c>
      <c r="E138" s="36">
        <v>0</v>
      </c>
      <c r="F138" s="36">
        <v>0</v>
      </c>
      <c r="G138" s="36">
        <v>0</v>
      </c>
      <c r="H138" s="36">
        <v>71810.880000000005</v>
      </c>
      <c r="I138" s="36">
        <v>37028.550000000003</v>
      </c>
      <c r="J138" s="36">
        <v>0</v>
      </c>
      <c r="K138" s="36">
        <v>42185</v>
      </c>
      <c r="L138" s="36">
        <v>305384</v>
      </c>
      <c r="M138" s="36">
        <v>44250</v>
      </c>
      <c r="N138" s="36">
        <v>0</v>
      </c>
      <c r="O138" s="36">
        <v>0</v>
      </c>
      <c r="P138" s="36">
        <v>130744</v>
      </c>
      <c r="Q138" s="38">
        <f t="shared" si="33"/>
        <v>631402.42999999993</v>
      </c>
    </row>
    <row r="139" spans="2:17" x14ac:dyDescent="0.25">
      <c r="B139" s="76" t="s">
        <v>232</v>
      </c>
      <c r="C139" s="36">
        <v>850000</v>
      </c>
      <c r="D139" s="36">
        <v>1150545</v>
      </c>
      <c r="E139" s="36">
        <v>0</v>
      </c>
      <c r="F139" s="36">
        <v>0</v>
      </c>
      <c r="G139" s="36">
        <v>0</v>
      </c>
      <c r="H139" s="36">
        <v>0</v>
      </c>
      <c r="I139" s="36">
        <v>0</v>
      </c>
      <c r="J139" s="36">
        <v>0</v>
      </c>
      <c r="K139" s="36">
        <v>0</v>
      </c>
      <c r="L139" s="36">
        <v>0</v>
      </c>
      <c r="M139" s="36">
        <v>330400</v>
      </c>
      <c r="N139" s="36">
        <v>858868.19</v>
      </c>
      <c r="O139" s="36">
        <v>141600</v>
      </c>
      <c r="P139" s="36">
        <v>22197.72</v>
      </c>
      <c r="Q139" s="38">
        <f t="shared" si="33"/>
        <v>1353065.91</v>
      </c>
    </row>
    <row r="140" spans="2:17" x14ac:dyDescent="0.25">
      <c r="B140" s="75" t="s">
        <v>233</v>
      </c>
      <c r="C140" s="36">
        <v>44657075</v>
      </c>
      <c r="D140" s="36">
        <v>52705615</v>
      </c>
      <c r="E140" s="36">
        <v>0</v>
      </c>
      <c r="F140" s="36">
        <v>64546</v>
      </c>
      <c r="G140" s="36">
        <v>286166.91000000003</v>
      </c>
      <c r="H140" s="36">
        <v>915329.63</v>
      </c>
      <c r="I140" s="36">
        <v>1613066.39</v>
      </c>
      <c r="J140" s="36">
        <v>252034.15999999997</v>
      </c>
      <c r="K140" s="36">
        <v>441054.81</v>
      </c>
      <c r="L140" s="36">
        <v>436110.61</v>
      </c>
      <c r="M140" s="36">
        <v>1002271.23</v>
      </c>
      <c r="N140" s="36">
        <v>685857.99</v>
      </c>
      <c r="O140" s="36">
        <v>531812.22</v>
      </c>
      <c r="P140" s="36">
        <v>947176.49</v>
      </c>
      <c r="Q140" s="38">
        <f t="shared" si="33"/>
        <v>7175426.4400000004</v>
      </c>
    </row>
    <row r="141" spans="2:17" x14ac:dyDescent="0.25">
      <c r="B141" s="76" t="s">
        <v>234</v>
      </c>
      <c r="C141" s="36">
        <v>10902888</v>
      </c>
      <c r="D141" s="36">
        <v>11456329</v>
      </c>
      <c r="E141" s="36">
        <v>0</v>
      </c>
      <c r="F141" s="36">
        <v>64546</v>
      </c>
      <c r="G141" s="36">
        <v>260068.94</v>
      </c>
      <c r="H141" s="36">
        <v>64546</v>
      </c>
      <c r="I141" s="36">
        <v>73160</v>
      </c>
      <c r="J141" s="36">
        <v>94320.159999999989</v>
      </c>
      <c r="K141" s="36">
        <v>282312.29000000004</v>
      </c>
      <c r="L141" s="36">
        <v>43365</v>
      </c>
      <c r="M141" s="36">
        <v>49855</v>
      </c>
      <c r="N141" s="36">
        <v>214244.12</v>
      </c>
      <c r="O141" s="36">
        <v>64546</v>
      </c>
      <c r="P141" s="36">
        <v>141126.39999999999</v>
      </c>
      <c r="Q141" s="38">
        <f t="shared" si="33"/>
        <v>1352089.91</v>
      </c>
    </row>
    <row r="142" spans="2:17" x14ac:dyDescent="0.25">
      <c r="B142" s="76" t="s">
        <v>235</v>
      </c>
      <c r="C142" s="36">
        <v>19922023</v>
      </c>
      <c r="D142" s="36">
        <v>28579676</v>
      </c>
      <c r="E142" s="36">
        <v>0</v>
      </c>
      <c r="F142" s="36">
        <v>0</v>
      </c>
      <c r="G142" s="36">
        <v>2832</v>
      </c>
      <c r="H142" s="36">
        <v>31526.27</v>
      </c>
      <c r="I142" s="36">
        <v>1254859.2</v>
      </c>
      <c r="J142" s="36">
        <v>0</v>
      </c>
      <c r="K142" s="36">
        <v>28399.73</v>
      </c>
      <c r="L142" s="36">
        <v>0</v>
      </c>
      <c r="M142" s="36">
        <v>753643.75</v>
      </c>
      <c r="N142" s="36">
        <v>218615.73</v>
      </c>
      <c r="O142" s="36">
        <v>51999.729999999996</v>
      </c>
      <c r="P142" s="36">
        <v>777773.88</v>
      </c>
      <c r="Q142" s="38">
        <f t="shared" si="33"/>
        <v>3119650.29</v>
      </c>
    </row>
    <row r="143" spans="2:17" x14ac:dyDescent="0.25">
      <c r="B143" s="76" t="s">
        <v>236</v>
      </c>
      <c r="C143" s="36">
        <v>1460000</v>
      </c>
      <c r="D143" s="36">
        <v>1550000</v>
      </c>
      <c r="E143" s="36">
        <v>0</v>
      </c>
      <c r="F143" s="36">
        <v>0</v>
      </c>
      <c r="G143" s="36">
        <v>0</v>
      </c>
      <c r="H143" s="36">
        <v>0</v>
      </c>
      <c r="I143" s="36">
        <v>0</v>
      </c>
      <c r="J143" s="36">
        <v>0</v>
      </c>
      <c r="K143" s="36">
        <v>0</v>
      </c>
      <c r="L143" s="36">
        <v>0</v>
      </c>
      <c r="M143" s="36">
        <v>0</v>
      </c>
      <c r="N143" s="36">
        <v>0</v>
      </c>
      <c r="O143" s="36">
        <v>0</v>
      </c>
      <c r="P143" s="36">
        <v>0</v>
      </c>
      <c r="Q143" s="38">
        <f t="shared" si="33"/>
        <v>0</v>
      </c>
    </row>
    <row r="144" spans="2:17" x14ac:dyDescent="0.25">
      <c r="B144" s="76" t="s">
        <v>237</v>
      </c>
      <c r="C144" s="36">
        <v>1308400</v>
      </c>
      <c r="D144" s="36">
        <v>343400</v>
      </c>
      <c r="E144" s="36">
        <v>0</v>
      </c>
      <c r="F144" s="36">
        <v>0</v>
      </c>
      <c r="G144" s="36">
        <v>0</v>
      </c>
      <c r="H144" s="36">
        <v>0</v>
      </c>
      <c r="I144" s="36">
        <v>0</v>
      </c>
      <c r="J144" s="36">
        <v>0</v>
      </c>
      <c r="K144" s="36">
        <v>0</v>
      </c>
      <c r="L144" s="36">
        <v>0</v>
      </c>
      <c r="M144" s="36">
        <v>0</v>
      </c>
      <c r="N144" s="36">
        <v>0</v>
      </c>
      <c r="O144" s="36">
        <v>0</v>
      </c>
      <c r="P144" s="36">
        <v>0</v>
      </c>
      <c r="Q144" s="38">
        <f t="shared" si="33"/>
        <v>0</v>
      </c>
    </row>
    <row r="145" spans="2:17" x14ac:dyDescent="0.25">
      <c r="B145" s="76" t="s">
        <v>238</v>
      </c>
      <c r="C145" s="36">
        <v>5899704</v>
      </c>
      <c r="D145" s="36">
        <v>5615420</v>
      </c>
      <c r="E145" s="36">
        <v>0</v>
      </c>
      <c r="F145" s="36">
        <v>0</v>
      </c>
      <c r="G145" s="36">
        <v>23265.97</v>
      </c>
      <c r="H145" s="36">
        <v>21683.11</v>
      </c>
      <c r="I145" s="36">
        <v>30639.190000000002</v>
      </c>
      <c r="J145" s="36">
        <v>30510</v>
      </c>
      <c r="K145" s="36">
        <v>3138.79</v>
      </c>
      <c r="L145" s="36">
        <v>152950.03</v>
      </c>
      <c r="M145" s="36">
        <v>71568.479999999996</v>
      </c>
      <c r="N145" s="36">
        <v>125794.14</v>
      </c>
      <c r="O145" s="36">
        <v>288062.49</v>
      </c>
      <c r="P145" s="36">
        <v>18836.21</v>
      </c>
      <c r="Q145" s="38">
        <f t="shared" si="33"/>
        <v>766448.40999999992</v>
      </c>
    </row>
    <row r="146" spans="2:17" x14ac:dyDescent="0.25">
      <c r="B146" s="76" t="s">
        <v>239</v>
      </c>
      <c r="C146" s="36">
        <v>174060</v>
      </c>
      <c r="D146" s="36">
        <v>0</v>
      </c>
      <c r="E146" s="36">
        <v>0</v>
      </c>
      <c r="F146" s="36">
        <v>0</v>
      </c>
      <c r="G146" s="36">
        <v>0</v>
      </c>
      <c r="H146" s="36">
        <v>0</v>
      </c>
      <c r="I146" s="36">
        <v>0</v>
      </c>
      <c r="J146" s="36">
        <v>0</v>
      </c>
      <c r="K146" s="36">
        <v>0</v>
      </c>
      <c r="L146" s="36">
        <v>0</v>
      </c>
      <c r="M146" s="36">
        <v>0</v>
      </c>
      <c r="N146" s="36">
        <v>0</v>
      </c>
      <c r="O146" s="36">
        <v>0</v>
      </c>
      <c r="P146" s="36">
        <v>0</v>
      </c>
      <c r="Q146" s="38">
        <f t="shared" si="33"/>
        <v>0</v>
      </c>
    </row>
    <row r="147" spans="2:17" x14ac:dyDescent="0.25">
      <c r="B147" s="76" t="s">
        <v>240</v>
      </c>
      <c r="C147" s="36">
        <v>4990000</v>
      </c>
      <c r="D147" s="36">
        <v>5160790</v>
      </c>
      <c r="E147" s="36">
        <v>0</v>
      </c>
      <c r="F147" s="36">
        <v>0</v>
      </c>
      <c r="G147" s="36">
        <v>0</v>
      </c>
      <c r="H147" s="36">
        <v>797574.25</v>
      </c>
      <c r="I147" s="36">
        <v>254408</v>
      </c>
      <c r="J147" s="36">
        <v>127204</v>
      </c>
      <c r="K147" s="36">
        <v>127204</v>
      </c>
      <c r="L147" s="36">
        <v>239795.58000000002</v>
      </c>
      <c r="M147" s="36">
        <v>127204</v>
      </c>
      <c r="N147" s="36">
        <v>127204</v>
      </c>
      <c r="O147" s="36">
        <v>127204</v>
      </c>
      <c r="P147" s="36">
        <v>9440</v>
      </c>
      <c r="Q147" s="38">
        <f t="shared" si="33"/>
        <v>1937237.83</v>
      </c>
    </row>
    <row r="148" spans="2:17" x14ac:dyDescent="0.25">
      <c r="B148" s="87" t="s">
        <v>37</v>
      </c>
      <c r="C148" s="67">
        <v>34013551323</v>
      </c>
      <c r="D148" s="67">
        <v>34029701201</v>
      </c>
      <c r="E148" s="67">
        <v>211516.18</v>
      </c>
      <c r="F148" s="67">
        <v>2167742.1199999996</v>
      </c>
      <c r="G148" s="67">
        <v>3170300.38</v>
      </c>
      <c r="H148" s="67">
        <v>26499825.259999998</v>
      </c>
      <c r="I148" s="67">
        <v>14916302.470000001</v>
      </c>
      <c r="J148" s="67">
        <v>7676328.4800000004</v>
      </c>
      <c r="K148" s="67">
        <v>5533610.3399999989</v>
      </c>
      <c r="L148" s="67">
        <v>3726121.59</v>
      </c>
      <c r="M148" s="67">
        <v>4864030.38</v>
      </c>
      <c r="N148" s="67">
        <v>12085258.550000001</v>
      </c>
      <c r="O148" s="67">
        <v>7830859.1699999999</v>
      </c>
      <c r="P148" s="67">
        <v>8162462.7999999998</v>
      </c>
      <c r="Q148" s="70">
        <f t="shared" si="33"/>
        <v>96844357.719999984</v>
      </c>
    </row>
    <row r="149" spans="2:17" x14ac:dyDescent="0.25">
      <c r="B149" s="75" t="s">
        <v>241</v>
      </c>
      <c r="C149" s="36">
        <v>598240</v>
      </c>
      <c r="D149" s="36">
        <v>648380</v>
      </c>
      <c r="E149" s="36">
        <v>0</v>
      </c>
      <c r="F149" s="36">
        <v>4720</v>
      </c>
      <c r="G149" s="36"/>
      <c r="H149" s="36">
        <v>55460</v>
      </c>
      <c r="I149" s="36">
        <v>0</v>
      </c>
      <c r="J149" s="36"/>
      <c r="K149" s="36">
        <v>17700</v>
      </c>
      <c r="L149" s="36">
        <v>147500</v>
      </c>
      <c r="M149" s="36">
        <v>16520</v>
      </c>
      <c r="N149" s="36">
        <v>0</v>
      </c>
      <c r="O149" s="36">
        <v>0</v>
      </c>
      <c r="P149" s="36"/>
      <c r="Q149" s="38">
        <f t="shared" si="33"/>
        <v>241900</v>
      </c>
    </row>
    <row r="150" spans="2:17" x14ac:dyDescent="0.25">
      <c r="B150" s="76" t="s">
        <v>242</v>
      </c>
      <c r="C150" s="36">
        <v>598240</v>
      </c>
      <c r="D150" s="36">
        <v>648380</v>
      </c>
      <c r="E150" s="36">
        <v>0</v>
      </c>
      <c r="F150" s="36">
        <v>4720</v>
      </c>
      <c r="G150" s="36">
        <v>0</v>
      </c>
      <c r="H150" s="36">
        <v>55460</v>
      </c>
      <c r="I150" s="36">
        <v>0</v>
      </c>
      <c r="J150" s="36">
        <v>0</v>
      </c>
      <c r="K150" s="36">
        <v>17700</v>
      </c>
      <c r="L150" s="36">
        <v>147500</v>
      </c>
      <c r="M150" s="36">
        <v>16520</v>
      </c>
      <c r="N150" s="36">
        <v>0</v>
      </c>
      <c r="O150" s="36">
        <v>0</v>
      </c>
      <c r="P150" s="36">
        <v>0</v>
      </c>
      <c r="Q150" s="38">
        <f t="shared" si="33"/>
        <v>241900</v>
      </c>
    </row>
    <row r="151" spans="2:17" x14ac:dyDescent="0.25">
      <c r="B151" s="75" t="s">
        <v>243</v>
      </c>
      <c r="C151" s="36">
        <v>61239100</v>
      </c>
      <c r="D151" s="36">
        <v>61296800</v>
      </c>
      <c r="E151" s="36">
        <v>0</v>
      </c>
      <c r="F151" s="36">
        <v>13176.3</v>
      </c>
      <c r="G151" s="36">
        <v>10439</v>
      </c>
      <c r="H151" s="36">
        <v>0</v>
      </c>
      <c r="I151" s="36">
        <v>0</v>
      </c>
      <c r="J151" s="36">
        <v>0</v>
      </c>
      <c r="K151" s="36">
        <v>5000</v>
      </c>
      <c r="L151" s="36">
        <v>0</v>
      </c>
      <c r="M151" s="36">
        <v>405</v>
      </c>
      <c r="N151" s="36">
        <v>29456.93</v>
      </c>
      <c r="O151" s="36">
        <v>0</v>
      </c>
      <c r="P151" s="36">
        <v>5234.71</v>
      </c>
      <c r="Q151" s="38">
        <f t="shared" si="33"/>
        <v>63711.939999999995</v>
      </c>
    </row>
    <row r="152" spans="2:17" x14ac:dyDescent="0.25">
      <c r="B152" s="76" t="s">
        <v>244</v>
      </c>
      <c r="C152" s="36">
        <v>61239100</v>
      </c>
      <c r="D152" s="36">
        <v>61296800</v>
      </c>
      <c r="E152" s="36">
        <v>0</v>
      </c>
      <c r="F152" s="36">
        <v>13176.3</v>
      </c>
      <c r="G152" s="36">
        <v>10439</v>
      </c>
      <c r="H152" s="36">
        <v>0</v>
      </c>
      <c r="I152" s="36">
        <v>0</v>
      </c>
      <c r="J152" s="36">
        <v>0</v>
      </c>
      <c r="K152" s="36">
        <v>5000</v>
      </c>
      <c r="L152" s="36">
        <v>0</v>
      </c>
      <c r="M152" s="36">
        <v>405</v>
      </c>
      <c r="N152" s="36">
        <v>29456.93</v>
      </c>
      <c r="O152" s="36">
        <v>0</v>
      </c>
      <c r="P152" s="36">
        <v>5234.71</v>
      </c>
      <c r="Q152" s="38">
        <f t="shared" si="33"/>
        <v>63711.939999999995</v>
      </c>
    </row>
    <row r="153" spans="2:17" x14ac:dyDescent="0.25">
      <c r="B153" s="75" t="s">
        <v>245</v>
      </c>
      <c r="C153" s="36">
        <v>29223147790</v>
      </c>
      <c r="D153" s="36">
        <v>29223153790</v>
      </c>
      <c r="E153" s="36">
        <v>0</v>
      </c>
      <c r="F153" s="36">
        <v>0</v>
      </c>
      <c r="G153" s="36">
        <v>0</v>
      </c>
      <c r="H153" s="36">
        <v>3000</v>
      </c>
      <c r="I153" s="36">
        <v>0</v>
      </c>
      <c r="J153" s="36">
        <v>0</v>
      </c>
      <c r="K153" s="36">
        <v>0</v>
      </c>
      <c r="L153" s="36">
        <v>0</v>
      </c>
      <c r="M153" s="36">
        <v>0</v>
      </c>
      <c r="N153" s="36">
        <v>0</v>
      </c>
      <c r="O153" s="36">
        <v>0</v>
      </c>
      <c r="P153" s="36">
        <v>0</v>
      </c>
      <c r="Q153" s="38">
        <f t="shared" si="33"/>
        <v>3000</v>
      </c>
    </row>
    <row r="154" spans="2:17" x14ac:dyDescent="0.25">
      <c r="B154" s="76" t="s">
        <v>246</v>
      </c>
      <c r="C154" s="36">
        <v>29223147790</v>
      </c>
      <c r="D154" s="36">
        <v>29223153790</v>
      </c>
      <c r="E154" s="36">
        <v>0</v>
      </c>
      <c r="F154" s="36">
        <v>0</v>
      </c>
      <c r="G154" s="36">
        <v>0</v>
      </c>
      <c r="H154" s="36">
        <v>3000</v>
      </c>
      <c r="I154" s="36">
        <v>0</v>
      </c>
      <c r="J154" s="36">
        <v>0</v>
      </c>
      <c r="K154" s="36">
        <v>0</v>
      </c>
      <c r="L154" s="36">
        <v>0</v>
      </c>
      <c r="M154" s="36">
        <v>0</v>
      </c>
      <c r="N154" s="36">
        <v>0</v>
      </c>
      <c r="O154" s="36">
        <v>0</v>
      </c>
      <c r="P154" s="36">
        <v>0</v>
      </c>
      <c r="Q154" s="38">
        <f t="shared" si="33"/>
        <v>3000</v>
      </c>
    </row>
    <row r="155" spans="2:17" x14ac:dyDescent="0.25">
      <c r="B155" s="75" t="s">
        <v>247</v>
      </c>
      <c r="C155" s="36">
        <v>5143884</v>
      </c>
      <c r="D155" s="36">
        <v>5143884</v>
      </c>
      <c r="E155" s="36">
        <v>6359.49</v>
      </c>
      <c r="F155" s="36">
        <v>6359.49</v>
      </c>
      <c r="G155" s="36">
        <v>6359.49</v>
      </c>
      <c r="H155" s="36">
        <v>6359.49</v>
      </c>
      <c r="I155" s="36">
        <v>6359.49</v>
      </c>
      <c r="J155" s="36">
        <v>0</v>
      </c>
      <c r="K155" s="36">
        <v>12439.01</v>
      </c>
      <c r="L155" s="36">
        <v>0</v>
      </c>
      <c r="M155" s="36">
        <v>6039.52</v>
      </c>
      <c r="N155" s="36">
        <v>12079.04</v>
      </c>
      <c r="O155" s="36">
        <v>6039.52</v>
      </c>
      <c r="P155" s="36">
        <v>6039.52</v>
      </c>
      <c r="Q155" s="38">
        <f t="shared" si="33"/>
        <v>74434.06</v>
      </c>
    </row>
    <row r="156" spans="2:17" x14ac:dyDescent="0.25">
      <c r="B156" s="76" t="s">
        <v>248</v>
      </c>
      <c r="C156" s="36">
        <v>5143884</v>
      </c>
      <c r="D156" s="36">
        <v>5143884</v>
      </c>
      <c r="E156" s="36">
        <v>6359.49</v>
      </c>
      <c r="F156" s="36">
        <v>6359.49</v>
      </c>
      <c r="G156" s="36">
        <v>6359.49</v>
      </c>
      <c r="H156" s="36">
        <v>6359.49</v>
      </c>
      <c r="I156" s="36">
        <v>6359.49</v>
      </c>
      <c r="J156" s="36">
        <v>0</v>
      </c>
      <c r="K156" s="36">
        <v>12439.01</v>
      </c>
      <c r="L156" s="36">
        <v>0</v>
      </c>
      <c r="M156" s="36">
        <v>6039.52</v>
      </c>
      <c r="N156" s="36">
        <v>12079.04</v>
      </c>
      <c r="O156" s="36">
        <v>6039.52</v>
      </c>
      <c r="P156" s="36">
        <v>6039.52</v>
      </c>
      <c r="Q156" s="38">
        <f t="shared" si="33"/>
        <v>74434.06</v>
      </c>
    </row>
    <row r="157" spans="2:17" x14ac:dyDescent="0.25">
      <c r="B157" s="75" t="s">
        <v>249</v>
      </c>
      <c r="C157" s="36">
        <v>20838910</v>
      </c>
      <c r="D157" s="36">
        <v>20972618</v>
      </c>
      <c r="E157" s="36">
        <v>203356.69</v>
      </c>
      <c r="F157" s="36">
        <v>211026.69</v>
      </c>
      <c r="G157" s="36">
        <v>455940.24</v>
      </c>
      <c r="H157" s="36">
        <v>381072.09</v>
      </c>
      <c r="I157" s="36">
        <v>250348.03999999998</v>
      </c>
      <c r="J157" s="36">
        <v>516962.33999999997</v>
      </c>
      <c r="K157" s="36">
        <v>340248.6</v>
      </c>
      <c r="L157" s="36">
        <v>266291.99</v>
      </c>
      <c r="M157" s="36">
        <v>320084.58999999997</v>
      </c>
      <c r="N157" s="36">
        <v>860237.84</v>
      </c>
      <c r="O157" s="36">
        <v>132172.22</v>
      </c>
      <c r="P157" s="36">
        <v>798229.15999999992</v>
      </c>
      <c r="Q157" s="38">
        <f t="shared" si="33"/>
        <v>4735970.4899999993</v>
      </c>
    </row>
    <row r="158" spans="2:17" x14ac:dyDescent="0.25">
      <c r="B158" s="76" t="s">
        <v>250</v>
      </c>
      <c r="C158" s="36">
        <v>8234919</v>
      </c>
      <c r="D158" s="36">
        <v>8062419</v>
      </c>
      <c r="E158" s="36">
        <v>0</v>
      </c>
      <c r="F158" s="36">
        <v>7670</v>
      </c>
      <c r="G158" s="36">
        <v>42244</v>
      </c>
      <c r="H158" s="36">
        <v>21122</v>
      </c>
      <c r="I158" s="36">
        <v>13452</v>
      </c>
      <c r="J158" s="36">
        <v>21122</v>
      </c>
      <c r="K158" s="36">
        <v>0</v>
      </c>
      <c r="L158" s="36">
        <v>44722</v>
      </c>
      <c r="M158" s="36">
        <v>13452</v>
      </c>
      <c r="N158" s="36">
        <v>47768</v>
      </c>
      <c r="O158" s="36">
        <v>17110</v>
      </c>
      <c r="P158" s="36">
        <v>65962</v>
      </c>
      <c r="Q158" s="38">
        <f t="shared" si="33"/>
        <v>294624</v>
      </c>
    </row>
    <row r="159" spans="2:17" x14ac:dyDescent="0.25">
      <c r="B159" s="76" t="s">
        <v>251</v>
      </c>
      <c r="C159" s="36">
        <v>1171391</v>
      </c>
      <c r="D159" s="36">
        <v>1183581</v>
      </c>
      <c r="E159" s="36">
        <v>0</v>
      </c>
      <c r="F159" s="36">
        <v>0</v>
      </c>
      <c r="G159" s="36">
        <v>0</v>
      </c>
      <c r="H159" s="36">
        <v>0</v>
      </c>
      <c r="I159" s="36">
        <v>1003</v>
      </c>
      <c r="J159" s="36">
        <v>0</v>
      </c>
      <c r="K159" s="36">
        <v>2391.86</v>
      </c>
      <c r="L159" s="36">
        <v>0</v>
      </c>
      <c r="M159" s="36">
        <v>1298</v>
      </c>
      <c r="N159" s="36">
        <v>1740</v>
      </c>
      <c r="O159" s="36">
        <v>0</v>
      </c>
      <c r="P159" s="36">
        <v>2842</v>
      </c>
      <c r="Q159" s="38">
        <f t="shared" si="33"/>
        <v>9274.86</v>
      </c>
    </row>
    <row r="160" spans="2:17" x14ac:dyDescent="0.25">
      <c r="B160" s="76" t="s">
        <v>252</v>
      </c>
      <c r="C160" s="36">
        <v>11432600</v>
      </c>
      <c r="D160" s="36">
        <v>11726618</v>
      </c>
      <c r="E160" s="36">
        <v>203356.69</v>
      </c>
      <c r="F160" s="36">
        <v>203356.69</v>
      </c>
      <c r="G160" s="36">
        <v>413696.24</v>
      </c>
      <c r="H160" s="36">
        <v>359950.09</v>
      </c>
      <c r="I160" s="36">
        <v>235893.03999999998</v>
      </c>
      <c r="J160" s="36">
        <v>495840.33999999997</v>
      </c>
      <c r="K160" s="36">
        <v>337856.74</v>
      </c>
      <c r="L160" s="36">
        <v>221569.99</v>
      </c>
      <c r="M160" s="36">
        <v>305334.58999999997</v>
      </c>
      <c r="N160" s="36">
        <v>810729.84</v>
      </c>
      <c r="O160" s="36">
        <v>115062.22</v>
      </c>
      <c r="P160" s="36">
        <v>729425.15999999992</v>
      </c>
      <c r="Q160" s="38">
        <f t="shared" si="33"/>
        <v>4432071.63</v>
      </c>
    </row>
    <row r="161" spans="2:17" x14ac:dyDescent="0.25">
      <c r="B161" s="75" t="s">
        <v>253</v>
      </c>
      <c r="C161" s="36">
        <v>46515466</v>
      </c>
      <c r="D161" s="36">
        <v>49068061</v>
      </c>
      <c r="E161" s="36">
        <v>0</v>
      </c>
      <c r="F161" s="36">
        <v>0</v>
      </c>
      <c r="G161" s="36">
        <v>76670.080000000002</v>
      </c>
      <c r="H161" s="36">
        <v>110578.77</v>
      </c>
      <c r="I161" s="36">
        <v>0</v>
      </c>
      <c r="J161" s="36">
        <v>784110</v>
      </c>
      <c r="K161" s="36">
        <v>279101.40000000002</v>
      </c>
      <c r="L161" s="36">
        <v>25960</v>
      </c>
      <c r="M161" s="36">
        <v>68010</v>
      </c>
      <c r="N161" s="36">
        <v>2881251.7</v>
      </c>
      <c r="O161" s="36">
        <v>3025691.61</v>
      </c>
      <c r="P161" s="36">
        <v>143269.41999999998</v>
      </c>
      <c r="Q161" s="38">
        <f t="shared" si="33"/>
        <v>7394642.9800000004</v>
      </c>
    </row>
    <row r="162" spans="2:17" x14ac:dyDescent="0.25">
      <c r="B162" s="76" t="s">
        <v>254</v>
      </c>
      <c r="C162" s="36">
        <v>36712800</v>
      </c>
      <c r="D162" s="36">
        <v>38912395</v>
      </c>
      <c r="E162" s="36">
        <v>0</v>
      </c>
      <c r="F162" s="36">
        <v>0</v>
      </c>
      <c r="G162" s="36">
        <v>76670.080000000002</v>
      </c>
      <c r="H162" s="36">
        <v>110578.77</v>
      </c>
      <c r="I162" s="36">
        <v>0</v>
      </c>
      <c r="J162" s="36">
        <v>784110</v>
      </c>
      <c r="K162" s="36">
        <v>279101.40000000002</v>
      </c>
      <c r="L162" s="36">
        <v>25960</v>
      </c>
      <c r="M162" s="36">
        <v>68010</v>
      </c>
      <c r="N162" s="36">
        <v>2879251.7</v>
      </c>
      <c r="O162" s="36">
        <v>3025691.61</v>
      </c>
      <c r="P162" s="36">
        <v>143269.41999999998</v>
      </c>
      <c r="Q162" s="38">
        <f t="shared" si="33"/>
        <v>7392642.9800000004</v>
      </c>
    </row>
    <row r="163" spans="2:17" x14ac:dyDescent="0.25">
      <c r="B163" s="76" t="s">
        <v>255</v>
      </c>
      <c r="C163" s="36">
        <v>5372666</v>
      </c>
      <c r="D163" s="36">
        <v>5555666</v>
      </c>
      <c r="E163" s="36">
        <v>0</v>
      </c>
      <c r="F163" s="36">
        <v>0</v>
      </c>
      <c r="G163" s="36">
        <v>0</v>
      </c>
      <c r="H163" s="36">
        <v>0</v>
      </c>
      <c r="I163" s="36">
        <v>0</v>
      </c>
      <c r="J163" s="36">
        <v>0</v>
      </c>
      <c r="K163" s="36">
        <v>0</v>
      </c>
      <c r="L163" s="36">
        <v>0</v>
      </c>
      <c r="M163" s="36">
        <v>0</v>
      </c>
      <c r="N163" s="36">
        <v>2000</v>
      </c>
      <c r="O163" s="36">
        <v>0</v>
      </c>
      <c r="P163" s="36">
        <v>0</v>
      </c>
      <c r="Q163" s="38">
        <f t="shared" si="33"/>
        <v>2000</v>
      </c>
    </row>
    <row r="164" spans="2:17" x14ac:dyDescent="0.25">
      <c r="B164" s="76" t="s">
        <v>256</v>
      </c>
      <c r="C164" s="36">
        <v>1520000</v>
      </c>
      <c r="D164" s="36">
        <v>1520000</v>
      </c>
      <c r="E164" s="36">
        <v>0</v>
      </c>
      <c r="F164" s="36">
        <v>0</v>
      </c>
      <c r="G164" s="36">
        <v>0</v>
      </c>
      <c r="H164" s="36">
        <v>0</v>
      </c>
      <c r="I164" s="36">
        <v>0</v>
      </c>
      <c r="J164" s="36">
        <v>0</v>
      </c>
      <c r="K164" s="36">
        <v>0</v>
      </c>
      <c r="L164" s="36">
        <v>0</v>
      </c>
      <c r="M164" s="36">
        <v>0</v>
      </c>
      <c r="N164" s="36">
        <v>0</v>
      </c>
      <c r="O164" s="36">
        <v>0</v>
      </c>
      <c r="P164" s="36">
        <v>0</v>
      </c>
      <c r="Q164" s="38">
        <f t="shared" ref="Q164:Q227" si="34">SUM(E164:P164)</f>
        <v>0</v>
      </c>
    </row>
    <row r="165" spans="2:17" x14ac:dyDescent="0.25">
      <c r="B165" s="76" t="s">
        <v>257</v>
      </c>
      <c r="C165" s="36">
        <v>2910000</v>
      </c>
      <c r="D165" s="36">
        <v>3080000</v>
      </c>
      <c r="E165" s="36">
        <v>0</v>
      </c>
      <c r="F165" s="36">
        <v>0</v>
      </c>
      <c r="G165" s="36">
        <v>0</v>
      </c>
      <c r="H165" s="36">
        <v>0</v>
      </c>
      <c r="I165" s="36">
        <v>0</v>
      </c>
      <c r="J165" s="36">
        <v>0</v>
      </c>
      <c r="K165" s="36">
        <v>0</v>
      </c>
      <c r="L165" s="36">
        <v>0</v>
      </c>
      <c r="M165" s="36">
        <v>0</v>
      </c>
      <c r="N165" s="36">
        <v>0</v>
      </c>
      <c r="O165" s="36">
        <v>0</v>
      </c>
      <c r="P165" s="36">
        <v>0</v>
      </c>
      <c r="Q165" s="38">
        <f t="shared" si="34"/>
        <v>0</v>
      </c>
    </row>
    <row r="166" spans="2:17" x14ac:dyDescent="0.25">
      <c r="B166" s="75" t="s">
        <v>258</v>
      </c>
      <c r="C166" s="36">
        <v>4628660533</v>
      </c>
      <c r="D166" s="36">
        <v>4641278217</v>
      </c>
      <c r="E166" s="36">
        <v>1800</v>
      </c>
      <c r="F166" s="36">
        <v>1913278.36</v>
      </c>
      <c r="G166" s="36">
        <v>2620891.5699999998</v>
      </c>
      <c r="H166" s="36">
        <v>25943354.91</v>
      </c>
      <c r="I166" s="36">
        <v>14583816.199999999</v>
      </c>
      <c r="J166" s="36">
        <v>6375256.1400000006</v>
      </c>
      <c r="K166" s="36">
        <v>4879121.3299999991</v>
      </c>
      <c r="L166" s="36">
        <v>3286369.6</v>
      </c>
      <c r="M166" s="36">
        <v>4452971.2699999996</v>
      </c>
      <c r="N166" s="36">
        <v>8302233.040000001</v>
      </c>
      <c r="O166" s="36">
        <v>4666955.82</v>
      </c>
      <c r="P166" s="36">
        <v>7209689.9900000002</v>
      </c>
      <c r="Q166" s="38">
        <f t="shared" si="34"/>
        <v>84235738.230000004</v>
      </c>
    </row>
    <row r="167" spans="2:17" x14ac:dyDescent="0.25">
      <c r="B167" s="76" t="s">
        <v>259</v>
      </c>
      <c r="C167" s="36">
        <v>4060079838</v>
      </c>
      <c r="D167" s="36">
        <v>4058579838</v>
      </c>
      <c r="E167" s="36">
        <v>0</v>
      </c>
      <c r="F167" s="36">
        <v>0</v>
      </c>
      <c r="G167" s="36">
        <v>0</v>
      </c>
      <c r="H167" s="36">
        <v>0</v>
      </c>
      <c r="I167" s="36">
        <v>0</v>
      </c>
      <c r="J167" s="36">
        <v>0</v>
      </c>
      <c r="K167" s="36">
        <v>0</v>
      </c>
      <c r="L167" s="36">
        <v>0</v>
      </c>
      <c r="M167" s="36">
        <v>0</v>
      </c>
      <c r="N167" s="36">
        <v>0</v>
      </c>
      <c r="O167" s="36">
        <v>531000</v>
      </c>
      <c r="P167" s="36">
        <v>500000</v>
      </c>
      <c r="Q167" s="38">
        <f t="shared" si="34"/>
        <v>1031000</v>
      </c>
    </row>
    <row r="168" spans="2:17" x14ac:dyDescent="0.25">
      <c r="B168" s="76" t="s">
        <v>260</v>
      </c>
      <c r="C168" s="36">
        <v>10091000</v>
      </c>
      <c r="D168" s="36">
        <v>9356000</v>
      </c>
      <c r="E168" s="36">
        <v>1800</v>
      </c>
      <c r="F168" s="36">
        <v>50800</v>
      </c>
      <c r="G168" s="36">
        <v>480000</v>
      </c>
      <c r="H168" s="36">
        <v>28800</v>
      </c>
      <c r="I168" s="36">
        <v>70000</v>
      </c>
      <c r="J168" s="36">
        <v>160700</v>
      </c>
      <c r="K168" s="36">
        <v>137800</v>
      </c>
      <c r="L168" s="36">
        <v>28400</v>
      </c>
      <c r="M168" s="36">
        <v>30000</v>
      </c>
      <c r="N168" s="36">
        <v>156420</v>
      </c>
      <c r="O168" s="36">
        <v>138180</v>
      </c>
      <c r="P168" s="36">
        <v>640490</v>
      </c>
      <c r="Q168" s="38">
        <f t="shared" si="34"/>
        <v>1923390</v>
      </c>
    </row>
    <row r="169" spans="2:17" x14ac:dyDescent="0.25">
      <c r="B169" s="76" t="s">
        <v>261</v>
      </c>
      <c r="C169" s="36">
        <v>4772206</v>
      </c>
      <c r="D169" s="36">
        <v>15234206</v>
      </c>
      <c r="E169" s="36">
        <v>0</v>
      </c>
      <c r="F169" s="36">
        <v>0</v>
      </c>
      <c r="G169" s="36">
        <v>0</v>
      </c>
      <c r="H169" s="36">
        <v>846000.1</v>
      </c>
      <c r="I169" s="36">
        <v>0</v>
      </c>
      <c r="J169" s="36">
        <v>0</v>
      </c>
      <c r="K169" s="36">
        <v>0</v>
      </c>
      <c r="L169" s="36">
        <v>0</v>
      </c>
      <c r="M169" s="36">
        <v>0</v>
      </c>
      <c r="N169" s="36">
        <v>0</v>
      </c>
      <c r="O169" s="36">
        <v>0</v>
      </c>
      <c r="P169" s="36">
        <v>0</v>
      </c>
      <c r="Q169" s="38">
        <f t="shared" si="34"/>
        <v>846000.1</v>
      </c>
    </row>
    <row r="170" spans="2:17" x14ac:dyDescent="0.25">
      <c r="B170" s="76" t="s">
        <v>262</v>
      </c>
      <c r="C170" s="36">
        <v>94348762</v>
      </c>
      <c r="D170" s="36">
        <v>49773423</v>
      </c>
      <c r="E170" s="36">
        <v>0</v>
      </c>
      <c r="F170" s="36">
        <v>0</v>
      </c>
      <c r="G170" s="36">
        <v>0</v>
      </c>
      <c r="H170" s="36">
        <v>798727</v>
      </c>
      <c r="I170" s="36">
        <v>2190845</v>
      </c>
      <c r="J170" s="36">
        <v>120000</v>
      </c>
      <c r="K170" s="36">
        <v>1044980</v>
      </c>
      <c r="L170" s="36">
        <v>139185</v>
      </c>
      <c r="M170" s="36">
        <v>58050</v>
      </c>
      <c r="N170" s="36">
        <v>500275</v>
      </c>
      <c r="O170" s="36">
        <v>238500</v>
      </c>
      <c r="P170" s="36">
        <v>2065657.2</v>
      </c>
      <c r="Q170" s="38">
        <f t="shared" si="34"/>
        <v>7156219.2000000002</v>
      </c>
    </row>
    <row r="171" spans="2:17" x14ac:dyDescent="0.25">
      <c r="B171" s="76" t="s">
        <v>263</v>
      </c>
      <c r="C171" s="36">
        <v>113112083</v>
      </c>
      <c r="D171" s="36">
        <v>139779394</v>
      </c>
      <c r="E171" s="36">
        <v>0</v>
      </c>
      <c r="F171" s="36">
        <v>1852598.82</v>
      </c>
      <c r="G171" s="36">
        <v>49045.82</v>
      </c>
      <c r="H171" s="36">
        <v>4311635.04</v>
      </c>
      <c r="I171" s="36">
        <v>5001910.7</v>
      </c>
      <c r="J171" s="36">
        <v>3398400</v>
      </c>
      <c r="K171" s="36">
        <v>126575</v>
      </c>
      <c r="L171" s="36">
        <v>511884</v>
      </c>
      <c r="M171" s="36">
        <v>421703.20999999996</v>
      </c>
      <c r="N171" s="36">
        <v>5739221.2400000002</v>
      </c>
      <c r="O171" s="36">
        <v>1114403.8</v>
      </c>
      <c r="P171" s="36">
        <v>755200</v>
      </c>
      <c r="Q171" s="38">
        <f t="shared" si="34"/>
        <v>23282577.629999999</v>
      </c>
    </row>
    <row r="172" spans="2:17" x14ac:dyDescent="0.25">
      <c r="B172" s="76" t="s">
        <v>264</v>
      </c>
      <c r="C172" s="36">
        <v>346256644</v>
      </c>
      <c r="D172" s="36">
        <v>368555356</v>
      </c>
      <c r="E172" s="36">
        <v>0</v>
      </c>
      <c r="F172" s="36">
        <v>9879.5400000000009</v>
      </c>
      <c r="G172" s="36">
        <v>2091845.75</v>
      </c>
      <c r="H172" s="36">
        <v>19958192.77</v>
      </c>
      <c r="I172" s="36">
        <v>7321060.5</v>
      </c>
      <c r="J172" s="36">
        <v>2696156.14</v>
      </c>
      <c r="K172" s="36">
        <v>3569766.3299999991</v>
      </c>
      <c r="L172" s="36">
        <v>2606900.6</v>
      </c>
      <c r="M172" s="36">
        <v>3943218.06</v>
      </c>
      <c r="N172" s="36">
        <v>1906316.8000000003</v>
      </c>
      <c r="O172" s="36">
        <v>2644872.02</v>
      </c>
      <c r="P172" s="36">
        <v>3248342.79</v>
      </c>
      <c r="Q172" s="38">
        <f t="shared" si="34"/>
        <v>49996551.300000004</v>
      </c>
    </row>
    <row r="173" spans="2:17" x14ac:dyDescent="0.25">
      <c r="B173" s="75" t="s">
        <v>265</v>
      </c>
      <c r="C173" s="36">
        <v>26680600</v>
      </c>
      <c r="D173" s="36">
        <v>26680600</v>
      </c>
      <c r="E173" s="36">
        <v>0</v>
      </c>
      <c r="F173" s="36">
        <v>0</v>
      </c>
      <c r="G173" s="36">
        <v>0</v>
      </c>
      <c r="H173" s="36">
        <v>0</v>
      </c>
      <c r="I173" s="36">
        <v>75778.740000000005</v>
      </c>
      <c r="J173" s="36">
        <v>0</v>
      </c>
      <c r="K173" s="36">
        <v>0</v>
      </c>
      <c r="L173" s="36">
        <v>0</v>
      </c>
      <c r="M173" s="36">
        <v>0</v>
      </c>
      <c r="N173" s="36">
        <v>0</v>
      </c>
      <c r="O173" s="36">
        <v>0</v>
      </c>
      <c r="P173" s="36">
        <v>0</v>
      </c>
      <c r="Q173" s="38">
        <f t="shared" si="34"/>
        <v>75778.740000000005</v>
      </c>
    </row>
    <row r="174" spans="2:17" x14ac:dyDescent="0.25">
      <c r="B174" s="76" t="s">
        <v>266</v>
      </c>
      <c r="C174" s="36">
        <v>26510800</v>
      </c>
      <c r="D174" s="36">
        <v>26510800</v>
      </c>
      <c r="E174" s="36">
        <v>0</v>
      </c>
      <c r="F174" s="36">
        <v>0</v>
      </c>
      <c r="G174" s="36">
        <v>0</v>
      </c>
      <c r="H174" s="36">
        <v>0</v>
      </c>
      <c r="I174" s="36">
        <v>75778.740000000005</v>
      </c>
      <c r="J174" s="36">
        <v>0</v>
      </c>
      <c r="K174" s="36">
        <v>0</v>
      </c>
      <c r="L174" s="36">
        <v>0</v>
      </c>
      <c r="M174" s="36">
        <v>0</v>
      </c>
      <c r="N174" s="36">
        <v>0</v>
      </c>
      <c r="O174" s="36">
        <v>0</v>
      </c>
      <c r="P174" s="36">
        <v>0</v>
      </c>
      <c r="Q174" s="38">
        <f t="shared" si="34"/>
        <v>75778.740000000005</v>
      </c>
    </row>
    <row r="175" spans="2:17" x14ac:dyDescent="0.25">
      <c r="B175" s="76" t="s">
        <v>267</v>
      </c>
      <c r="C175" s="36">
        <v>153800</v>
      </c>
      <c r="D175" s="36">
        <v>153800</v>
      </c>
      <c r="E175" s="36">
        <v>0</v>
      </c>
      <c r="F175" s="36">
        <v>0</v>
      </c>
      <c r="G175" s="36">
        <v>0</v>
      </c>
      <c r="H175" s="36">
        <v>0</v>
      </c>
      <c r="I175" s="36">
        <v>0</v>
      </c>
      <c r="J175" s="36">
        <v>0</v>
      </c>
      <c r="K175" s="36">
        <v>0</v>
      </c>
      <c r="L175" s="36">
        <v>0</v>
      </c>
      <c r="M175" s="36">
        <v>0</v>
      </c>
      <c r="N175" s="36">
        <v>0</v>
      </c>
      <c r="O175" s="36">
        <v>0</v>
      </c>
      <c r="P175" s="36">
        <v>0</v>
      </c>
      <c r="Q175" s="38">
        <f t="shared" si="34"/>
        <v>0</v>
      </c>
    </row>
    <row r="176" spans="2:17" x14ac:dyDescent="0.25">
      <c r="B176" s="76" t="s">
        <v>268</v>
      </c>
      <c r="C176" s="36">
        <v>16000</v>
      </c>
      <c r="D176" s="36">
        <v>16000</v>
      </c>
      <c r="E176" s="36">
        <v>0</v>
      </c>
      <c r="F176" s="36">
        <v>0</v>
      </c>
      <c r="G176" s="36">
        <v>0</v>
      </c>
      <c r="H176" s="36">
        <v>0</v>
      </c>
      <c r="I176" s="36">
        <v>0</v>
      </c>
      <c r="J176" s="36">
        <v>0</v>
      </c>
      <c r="K176" s="36">
        <v>0</v>
      </c>
      <c r="L176" s="36">
        <v>0</v>
      </c>
      <c r="M176" s="36">
        <v>0</v>
      </c>
      <c r="N176" s="36">
        <v>0</v>
      </c>
      <c r="O176" s="36">
        <v>0</v>
      </c>
      <c r="P176" s="36">
        <v>0</v>
      </c>
      <c r="Q176" s="38">
        <f t="shared" si="34"/>
        <v>0</v>
      </c>
    </row>
    <row r="177" spans="2:17" x14ac:dyDescent="0.25">
      <c r="B177" s="75" t="s">
        <v>269</v>
      </c>
      <c r="C177" s="36">
        <v>726800</v>
      </c>
      <c r="D177" s="36">
        <v>1458851</v>
      </c>
      <c r="E177" s="36">
        <v>0</v>
      </c>
      <c r="F177" s="36">
        <v>19181.28</v>
      </c>
      <c r="G177" s="36">
        <v>0</v>
      </c>
      <c r="H177" s="36">
        <v>0</v>
      </c>
      <c r="I177" s="36">
        <v>0</v>
      </c>
      <c r="J177" s="36">
        <v>0</v>
      </c>
      <c r="K177" s="36">
        <v>0</v>
      </c>
      <c r="L177" s="36">
        <v>0</v>
      </c>
      <c r="M177" s="36">
        <v>0</v>
      </c>
      <c r="N177" s="36">
        <v>0</v>
      </c>
      <c r="O177" s="36">
        <v>0</v>
      </c>
      <c r="P177" s="36">
        <v>0</v>
      </c>
      <c r="Q177" s="38">
        <f t="shared" si="34"/>
        <v>19181.28</v>
      </c>
    </row>
    <row r="178" spans="2:17" x14ac:dyDescent="0.25">
      <c r="B178" s="76" t="s">
        <v>270</v>
      </c>
      <c r="C178" s="36">
        <v>226800</v>
      </c>
      <c r="D178" s="36">
        <v>246800</v>
      </c>
      <c r="E178" s="36">
        <v>0</v>
      </c>
      <c r="F178" s="36">
        <v>19181.28</v>
      </c>
      <c r="G178" s="36">
        <v>0</v>
      </c>
      <c r="H178" s="36">
        <v>0</v>
      </c>
      <c r="I178" s="36">
        <v>0</v>
      </c>
      <c r="J178" s="36">
        <v>0</v>
      </c>
      <c r="K178" s="36">
        <v>0</v>
      </c>
      <c r="L178" s="36">
        <v>0</v>
      </c>
      <c r="M178" s="36">
        <v>0</v>
      </c>
      <c r="N178" s="36">
        <v>0</v>
      </c>
      <c r="O178" s="36">
        <v>0</v>
      </c>
      <c r="P178" s="36">
        <v>0</v>
      </c>
      <c r="Q178" s="38">
        <f t="shared" si="34"/>
        <v>19181.28</v>
      </c>
    </row>
    <row r="179" spans="2:17" x14ac:dyDescent="0.25">
      <c r="B179" s="76" t="s">
        <v>271</v>
      </c>
      <c r="C179" s="36">
        <v>500000</v>
      </c>
      <c r="D179" s="36">
        <v>1212051</v>
      </c>
      <c r="E179" s="36">
        <v>0</v>
      </c>
      <c r="F179" s="36">
        <v>0</v>
      </c>
      <c r="G179" s="36">
        <v>0</v>
      </c>
      <c r="H179" s="36">
        <v>0</v>
      </c>
      <c r="I179" s="36">
        <v>0</v>
      </c>
      <c r="J179" s="36">
        <v>0</v>
      </c>
      <c r="K179" s="36">
        <v>0</v>
      </c>
      <c r="L179" s="36">
        <v>0</v>
      </c>
      <c r="M179" s="36">
        <v>0</v>
      </c>
      <c r="N179" s="36">
        <v>0</v>
      </c>
      <c r="O179" s="36">
        <v>0</v>
      </c>
      <c r="P179" s="36">
        <v>0</v>
      </c>
      <c r="Q179" s="38">
        <f t="shared" si="34"/>
        <v>0</v>
      </c>
    </row>
    <row r="180" spans="2:17" x14ac:dyDescent="0.25">
      <c r="B180" s="87" t="s">
        <v>97</v>
      </c>
      <c r="C180" s="67">
        <v>16821428</v>
      </c>
      <c r="D180" s="67">
        <v>31567488</v>
      </c>
      <c r="E180" s="67">
        <v>70720</v>
      </c>
      <c r="F180" s="36">
        <v>0</v>
      </c>
      <c r="G180" s="67">
        <v>1323225.57</v>
      </c>
      <c r="H180" s="67">
        <v>566957.42999999993</v>
      </c>
      <c r="I180" s="67">
        <v>865091.5</v>
      </c>
      <c r="J180" s="67">
        <v>490648.97</v>
      </c>
      <c r="K180" s="67">
        <v>569951.25</v>
      </c>
      <c r="L180" s="67">
        <v>515970.19</v>
      </c>
      <c r="M180" s="67">
        <v>683845.90999999992</v>
      </c>
      <c r="N180" s="67">
        <v>534897.81999999995</v>
      </c>
      <c r="O180" s="67">
        <v>956818.07999999984</v>
      </c>
      <c r="P180" s="67">
        <v>1155078.7</v>
      </c>
      <c r="Q180" s="70">
        <f t="shared" si="34"/>
        <v>7733205.4200000009</v>
      </c>
    </row>
    <row r="181" spans="2:17" x14ac:dyDescent="0.25">
      <c r="B181" s="75" t="s">
        <v>272</v>
      </c>
      <c r="C181" s="36">
        <v>0</v>
      </c>
      <c r="D181" s="36">
        <v>6725509</v>
      </c>
      <c r="E181" s="36">
        <v>63720</v>
      </c>
      <c r="F181" s="36">
        <v>0</v>
      </c>
      <c r="G181" s="36">
        <v>145140</v>
      </c>
      <c r="H181" s="36">
        <v>69030</v>
      </c>
      <c r="I181" s="36">
        <v>77880</v>
      </c>
      <c r="J181" s="36">
        <v>0</v>
      </c>
      <c r="K181" s="36">
        <v>148680</v>
      </c>
      <c r="L181" s="36">
        <v>0</v>
      </c>
      <c r="M181" s="36">
        <v>187030</v>
      </c>
      <c r="N181" s="36">
        <v>101840.01</v>
      </c>
      <c r="O181" s="36">
        <v>247229.47000000003</v>
      </c>
      <c r="P181" s="36">
        <v>630121.24</v>
      </c>
      <c r="Q181" s="38">
        <f t="shared" si="34"/>
        <v>1670670.72</v>
      </c>
    </row>
    <row r="182" spans="2:17" x14ac:dyDescent="0.25">
      <c r="B182" s="76" t="s">
        <v>273</v>
      </c>
      <c r="C182" s="36">
        <v>0</v>
      </c>
      <c r="D182" s="36">
        <v>6725509</v>
      </c>
      <c r="E182" s="36">
        <v>63720</v>
      </c>
      <c r="F182" s="36">
        <v>0</v>
      </c>
      <c r="G182" s="36">
        <v>145140</v>
      </c>
      <c r="H182" s="36">
        <v>69030</v>
      </c>
      <c r="I182" s="36">
        <v>77880</v>
      </c>
      <c r="J182" s="36">
        <v>0</v>
      </c>
      <c r="K182" s="36">
        <v>148680</v>
      </c>
      <c r="L182" s="36">
        <v>0</v>
      </c>
      <c r="M182" s="36">
        <v>187030</v>
      </c>
      <c r="N182" s="36">
        <v>101840.01</v>
      </c>
      <c r="O182" s="36">
        <v>247229.47000000003</v>
      </c>
      <c r="P182" s="36">
        <v>630121.24</v>
      </c>
      <c r="Q182" s="38">
        <f t="shared" si="34"/>
        <v>1670670.72</v>
      </c>
    </row>
    <row r="183" spans="2:17" x14ac:dyDescent="0.25">
      <c r="B183" s="75" t="s">
        <v>274</v>
      </c>
      <c r="C183" s="36">
        <v>16821428</v>
      </c>
      <c r="D183" s="36">
        <v>24841979</v>
      </c>
      <c r="E183" s="36">
        <v>7000</v>
      </c>
      <c r="F183" s="36">
        <v>0</v>
      </c>
      <c r="G183" s="36">
        <v>1178085.57</v>
      </c>
      <c r="H183" s="36">
        <v>497927.42999999993</v>
      </c>
      <c r="I183" s="36">
        <v>787211.5</v>
      </c>
      <c r="J183" s="36">
        <v>490648.97</v>
      </c>
      <c r="K183" s="36">
        <v>421271.25</v>
      </c>
      <c r="L183" s="36">
        <v>515970.19</v>
      </c>
      <c r="M183" s="36">
        <v>496815.91</v>
      </c>
      <c r="N183" s="36">
        <v>433057.81</v>
      </c>
      <c r="O183" s="36">
        <v>709588.60999999987</v>
      </c>
      <c r="P183" s="36">
        <v>524957.46</v>
      </c>
      <c r="Q183" s="38">
        <f t="shared" si="34"/>
        <v>6062534.6999999983</v>
      </c>
    </row>
    <row r="184" spans="2:17" x14ac:dyDescent="0.25">
      <c r="B184" s="76" t="s">
        <v>275</v>
      </c>
      <c r="C184" s="36">
        <v>16821428</v>
      </c>
      <c r="D184" s="36">
        <v>24841979</v>
      </c>
      <c r="E184" s="36">
        <v>7000</v>
      </c>
      <c r="F184" s="36">
        <v>0</v>
      </c>
      <c r="G184" s="36">
        <v>1178085.57</v>
      </c>
      <c r="H184" s="36">
        <v>497927.42999999993</v>
      </c>
      <c r="I184" s="36">
        <v>787211.5</v>
      </c>
      <c r="J184" s="36">
        <v>490648.97</v>
      </c>
      <c r="K184" s="36">
        <v>421271.25</v>
      </c>
      <c r="L184" s="36">
        <v>515970.19</v>
      </c>
      <c r="M184" s="36">
        <v>496815.91</v>
      </c>
      <c r="N184" s="36">
        <v>433057.81</v>
      </c>
      <c r="O184" s="36">
        <v>709588.60999999987</v>
      </c>
      <c r="P184" s="36">
        <v>524957.46</v>
      </c>
      <c r="Q184" s="38">
        <f t="shared" si="34"/>
        <v>6062534.6999999983</v>
      </c>
    </row>
    <row r="185" spans="2:17" x14ac:dyDescent="0.25">
      <c r="B185" s="11" t="s">
        <v>38</v>
      </c>
      <c r="C185" s="37">
        <v>518532492</v>
      </c>
      <c r="D185" s="37">
        <v>551498470</v>
      </c>
      <c r="E185" s="37">
        <f>E186+E195+E204+E215+E218+E227+E244+E257</f>
        <v>170722.99</v>
      </c>
      <c r="F185" s="37">
        <f t="shared" ref="F185:Q185" si="35">F186+F195+F204+F215+F218+F227+F244+F257</f>
        <v>2059282.4699999997</v>
      </c>
      <c r="G185" s="37">
        <f t="shared" si="35"/>
        <v>1120736.6200000001</v>
      </c>
      <c r="H185" s="37">
        <f t="shared" si="35"/>
        <v>10479414.619999999</v>
      </c>
      <c r="I185" s="37">
        <f t="shared" si="35"/>
        <v>4998412.24</v>
      </c>
      <c r="J185" s="37">
        <f t="shared" si="35"/>
        <v>5077582.3499999996</v>
      </c>
      <c r="K185" s="37">
        <f t="shared" si="35"/>
        <v>8523263.370000001</v>
      </c>
      <c r="L185" s="37">
        <f t="shared" si="35"/>
        <v>5527185.8200000003</v>
      </c>
      <c r="M185" s="37">
        <f t="shared" si="35"/>
        <v>14423030.09</v>
      </c>
      <c r="N185" s="37">
        <f t="shared" si="35"/>
        <v>5445886.7300000004</v>
      </c>
      <c r="O185" s="37">
        <f t="shared" si="35"/>
        <v>2641675.5200000005</v>
      </c>
      <c r="P185" s="37">
        <f t="shared" si="35"/>
        <v>13211236.48</v>
      </c>
      <c r="Q185" s="37">
        <f t="shared" si="35"/>
        <v>73678429.299999997</v>
      </c>
    </row>
    <row r="186" spans="2:17" x14ac:dyDescent="0.25">
      <c r="B186" s="87" t="s">
        <v>39</v>
      </c>
      <c r="C186" s="67">
        <v>80798307</v>
      </c>
      <c r="D186" s="67">
        <v>87180208</v>
      </c>
      <c r="E186" s="67">
        <v>0</v>
      </c>
      <c r="F186" s="67">
        <v>126242.22</v>
      </c>
      <c r="G186" s="67">
        <v>217634.63</v>
      </c>
      <c r="H186" s="67">
        <v>3746089.69</v>
      </c>
      <c r="I186" s="67">
        <v>1415730.23</v>
      </c>
      <c r="J186" s="67">
        <v>25856.7</v>
      </c>
      <c r="K186" s="67">
        <v>148033.24</v>
      </c>
      <c r="L186" s="67">
        <v>2029147.31</v>
      </c>
      <c r="M186" s="67">
        <v>4991971.8899999997</v>
      </c>
      <c r="N186" s="67">
        <v>246910.99000000002</v>
      </c>
      <c r="O186" s="67">
        <v>89340</v>
      </c>
      <c r="P186" s="67">
        <v>2011195.83</v>
      </c>
      <c r="Q186" s="70">
        <f t="shared" si="34"/>
        <v>15048152.73</v>
      </c>
    </row>
    <row r="187" spans="2:17" x14ac:dyDescent="0.25">
      <c r="B187" s="75" t="s">
        <v>276</v>
      </c>
      <c r="C187" s="36">
        <v>44976532</v>
      </c>
      <c r="D187" s="36">
        <v>45339433</v>
      </c>
      <c r="E187" s="36">
        <v>0</v>
      </c>
      <c r="F187" s="36">
        <v>126242.22</v>
      </c>
      <c r="G187" s="36">
        <v>217634.63</v>
      </c>
      <c r="H187" s="36">
        <v>600839.81000000006</v>
      </c>
      <c r="I187" s="36">
        <v>225150.34999999998</v>
      </c>
      <c r="J187" s="36">
        <v>6900</v>
      </c>
      <c r="K187" s="36">
        <v>122113.24</v>
      </c>
      <c r="L187" s="36">
        <v>228467.30999999997</v>
      </c>
      <c r="M187" s="36">
        <v>697114.25</v>
      </c>
      <c r="N187" s="36">
        <v>238650.99000000002</v>
      </c>
      <c r="O187" s="36">
        <v>15000</v>
      </c>
      <c r="P187" s="36">
        <v>338145.82999999996</v>
      </c>
      <c r="Q187" s="38">
        <f t="shared" si="34"/>
        <v>2816258.6300000004</v>
      </c>
    </row>
    <row r="188" spans="2:17" x14ac:dyDescent="0.25">
      <c r="B188" s="76" t="s">
        <v>277</v>
      </c>
      <c r="C188" s="36">
        <v>44976532</v>
      </c>
      <c r="D188" s="36">
        <v>45339433</v>
      </c>
      <c r="E188" s="36">
        <v>0</v>
      </c>
      <c r="F188" s="36">
        <v>126242.22</v>
      </c>
      <c r="G188" s="36">
        <v>217634.63</v>
      </c>
      <c r="H188" s="36">
        <v>600839.81000000006</v>
      </c>
      <c r="I188" s="36">
        <v>225150.34999999998</v>
      </c>
      <c r="J188" s="36">
        <v>6900</v>
      </c>
      <c r="K188" s="36">
        <v>122113.24</v>
      </c>
      <c r="L188" s="36">
        <v>228467.30999999997</v>
      </c>
      <c r="M188" s="36">
        <v>697114.25</v>
      </c>
      <c r="N188" s="36">
        <v>238650.99000000002</v>
      </c>
      <c r="O188" s="36">
        <v>15000</v>
      </c>
      <c r="P188" s="36">
        <v>338145.82999999996</v>
      </c>
      <c r="Q188" s="38">
        <f t="shared" si="34"/>
        <v>2816258.6300000004</v>
      </c>
    </row>
    <row r="189" spans="2:17" x14ac:dyDescent="0.25">
      <c r="B189" s="75" t="s">
        <v>278</v>
      </c>
      <c r="C189" s="36">
        <v>3197375</v>
      </c>
      <c r="D189" s="36">
        <v>3176375</v>
      </c>
      <c r="E189" s="36">
        <v>0</v>
      </c>
      <c r="F189" s="36">
        <v>0</v>
      </c>
      <c r="G189" s="36">
        <v>0</v>
      </c>
      <c r="H189" s="36">
        <v>66670</v>
      </c>
      <c r="I189" s="36">
        <v>0</v>
      </c>
      <c r="J189" s="36">
        <v>18956.7</v>
      </c>
      <c r="K189" s="36">
        <v>25920</v>
      </c>
      <c r="L189" s="36">
        <v>16520</v>
      </c>
      <c r="M189" s="36">
        <v>44500</v>
      </c>
      <c r="N189" s="36">
        <v>8260</v>
      </c>
      <c r="O189" s="36">
        <v>74340</v>
      </c>
      <c r="P189" s="36">
        <v>24000</v>
      </c>
      <c r="Q189" s="38">
        <f t="shared" si="34"/>
        <v>279166.7</v>
      </c>
    </row>
    <row r="190" spans="2:17" x14ac:dyDescent="0.25">
      <c r="B190" s="76" t="s">
        <v>279</v>
      </c>
      <c r="C190" s="36">
        <v>60000</v>
      </c>
      <c r="D190" s="36">
        <v>60000</v>
      </c>
      <c r="E190" s="36">
        <v>0</v>
      </c>
      <c r="F190" s="36">
        <v>0</v>
      </c>
      <c r="G190" s="36">
        <v>0</v>
      </c>
      <c r="H190" s="36">
        <v>0</v>
      </c>
      <c r="I190" s="36">
        <v>0</v>
      </c>
      <c r="J190" s="36">
        <v>0</v>
      </c>
      <c r="K190" s="36">
        <v>0</v>
      </c>
      <c r="L190" s="36">
        <v>0</v>
      </c>
      <c r="M190" s="36">
        <v>0</v>
      </c>
      <c r="N190" s="36">
        <v>0</v>
      </c>
      <c r="O190" s="36">
        <v>0</v>
      </c>
      <c r="P190" s="36">
        <v>0</v>
      </c>
      <c r="Q190" s="38">
        <f t="shared" si="34"/>
        <v>0</v>
      </c>
    </row>
    <row r="191" spans="2:17" x14ac:dyDescent="0.25">
      <c r="B191" s="76" t="s">
        <v>280</v>
      </c>
      <c r="C191" s="36">
        <v>36000</v>
      </c>
      <c r="D191" s="36">
        <v>36000</v>
      </c>
      <c r="E191" s="36">
        <v>0</v>
      </c>
      <c r="F191" s="36">
        <v>0</v>
      </c>
      <c r="G191" s="36">
        <v>0</v>
      </c>
      <c r="H191" s="36">
        <v>0</v>
      </c>
      <c r="I191" s="36">
        <v>0</v>
      </c>
      <c r="J191" s="36">
        <v>0</v>
      </c>
      <c r="K191" s="36">
        <v>0</v>
      </c>
      <c r="L191" s="36">
        <v>0</v>
      </c>
      <c r="M191" s="36">
        <v>0</v>
      </c>
      <c r="N191" s="36">
        <v>0</v>
      </c>
      <c r="O191" s="36">
        <v>0</v>
      </c>
      <c r="P191" s="36">
        <v>0</v>
      </c>
      <c r="Q191" s="38">
        <f t="shared" si="34"/>
        <v>0</v>
      </c>
    </row>
    <row r="192" spans="2:17" x14ac:dyDescent="0.25">
      <c r="B192" s="76" t="s">
        <v>281</v>
      </c>
      <c r="C192" s="36">
        <v>3101375</v>
      </c>
      <c r="D192" s="36">
        <v>3080375</v>
      </c>
      <c r="E192" s="36">
        <v>0</v>
      </c>
      <c r="F192" s="36">
        <v>0</v>
      </c>
      <c r="G192" s="36">
        <v>0</v>
      </c>
      <c r="H192" s="36">
        <v>66670</v>
      </c>
      <c r="I192" s="36">
        <v>0</v>
      </c>
      <c r="J192" s="36">
        <v>18956.7</v>
      </c>
      <c r="K192" s="36">
        <v>25920</v>
      </c>
      <c r="L192" s="36">
        <v>16520</v>
      </c>
      <c r="M192" s="36">
        <v>44500</v>
      </c>
      <c r="N192" s="36">
        <v>8260</v>
      </c>
      <c r="O192" s="36">
        <v>74340</v>
      </c>
      <c r="P192" s="36">
        <v>24000</v>
      </c>
      <c r="Q192" s="38">
        <f t="shared" si="34"/>
        <v>279166.7</v>
      </c>
    </row>
    <row r="193" spans="2:17" x14ac:dyDescent="0.25">
      <c r="B193" s="75" t="s">
        <v>282</v>
      </c>
      <c r="C193" s="36">
        <v>32624400</v>
      </c>
      <c r="D193" s="36">
        <v>38664400</v>
      </c>
      <c r="E193" s="36">
        <v>0</v>
      </c>
      <c r="F193" s="36">
        <v>0</v>
      </c>
      <c r="G193" s="36">
        <v>0</v>
      </c>
      <c r="H193" s="36">
        <v>3078579.88</v>
      </c>
      <c r="I193" s="36">
        <v>1190579.8799999999</v>
      </c>
      <c r="J193" s="36">
        <v>0</v>
      </c>
      <c r="K193" s="36">
        <v>0</v>
      </c>
      <c r="L193" s="36">
        <v>1784160</v>
      </c>
      <c r="M193" s="36">
        <v>4250357.6399999997</v>
      </c>
      <c r="N193" s="36">
        <v>0</v>
      </c>
      <c r="O193" s="36">
        <v>0</v>
      </c>
      <c r="P193" s="36">
        <v>1649050</v>
      </c>
      <c r="Q193" s="38">
        <f t="shared" si="34"/>
        <v>11952727.399999999</v>
      </c>
    </row>
    <row r="194" spans="2:17" x14ac:dyDescent="0.25">
      <c r="B194" s="76" t="s">
        <v>283</v>
      </c>
      <c r="C194" s="36">
        <v>32624400</v>
      </c>
      <c r="D194" s="36">
        <v>38664400</v>
      </c>
      <c r="E194" s="36">
        <v>0</v>
      </c>
      <c r="F194" s="36">
        <v>0</v>
      </c>
      <c r="G194" s="36">
        <v>0</v>
      </c>
      <c r="H194" s="36">
        <v>3078579.88</v>
      </c>
      <c r="I194" s="36">
        <v>1190579.8799999999</v>
      </c>
      <c r="J194" s="36">
        <v>0</v>
      </c>
      <c r="K194" s="36">
        <v>0</v>
      </c>
      <c r="L194" s="36">
        <v>1784160</v>
      </c>
      <c r="M194" s="36">
        <v>4250357.6399999997</v>
      </c>
      <c r="N194" s="36">
        <v>0</v>
      </c>
      <c r="O194" s="36">
        <v>0</v>
      </c>
      <c r="P194" s="36">
        <v>1649050</v>
      </c>
      <c r="Q194" s="38">
        <f t="shared" si="34"/>
        <v>11952727.399999999</v>
      </c>
    </row>
    <row r="195" spans="2:17" x14ac:dyDescent="0.25">
      <c r="B195" s="87" t="s">
        <v>40</v>
      </c>
      <c r="C195" s="67">
        <v>42640162</v>
      </c>
      <c r="D195" s="67">
        <v>45142705</v>
      </c>
      <c r="E195" s="36">
        <v>0</v>
      </c>
      <c r="F195" s="67">
        <v>6200</v>
      </c>
      <c r="G195" s="36">
        <v>152296.70000000001</v>
      </c>
      <c r="H195" s="67">
        <v>68784.67</v>
      </c>
      <c r="I195" s="36">
        <v>69020.7</v>
      </c>
      <c r="J195" s="67">
        <v>120950</v>
      </c>
      <c r="K195" s="67">
        <v>65690</v>
      </c>
      <c r="L195" s="36">
        <v>0</v>
      </c>
      <c r="M195" s="36">
        <v>0</v>
      </c>
      <c r="N195" s="67">
        <v>1082413.2</v>
      </c>
      <c r="O195" s="67">
        <v>0</v>
      </c>
      <c r="P195" s="67">
        <v>1961193.2</v>
      </c>
      <c r="Q195" s="70">
        <f t="shared" si="34"/>
        <v>3526548.4699999997</v>
      </c>
    </row>
    <row r="196" spans="2:17" x14ac:dyDescent="0.25">
      <c r="B196" s="75" t="s">
        <v>284</v>
      </c>
      <c r="C196" s="36">
        <v>3580269</v>
      </c>
      <c r="D196" s="36">
        <v>3581894</v>
      </c>
      <c r="E196" s="36">
        <v>0</v>
      </c>
      <c r="F196" s="36">
        <v>0</v>
      </c>
      <c r="G196" s="36">
        <v>0</v>
      </c>
      <c r="H196" s="36">
        <v>49923.92</v>
      </c>
      <c r="I196" s="36">
        <v>150</v>
      </c>
      <c r="J196" s="36">
        <v>0</v>
      </c>
      <c r="K196" s="36">
        <v>12000</v>
      </c>
      <c r="L196" s="36">
        <v>0</v>
      </c>
      <c r="M196" s="36">
        <v>0</v>
      </c>
      <c r="N196" s="36">
        <v>975</v>
      </c>
      <c r="O196" s="36">
        <v>0</v>
      </c>
      <c r="P196" s="36">
        <v>200</v>
      </c>
      <c r="Q196" s="38">
        <f t="shared" si="34"/>
        <v>63248.92</v>
      </c>
    </row>
    <row r="197" spans="2:17" x14ac:dyDescent="0.25">
      <c r="B197" s="76" t="s">
        <v>285</v>
      </c>
      <c r="C197" s="36">
        <v>3580269</v>
      </c>
      <c r="D197" s="36">
        <v>3581894</v>
      </c>
      <c r="E197" s="36">
        <v>0</v>
      </c>
      <c r="F197" s="36">
        <v>0</v>
      </c>
      <c r="G197" s="36">
        <v>0</v>
      </c>
      <c r="H197" s="36">
        <v>49923.92</v>
      </c>
      <c r="I197" s="36">
        <v>150</v>
      </c>
      <c r="J197" s="36">
        <v>0</v>
      </c>
      <c r="K197" s="36">
        <v>12000</v>
      </c>
      <c r="L197" s="36">
        <v>0</v>
      </c>
      <c r="M197" s="36">
        <v>0</v>
      </c>
      <c r="N197" s="36">
        <v>975</v>
      </c>
      <c r="O197" s="36">
        <v>0</v>
      </c>
      <c r="P197" s="36">
        <v>200</v>
      </c>
      <c r="Q197" s="38">
        <f t="shared" si="34"/>
        <v>63248.92</v>
      </c>
    </row>
    <row r="198" spans="2:17" x14ac:dyDescent="0.25">
      <c r="B198" s="75" t="s">
        <v>286</v>
      </c>
      <c r="C198" s="36">
        <v>8147870</v>
      </c>
      <c r="D198" s="36">
        <v>5654910</v>
      </c>
      <c r="E198" s="36">
        <v>0</v>
      </c>
      <c r="F198" s="36">
        <v>0</v>
      </c>
      <c r="G198" s="36">
        <v>22272.5</v>
      </c>
      <c r="H198" s="36">
        <v>2311.25</v>
      </c>
      <c r="I198" s="36">
        <v>52321.2</v>
      </c>
      <c r="J198" s="36">
        <v>0</v>
      </c>
      <c r="K198" s="36">
        <v>37760</v>
      </c>
      <c r="L198" s="36">
        <v>0</v>
      </c>
      <c r="M198" s="36">
        <v>0</v>
      </c>
      <c r="N198" s="36">
        <v>1081438.2</v>
      </c>
      <c r="O198" s="36">
        <v>0</v>
      </c>
      <c r="P198" s="36">
        <v>933463.36</v>
      </c>
      <c r="Q198" s="38">
        <f t="shared" si="34"/>
        <v>2129566.5099999998</v>
      </c>
    </row>
    <row r="199" spans="2:17" x14ac:dyDescent="0.25">
      <c r="B199" s="76" t="s">
        <v>287</v>
      </c>
      <c r="C199" s="36">
        <v>8147870</v>
      </c>
      <c r="D199" s="36">
        <v>5654910</v>
      </c>
      <c r="E199" s="36">
        <v>0</v>
      </c>
      <c r="F199" s="36">
        <v>0</v>
      </c>
      <c r="G199" s="36">
        <v>22272.5</v>
      </c>
      <c r="H199" s="36">
        <v>2311.25</v>
      </c>
      <c r="I199" s="36">
        <v>52321.2</v>
      </c>
      <c r="J199" s="36">
        <v>0</v>
      </c>
      <c r="K199" s="36">
        <v>37760</v>
      </c>
      <c r="L199" s="36">
        <v>0</v>
      </c>
      <c r="M199" s="36">
        <v>0</v>
      </c>
      <c r="N199" s="36">
        <v>1081438.2</v>
      </c>
      <c r="O199" s="36">
        <v>0</v>
      </c>
      <c r="P199" s="36">
        <v>933463.36</v>
      </c>
      <c r="Q199" s="38">
        <f t="shared" si="34"/>
        <v>2129566.5099999998</v>
      </c>
    </row>
    <row r="200" spans="2:17" x14ac:dyDescent="0.25">
      <c r="B200" s="75" t="s">
        <v>288</v>
      </c>
      <c r="C200" s="36">
        <v>29832128</v>
      </c>
      <c r="D200" s="36">
        <v>34901006</v>
      </c>
      <c r="E200" s="36">
        <v>0</v>
      </c>
      <c r="F200" s="36">
        <v>6200</v>
      </c>
      <c r="G200" s="36">
        <v>130024.2</v>
      </c>
      <c r="H200" s="36">
        <v>16549.5</v>
      </c>
      <c r="I200" s="36">
        <v>16549.5</v>
      </c>
      <c r="J200" s="36">
        <v>120950</v>
      </c>
      <c r="K200" s="36">
        <v>15930</v>
      </c>
      <c r="L200" s="36">
        <v>0</v>
      </c>
      <c r="M200" s="36">
        <v>0</v>
      </c>
      <c r="N200" s="36">
        <v>0</v>
      </c>
      <c r="O200" s="36">
        <v>0</v>
      </c>
      <c r="P200" s="36">
        <v>1027529.84</v>
      </c>
      <c r="Q200" s="38">
        <f t="shared" si="34"/>
        <v>1333733.04</v>
      </c>
    </row>
    <row r="201" spans="2:17" x14ac:dyDescent="0.25">
      <c r="B201" s="76" t="s">
        <v>289</v>
      </c>
      <c r="C201" s="36">
        <v>29832128</v>
      </c>
      <c r="D201" s="36">
        <v>34901006</v>
      </c>
      <c r="E201" s="36">
        <v>0</v>
      </c>
      <c r="F201" s="36">
        <v>6200</v>
      </c>
      <c r="G201" s="36">
        <v>130024.2</v>
      </c>
      <c r="H201" s="36">
        <v>16549.5</v>
      </c>
      <c r="I201" s="36">
        <v>16549.5</v>
      </c>
      <c r="J201" s="36">
        <v>120950</v>
      </c>
      <c r="K201" s="36">
        <v>15930</v>
      </c>
      <c r="L201" s="36">
        <v>0</v>
      </c>
      <c r="M201" s="36">
        <v>0</v>
      </c>
      <c r="N201" s="36">
        <v>0</v>
      </c>
      <c r="O201" s="36">
        <v>0</v>
      </c>
      <c r="P201" s="36">
        <v>1027529.84</v>
      </c>
      <c r="Q201" s="38">
        <f t="shared" si="34"/>
        <v>1333733.04</v>
      </c>
    </row>
    <row r="202" spans="2:17" x14ac:dyDescent="0.25">
      <c r="B202" s="75" t="s">
        <v>290</v>
      </c>
      <c r="C202" s="36">
        <v>1079895</v>
      </c>
      <c r="D202" s="36">
        <v>1004895</v>
      </c>
      <c r="E202" s="36">
        <v>0</v>
      </c>
      <c r="F202" s="36">
        <v>0</v>
      </c>
      <c r="G202" s="36">
        <v>0</v>
      </c>
      <c r="H202" s="36">
        <v>0</v>
      </c>
      <c r="I202" s="36">
        <v>0</v>
      </c>
      <c r="J202" s="36">
        <v>0</v>
      </c>
      <c r="K202" s="36">
        <v>0</v>
      </c>
      <c r="L202" s="36">
        <v>0</v>
      </c>
      <c r="M202" s="36">
        <v>0</v>
      </c>
      <c r="N202" s="36">
        <v>0</v>
      </c>
      <c r="O202" s="36">
        <v>0</v>
      </c>
      <c r="P202" s="36">
        <v>0</v>
      </c>
      <c r="Q202" s="38">
        <f t="shared" si="34"/>
        <v>0</v>
      </c>
    </row>
    <row r="203" spans="2:17" x14ac:dyDescent="0.25">
      <c r="B203" s="76" t="s">
        <v>291</v>
      </c>
      <c r="C203" s="36">
        <v>1079895</v>
      </c>
      <c r="D203" s="36">
        <v>1004895</v>
      </c>
      <c r="E203" s="36">
        <v>0</v>
      </c>
      <c r="F203" s="36">
        <v>0</v>
      </c>
      <c r="G203" s="36">
        <v>0</v>
      </c>
      <c r="H203" s="36">
        <v>0</v>
      </c>
      <c r="I203" s="36">
        <v>0</v>
      </c>
      <c r="J203" s="36">
        <v>0</v>
      </c>
      <c r="K203" s="36">
        <v>0</v>
      </c>
      <c r="L203" s="36">
        <v>0</v>
      </c>
      <c r="M203" s="36">
        <v>0</v>
      </c>
      <c r="N203" s="36">
        <v>0</v>
      </c>
      <c r="O203" s="36">
        <v>0</v>
      </c>
      <c r="P203" s="36">
        <v>0</v>
      </c>
      <c r="Q203" s="38">
        <f t="shared" si="34"/>
        <v>0</v>
      </c>
    </row>
    <row r="204" spans="2:17" x14ac:dyDescent="0.25">
      <c r="B204" s="87" t="s">
        <v>292</v>
      </c>
      <c r="C204" s="67">
        <v>58345987</v>
      </c>
      <c r="D204" s="67">
        <v>63019082</v>
      </c>
      <c r="E204" s="67">
        <v>0</v>
      </c>
      <c r="F204" s="67">
        <v>27258.63</v>
      </c>
      <c r="G204" s="67">
        <v>42194</v>
      </c>
      <c r="H204" s="67">
        <v>1406017.53</v>
      </c>
      <c r="I204" s="67">
        <v>915129.73</v>
      </c>
      <c r="J204" s="67">
        <v>121197</v>
      </c>
      <c r="K204" s="67">
        <v>686965.06</v>
      </c>
      <c r="L204" s="67">
        <v>232987.98</v>
      </c>
      <c r="M204" s="67">
        <v>540821</v>
      </c>
      <c r="N204" s="67">
        <v>937799.44000000006</v>
      </c>
      <c r="O204" s="67">
        <v>609251.76</v>
      </c>
      <c r="P204" s="67">
        <v>760582.82000000007</v>
      </c>
      <c r="Q204" s="70">
        <f t="shared" si="34"/>
        <v>6280204.9500000002</v>
      </c>
    </row>
    <row r="205" spans="2:17" x14ac:dyDescent="0.25">
      <c r="B205" s="75" t="s">
        <v>293</v>
      </c>
      <c r="C205" s="36">
        <v>5699597</v>
      </c>
      <c r="D205" s="36">
        <v>4991499</v>
      </c>
      <c r="E205" s="36">
        <v>0</v>
      </c>
      <c r="F205" s="36">
        <v>0</v>
      </c>
      <c r="G205" s="36">
        <v>30444</v>
      </c>
      <c r="H205" s="36">
        <v>324016.2</v>
      </c>
      <c r="I205" s="36">
        <v>105652.48</v>
      </c>
      <c r="J205" s="36">
        <v>0</v>
      </c>
      <c r="K205" s="36">
        <v>62162.04</v>
      </c>
      <c r="L205" s="36">
        <v>0</v>
      </c>
      <c r="M205" s="36">
        <v>180044.40000000002</v>
      </c>
      <c r="N205" s="36">
        <v>285</v>
      </c>
      <c r="O205" s="36">
        <v>114581.78</v>
      </c>
      <c r="P205" s="36">
        <v>49722</v>
      </c>
      <c r="Q205" s="38">
        <f t="shared" si="34"/>
        <v>866907.9</v>
      </c>
    </row>
    <row r="206" spans="2:17" x14ac:dyDescent="0.25">
      <c r="B206" s="76" t="s">
        <v>294</v>
      </c>
      <c r="C206" s="36">
        <v>5699597</v>
      </c>
      <c r="D206" s="36">
        <v>4991499</v>
      </c>
      <c r="E206" s="36">
        <v>0</v>
      </c>
      <c r="F206" s="36">
        <v>0</v>
      </c>
      <c r="G206" s="36">
        <v>30444</v>
      </c>
      <c r="H206" s="36">
        <v>324016.2</v>
      </c>
      <c r="I206" s="36">
        <v>105652.48</v>
      </c>
      <c r="J206" s="36">
        <v>0</v>
      </c>
      <c r="K206" s="36">
        <v>62162.04</v>
      </c>
      <c r="L206" s="36">
        <v>0</v>
      </c>
      <c r="M206" s="36">
        <v>180044.40000000002</v>
      </c>
      <c r="N206" s="36">
        <v>285</v>
      </c>
      <c r="O206" s="36">
        <v>114581.78</v>
      </c>
      <c r="P206" s="36">
        <v>49722</v>
      </c>
      <c r="Q206" s="38">
        <f t="shared" si="34"/>
        <v>866907.9</v>
      </c>
    </row>
    <row r="207" spans="2:17" x14ac:dyDescent="0.25">
      <c r="B207" s="75" t="s">
        <v>295</v>
      </c>
      <c r="C207" s="36">
        <v>22580019</v>
      </c>
      <c r="D207" s="36">
        <v>26485517</v>
      </c>
      <c r="E207" s="36">
        <v>0</v>
      </c>
      <c r="F207" s="36">
        <v>20975.13</v>
      </c>
      <c r="G207" s="36">
        <v>0</v>
      </c>
      <c r="H207" s="36">
        <v>587002.65</v>
      </c>
      <c r="I207" s="36">
        <v>506337.75</v>
      </c>
      <c r="J207" s="36">
        <v>0</v>
      </c>
      <c r="K207" s="36">
        <v>531596.22</v>
      </c>
      <c r="L207" s="36">
        <v>213659.95</v>
      </c>
      <c r="M207" s="36">
        <v>204576.6</v>
      </c>
      <c r="N207" s="36">
        <v>353463.04000000004</v>
      </c>
      <c r="O207" s="36">
        <v>494669.98</v>
      </c>
      <c r="P207" s="36">
        <v>499387.82</v>
      </c>
      <c r="Q207" s="38">
        <f t="shared" si="34"/>
        <v>3411669.1399999997</v>
      </c>
    </row>
    <row r="208" spans="2:17" x14ac:dyDescent="0.25">
      <c r="B208" s="76" t="s">
        <v>296</v>
      </c>
      <c r="C208" s="36">
        <v>22580019</v>
      </c>
      <c r="D208" s="36">
        <v>26485517</v>
      </c>
      <c r="E208" s="36">
        <v>0</v>
      </c>
      <c r="F208" s="36">
        <v>20975.13</v>
      </c>
      <c r="G208" s="36">
        <v>0</v>
      </c>
      <c r="H208" s="36">
        <v>587002.65</v>
      </c>
      <c r="I208" s="36">
        <v>506337.75</v>
      </c>
      <c r="J208" s="36">
        <v>0</v>
      </c>
      <c r="K208" s="36">
        <v>531596.22</v>
      </c>
      <c r="L208" s="36">
        <v>213659.95</v>
      </c>
      <c r="M208" s="36">
        <v>204576.6</v>
      </c>
      <c r="N208" s="36">
        <v>353463.04000000004</v>
      </c>
      <c r="O208" s="36">
        <v>494669.98</v>
      </c>
      <c r="P208" s="36">
        <v>499387.82</v>
      </c>
      <c r="Q208" s="38">
        <f t="shared" si="34"/>
        <v>3411669.1399999997</v>
      </c>
    </row>
    <row r="209" spans="2:17" x14ac:dyDescent="0.25">
      <c r="B209" s="75" t="s">
        <v>297</v>
      </c>
      <c r="C209" s="36">
        <v>26547884</v>
      </c>
      <c r="D209" s="36">
        <v>26572884</v>
      </c>
      <c r="E209" s="36">
        <v>0</v>
      </c>
      <c r="F209" s="36">
        <v>6283.5</v>
      </c>
      <c r="G209" s="36">
        <v>0</v>
      </c>
      <c r="H209" s="36">
        <v>130774.68</v>
      </c>
      <c r="I209" s="36">
        <v>197149.5</v>
      </c>
      <c r="J209" s="36">
        <v>0</v>
      </c>
      <c r="K209" s="36">
        <v>74056.800000000003</v>
      </c>
      <c r="L209" s="36">
        <v>5728.0300000000007</v>
      </c>
      <c r="M209" s="36">
        <v>0</v>
      </c>
      <c r="N209" s="36">
        <v>583285.80000000005</v>
      </c>
      <c r="O209" s="36">
        <v>0</v>
      </c>
      <c r="P209" s="36">
        <v>94223</v>
      </c>
      <c r="Q209" s="38">
        <f t="shared" si="34"/>
        <v>1091501.31</v>
      </c>
    </row>
    <row r="210" spans="2:17" x14ac:dyDescent="0.25">
      <c r="B210" s="76" t="s">
        <v>298</v>
      </c>
      <c r="C210" s="36">
        <v>26547884</v>
      </c>
      <c r="D210" s="36">
        <v>26572884</v>
      </c>
      <c r="E210" s="36">
        <v>0</v>
      </c>
      <c r="F210" s="36">
        <v>6283.5</v>
      </c>
      <c r="G210" s="36">
        <v>0</v>
      </c>
      <c r="H210" s="36">
        <v>130774.68</v>
      </c>
      <c r="I210" s="36">
        <v>197149.5</v>
      </c>
      <c r="J210" s="36">
        <v>0</v>
      </c>
      <c r="K210" s="36">
        <v>74056.800000000003</v>
      </c>
      <c r="L210" s="36">
        <v>5728.0300000000007</v>
      </c>
      <c r="M210" s="36">
        <v>0</v>
      </c>
      <c r="N210" s="36">
        <v>583285.80000000005</v>
      </c>
      <c r="O210" s="36">
        <v>0</v>
      </c>
      <c r="P210" s="36">
        <v>94223</v>
      </c>
      <c r="Q210" s="38">
        <f t="shared" si="34"/>
        <v>1091501.31</v>
      </c>
    </row>
    <row r="211" spans="2:17" x14ac:dyDescent="0.25">
      <c r="B211" s="75" t="s">
        <v>299</v>
      </c>
      <c r="C211" s="36">
        <v>3025900</v>
      </c>
      <c r="D211" s="36">
        <v>4476595</v>
      </c>
      <c r="E211" s="36">
        <v>0</v>
      </c>
      <c r="F211" s="36">
        <v>0</v>
      </c>
      <c r="G211" s="36">
        <v>11750</v>
      </c>
      <c r="H211" s="36">
        <v>364224</v>
      </c>
      <c r="I211" s="36">
        <v>105990</v>
      </c>
      <c r="J211" s="36">
        <v>121197</v>
      </c>
      <c r="K211" s="36">
        <v>19150</v>
      </c>
      <c r="L211" s="36">
        <v>13600</v>
      </c>
      <c r="M211" s="36">
        <v>156200</v>
      </c>
      <c r="N211" s="36">
        <v>765.6</v>
      </c>
      <c r="O211" s="36">
        <v>0</v>
      </c>
      <c r="P211" s="36">
        <v>117250</v>
      </c>
      <c r="Q211" s="38">
        <f t="shared" si="34"/>
        <v>910126.6</v>
      </c>
    </row>
    <row r="212" spans="2:17" x14ac:dyDescent="0.25">
      <c r="B212" s="76" t="s">
        <v>300</v>
      </c>
      <c r="C212" s="36">
        <v>3025900</v>
      </c>
      <c r="D212" s="36">
        <v>4476595</v>
      </c>
      <c r="E212" s="36">
        <v>0</v>
      </c>
      <c r="F212" s="36">
        <v>0</v>
      </c>
      <c r="G212" s="36">
        <v>11750</v>
      </c>
      <c r="H212" s="36">
        <v>364224</v>
      </c>
      <c r="I212" s="36">
        <v>105990</v>
      </c>
      <c r="J212" s="36">
        <v>121197</v>
      </c>
      <c r="K212" s="36">
        <v>19150</v>
      </c>
      <c r="L212" s="36">
        <v>13600</v>
      </c>
      <c r="M212" s="36">
        <v>156200</v>
      </c>
      <c r="N212" s="36">
        <v>765.6</v>
      </c>
      <c r="O212" s="36">
        <v>0</v>
      </c>
      <c r="P212" s="36">
        <v>117250</v>
      </c>
      <c r="Q212" s="38">
        <f t="shared" si="34"/>
        <v>910126.6</v>
      </c>
    </row>
    <row r="213" spans="2:17" x14ac:dyDescent="0.25">
      <c r="B213" s="75" t="s">
        <v>301</v>
      </c>
      <c r="C213" s="36">
        <v>492587</v>
      </c>
      <c r="D213" s="36">
        <v>492587</v>
      </c>
      <c r="E213" s="36">
        <v>0</v>
      </c>
      <c r="F213" s="36">
        <v>0</v>
      </c>
      <c r="G213" s="36">
        <v>0</v>
      </c>
      <c r="H213" s="36">
        <v>0</v>
      </c>
      <c r="I213" s="36">
        <v>0</v>
      </c>
      <c r="J213" s="36">
        <v>0</v>
      </c>
      <c r="K213" s="36">
        <v>0</v>
      </c>
      <c r="L213" s="36">
        <v>0</v>
      </c>
      <c r="M213" s="36">
        <v>0</v>
      </c>
      <c r="N213" s="36">
        <v>0</v>
      </c>
      <c r="O213" s="36">
        <v>0</v>
      </c>
      <c r="P213" s="36">
        <v>0</v>
      </c>
      <c r="Q213" s="38">
        <f t="shared" si="34"/>
        <v>0</v>
      </c>
    </row>
    <row r="214" spans="2:17" x14ac:dyDescent="0.25">
      <c r="B214" s="76" t="s">
        <v>302</v>
      </c>
      <c r="C214" s="36">
        <v>492587</v>
      </c>
      <c r="D214" s="36">
        <v>492587</v>
      </c>
      <c r="E214" s="36">
        <v>0</v>
      </c>
      <c r="F214" s="36">
        <v>0</v>
      </c>
      <c r="G214" s="36">
        <v>0</v>
      </c>
      <c r="H214" s="36">
        <v>0</v>
      </c>
      <c r="I214" s="36">
        <v>0</v>
      </c>
      <c r="J214" s="36">
        <v>0</v>
      </c>
      <c r="K214" s="36">
        <v>0</v>
      </c>
      <c r="L214" s="36">
        <v>0</v>
      </c>
      <c r="M214" s="36">
        <v>0</v>
      </c>
      <c r="N214" s="36">
        <v>0</v>
      </c>
      <c r="O214" s="36">
        <v>0</v>
      </c>
      <c r="P214" s="36">
        <v>0</v>
      </c>
      <c r="Q214" s="38">
        <f t="shared" si="34"/>
        <v>0</v>
      </c>
    </row>
    <row r="215" spans="2:17" x14ac:dyDescent="0.25">
      <c r="B215" s="87" t="s">
        <v>42</v>
      </c>
      <c r="C215" s="67">
        <v>4025756</v>
      </c>
      <c r="D215" s="67">
        <v>4189646</v>
      </c>
      <c r="E215" s="67">
        <v>0</v>
      </c>
      <c r="F215" s="67">
        <v>0</v>
      </c>
      <c r="G215" s="67">
        <v>9674.4</v>
      </c>
      <c r="H215" s="36">
        <v>0</v>
      </c>
      <c r="I215" s="67">
        <v>0</v>
      </c>
      <c r="J215" s="67">
        <v>71350.8</v>
      </c>
      <c r="K215" s="67">
        <v>1790</v>
      </c>
      <c r="L215" s="67">
        <v>0</v>
      </c>
      <c r="M215" s="67">
        <v>0</v>
      </c>
      <c r="N215" s="67">
        <v>2973.29</v>
      </c>
      <c r="O215" s="67">
        <v>0</v>
      </c>
      <c r="P215" s="67">
        <v>54552.800000000003</v>
      </c>
      <c r="Q215" s="70">
        <f t="shared" si="34"/>
        <v>140341.28999999998</v>
      </c>
    </row>
    <row r="216" spans="2:17" x14ac:dyDescent="0.25">
      <c r="B216" s="75" t="s">
        <v>303</v>
      </c>
      <c r="C216" s="36">
        <v>4025756</v>
      </c>
      <c r="D216" s="36">
        <v>4189646</v>
      </c>
      <c r="E216" s="36">
        <v>0</v>
      </c>
      <c r="F216" s="36">
        <v>0</v>
      </c>
      <c r="G216" s="36">
        <v>9674.4</v>
      </c>
      <c r="H216" s="36">
        <v>0</v>
      </c>
      <c r="I216" s="36">
        <v>0</v>
      </c>
      <c r="J216" s="36">
        <v>71350.8</v>
      </c>
      <c r="K216" s="36">
        <v>1790</v>
      </c>
      <c r="L216" s="36">
        <v>0</v>
      </c>
      <c r="M216" s="36">
        <v>0</v>
      </c>
      <c r="N216" s="36">
        <v>2973.29</v>
      </c>
      <c r="O216" s="36">
        <v>0</v>
      </c>
      <c r="P216" s="36">
        <v>54552.800000000003</v>
      </c>
      <c r="Q216" s="38">
        <f t="shared" si="34"/>
        <v>140341.28999999998</v>
      </c>
    </row>
    <row r="217" spans="2:17" x14ac:dyDescent="0.25">
      <c r="B217" s="76" t="s">
        <v>304</v>
      </c>
      <c r="C217" s="58">
        <v>4025756</v>
      </c>
      <c r="D217" s="58">
        <v>4189646</v>
      </c>
      <c r="E217" s="58">
        <v>0</v>
      </c>
      <c r="F217" s="58">
        <v>0</v>
      </c>
      <c r="G217" s="58">
        <v>9674.4</v>
      </c>
      <c r="H217" s="36">
        <v>0</v>
      </c>
      <c r="I217" s="58">
        <v>0</v>
      </c>
      <c r="J217" s="58">
        <v>71350.8</v>
      </c>
      <c r="K217" s="58">
        <v>1790</v>
      </c>
      <c r="L217" s="58">
        <v>0</v>
      </c>
      <c r="M217" s="58">
        <v>0</v>
      </c>
      <c r="N217" s="58">
        <v>2973.29</v>
      </c>
      <c r="O217" s="58">
        <v>0</v>
      </c>
      <c r="P217" s="58">
        <v>54552.800000000003</v>
      </c>
      <c r="Q217" s="54">
        <f t="shared" si="34"/>
        <v>140341.28999999998</v>
      </c>
    </row>
    <row r="218" spans="2:17" x14ac:dyDescent="0.25">
      <c r="B218" s="87" t="s">
        <v>305</v>
      </c>
      <c r="C218" s="66">
        <v>10245232</v>
      </c>
      <c r="D218" s="66">
        <v>10531713</v>
      </c>
      <c r="E218" s="66">
        <v>0</v>
      </c>
      <c r="F218" s="66">
        <v>0</v>
      </c>
      <c r="G218" s="66">
        <v>0</v>
      </c>
      <c r="H218" s="66">
        <v>0</v>
      </c>
      <c r="I218" s="66">
        <v>2142.0299999999997</v>
      </c>
      <c r="J218" s="66">
        <v>4956</v>
      </c>
      <c r="K218" s="66">
        <v>133293.61000000002</v>
      </c>
      <c r="L218" s="66">
        <v>55894</v>
      </c>
      <c r="M218" s="58">
        <v>0</v>
      </c>
      <c r="N218" s="66">
        <v>176681.83</v>
      </c>
      <c r="O218" s="66">
        <v>67546</v>
      </c>
      <c r="P218" s="66">
        <v>24519.14</v>
      </c>
      <c r="Q218" s="69">
        <f t="shared" si="34"/>
        <v>465032.61</v>
      </c>
    </row>
    <row r="219" spans="2:17" x14ac:dyDescent="0.25">
      <c r="B219" s="75" t="s">
        <v>306</v>
      </c>
      <c r="C219" s="58">
        <v>15000</v>
      </c>
      <c r="D219" s="58">
        <v>15000</v>
      </c>
      <c r="E219" s="58">
        <v>0</v>
      </c>
      <c r="F219" s="58">
        <v>0</v>
      </c>
      <c r="G219" s="58">
        <v>0</v>
      </c>
      <c r="H219" s="58">
        <v>0</v>
      </c>
      <c r="I219" s="58">
        <v>0</v>
      </c>
      <c r="J219" s="58">
        <v>0</v>
      </c>
      <c r="K219" s="58">
        <v>0</v>
      </c>
      <c r="L219" s="58">
        <v>0</v>
      </c>
      <c r="M219" s="58">
        <v>0</v>
      </c>
      <c r="N219" s="58">
        <v>0</v>
      </c>
      <c r="O219" s="58">
        <v>0</v>
      </c>
      <c r="P219" s="58">
        <v>0</v>
      </c>
      <c r="Q219" s="54">
        <f t="shared" si="34"/>
        <v>0</v>
      </c>
    </row>
    <row r="220" spans="2:17" x14ac:dyDescent="0.25">
      <c r="B220" s="76" t="s">
        <v>307</v>
      </c>
      <c r="C220" s="58">
        <v>15000</v>
      </c>
      <c r="D220" s="58">
        <v>15000</v>
      </c>
      <c r="E220" s="58">
        <v>0</v>
      </c>
      <c r="F220" s="58">
        <v>0</v>
      </c>
      <c r="G220" s="58">
        <v>0</v>
      </c>
      <c r="H220" s="58">
        <v>0</v>
      </c>
      <c r="I220" s="58">
        <v>0</v>
      </c>
      <c r="J220" s="58">
        <v>0</v>
      </c>
      <c r="K220" s="58">
        <v>0</v>
      </c>
      <c r="L220" s="58">
        <v>0</v>
      </c>
      <c r="M220" s="58">
        <v>0</v>
      </c>
      <c r="N220" s="58">
        <v>0</v>
      </c>
      <c r="O220" s="58">
        <v>0</v>
      </c>
      <c r="P220" s="58">
        <v>0</v>
      </c>
      <c r="Q220" s="54">
        <f t="shared" si="34"/>
        <v>0</v>
      </c>
    </row>
    <row r="221" spans="2:17" x14ac:dyDescent="0.25">
      <c r="B221" s="75" t="s">
        <v>308</v>
      </c>
      <c r="C221" s="57">
        <v>5662031</v>
      </c>
      <c r="D221" s="57">
        <v>5452031</v>
      </c>
      <c r="E221" s="57">
        <v>0</v>
      </c>
      <c r="F221" s="57">
        <v>0</v>
      </c>
      <c r="G221" s="57">
        <v>0</v>
      </c>
      <c r="H221" s="57">
        <v>0</v>
      </c>
      <c r="I221" s="57">
        <v>0</v>
      </c>
      <c r="J221" s="57">
        <v>0</v>
      </c>
      <c r="K221" s="57">
        <v>0</v>
      </c>
      <c r="L221" s="57">
        <v>16600</v>
      </c>
      <c r="M221" s="58">
        <v>0</v>
      </c>
      <c r="N221" s="57">
        <v>0</v>
      </c>
      <c r="O221" s="57">
        <v>50270.8</v>
      </c>
      <c r="P221" s="57">
        <v>0</v>
      </c>
      <c r="Q221" s="57">
        <f t="shared" si="34"/>
        <v>66870.8</v>
      </c>
    </row>
    <row r="222" spans="2:17" x14ac:dyDescent="0.25">
      <c r="B222" s="76" t="s">
        <v>309</v>
      </c>
      <c r="C222" s="58">
        <v>5662031</v>
      </c>
      <c r="D222" s="58">
        <v>5452031</v>
      </c>
      <c r="E222" s="57">
        <v>0</v>
      </c>
      <c r="F222" s="57">
        <v>0</v>
      </c>
      <c r="G222" s="57">
        <v>0</v>
      </c>
      <c r="H222" s="57">
        <v>0</v>
      </c>
      <c r="I222" s="57">
        <v>0</v>
      </c>
      <c r="J222" s="57">
        <v>0</v>
      </c>
      <c r="K222" s="57">
        <v>0</v>
      </c>
      <c r="L222" s="58">
        <v>16600</v>
      </c>
      <c r="M222" s="58">
        <v>0</v>
      </c>
      <c r="N222" s="58">
        <v>0</v>
      </c>
      <c r="O222" s="58">
        <v>50270.8</v>
      </c>
      <c r="P222" s="58">
        <v>0</v>
      </c>
      <c r="Q222" s="54">
        <f t="shared" si="34"/>
        <v>66870.8</v>
      </c>
    </row>
    <row r="223" spans="2:17" x14ac:dyDescent="0.25">
      <c r="B223" s="75" t="s">
        <v>310</v>
      </c>
      <c r="C223" s="58">
        <v>97848</v>
      </c>
      <c r="D223" s="58">
        <v>97848</v>
      </c>
      <c r="E223" s="57">
        <v>0</v>
      </c>
      <c r="F223" s="57">
        <v>0</v>
      </c>
      <c r="G223" s="57">
        <v>0</v>
      </c>
      <c r="H223" s="57">
        <v>0</v>
      </c>
      <c r="I223" s="74">
        <v>867.06</v>
      </c>
      <c r="J223" s="57">
        <v>0</v>
      </c>
      <c r="K223" s="58">
        <v>127</v>
      </c>
      <c r="L223" s="58">
        <v>0</v>
      </c>
      <c r="M223" s="58">
        <v>0</v>
      </c>
      <c r="N223" s="58">
        <v>213.84</v>
      </c>
      <c r="O223" s="58">
        <v>0</v>
      </c>
      <c r="P223" s="58">
        <v>0</v>
      </c>
      <c r="Q223" s="54">
        <f t="shared" si="34"/>
        <v>1207.8999999999999</v>
      </c>
    </row>
    <row r="224" spans="2:17" x14ac:dyDescent="0.25">
      <c r="B224" s="76" t="s">
        <v>311</v>
      </c>
      <c r="C224" s="58">
        <v>97848</v>
      </c>
      <c r="D224" s="58">
        <v>97848</v>
      </c>
      <c r="E224" s="57">
        <v>0</v>
      </c>
      <c r="F224" s="57">
        <v>0</v>
      </c>
      <c r="G224" s="57">
        <v>0</v>
      </c>
      <c r="H224" s="57">
        <v>0</v>
      </c>
      <c r="I224" s="74">
        <v>867.06</v>
      </c>
      <c r="J224" s="57">
        <v>0</v>
      </c>
      <c r="K224" s="58">
        <v>127</v>
      </c>
      <c r="L224" s="58">
        <v>0</v>
      </c>
      <c r="M224" s="58">
        <v>0</v>
      </c>
      <c r="N224" s="58">
        <v>213.84</v>
      </c>
      <c r="O224" s="58">
        <v>0</v>
      </c>
      <c r="P224" s="58">
        <v>0</v>
      </c>
      <c r="Q224" s="54">
        <f t="shared" si="34"/>
        <v>1207.8999999999999</v>
      </c>
    </row>
    <row r="225" spans="2:17" x14ac:dyDescent="0.25">
      <c r="B225" s="75" t="s">
        <v>312</v>
      </c>
      <c r="C225" s="58">
        <v>4470353</v>
      </c>
      <c r="D225" s="58">
        <v>4966834</v>
      </c>
      <c r="E225" s="57">
        <v>0</v>
      </c>
      <c r="F225" s="57">
        <v>0</v>
      </c>
      <c r="G225" s="57">
        <v>0</v>
      </c>
      <c r="H225" s="57">
        <v>0</v>
      </c>
      <c r="I225" s="74">
        <v>1274.97</v>
      </c>
      <c r="J225" s="74">
        <v>4956</v>
      </c>
      <c r="K225" s="58">
        <v>133166.61000000002</v>
      </c>
      <c r="L225" s="58">
        <v>39294</v>
      </c>
      <c r="M225" s="58">
        <v>0</v>
      </c>
      <c r="N225" s="58">
        <v>176467.99</v>
      </c>
      <c r="O225" s="58">
        <v>17275.2</v>
      </c>
      <c r="P225" s="58">
        <v>24519.14</v>
      </c>
      <c r="Q225" s="54">
        <f t="shared" si="34"/>
        <v>396953.91000000003</v>
      </c>
    </row>
    <row r="226" spans="2:17" x14ac:dyDescent="0.25">
      <c r="B226" s="76" t="s">
        <v>313</v>
      </c>
      <c r="C226" s="58">
        <v>4470353</v>
      </c>
      <c r="D226" s="58">
        <v>4966834</v>
      </c>
      <c r="E226" s="57">
        <v>0</v>
      </c>
      <c r="F226" s="57">
        <v>0</v>
      </c>
      <c r="G226" s="57">
        <v>0</v>
      </c>
      <c r="H226" s="57">
        <v>0</v>
      </c>
      <c r="I226" s="74">
        <v>1274.97</v>
      </c>
      <c r="J226" s="74">
        <v>4956</v>
      </c>
      <c r="K226" s="58">
        <v>133166.61000000002</v>
      </c>
      <c r="L226" s="58">
        <v>39294</v>
      </c>
      <c r="M226" s="58">
        <v>0</v>
      </c>
      <c r="N226" s="58">
        <v>176467.99</v>
      </c>
      <c r="O226" s="58">
        <v>17275.2</v>
      </c>
      <c r="P226" s="58">
        <v>24519.14</v>
      </c>
      <c r="Q226" s="54">
        <f t="shared" si="34"/>
        <v>396953.91000000003</v>
      </c>
    </row>
    <row r="227" spans="2:17" x14ac:dyDescent="0.25">
      <c r="B227" s="87" t="s">
        <v>44</v>
      </c>
      <c r="C227" s="66">
        <v>25752152</v>
      </c>
      <c r="D227" s="66">
        <v>25939633</v>
      </c>
      <c r="E227" s="57">
        <v>0</v>
      </c>
      <c r="F227" s="58">
        <v>0</v>
      </c>
      <c r="G227" s="57">
        <v>2942.75</v>
      </c>
      <c r="H227" s="66">
        <v>28904.79</v>
      </c>
      <c r="I227" s="57">
        <v>73450.77</v>
      </c>
      <c r="J227" s="66">
        <v>3232610</v>
      </c>
      <c r="K227" s="66">
        <v>97931.87</v>
      </c>
      <c r="L227" s="66">
        <v>0</v>
      </c>
      <c r="M227" s="66">
        <v>0</v>
      </c>
      <c r="N227" s="66">
        <v>96603.49</v>
      </c>
      <c r="O227" s="66">
        <v>1668</v>
      </c>
      <c r="P227" s="66">
        <v>377899.28</v>
      </c>
      <c r="Q227" s="69">
        <f t="shared" si="34"/>
        <v>3912010.95</v>
      </c>
    </row>
    <row r="228" spans="2:17" x14ac:dyDescent="0.25">
      <c r="B228" s="75" t="s">
        <v>314</v>
      </c>
      <c r="C228" s="58">
        <v>2280137</v>
      </c>
      <c r="D228" s="58">
        <v>2281117</v>
      </c>
      <c r="E228" s="57">
        <v>0</v>
      </c>
      <c r="F228" s="57">
        <v>0</v>
      </c>
      <c r="G228" s="57">
        <v>0</v>
      </c>
      <c r="H228" s="57">
        <v>0</v>
      </c>
      <c r="I228" s="57">
        <v>0</v>
      </c>
      <c r="J228" s="57">
        <v>0</v>
      </c>
      <c r="K228" s="57">
        <v>0</v>
      </c>
      <c r="L228" s="58">
        <v>0</v>
      </c>
      <c r="M228" s="58">
        <v>0</v>
      </c>
      <c r="N228" s="58">
        <v>1095</v>
      </c>
      <c r="O228" s="58">
        <v>0</v>
      </c>
      <c r="P228" s="58">
        <v>169.55</v>
      </c>
      <c r="Q228" s="54">
        <f t="shared" ref="Q228:Q293" si="36">SUM(E228:P228)</f>
        <v>1264.55</v>
      </c>
    </row>
    <row r="229" spans="2:17" x14ac:dyDescent="0.25">
      <c r="B229" s="76" t="s">
        <v>315</v>
      </c>
      <c r="C229" s="58">
        <v>2140137</v>
      </c>
      <c r="D229" s="58">
        <v>2141117</v>
      </c>
      <c r="E229" s="57">
        <v>0</v>
      </c>
      <c r="F229" s="57">
        <v>0</v>
      </c>
      <c r="G229" s="57">
        <v>0</v>
      </c>
      <c r="H229" s="57">
        <v>0</v>
      </c>
      <c r="I229" s="57">
        <v>0</v>
      </c>
      <c r="J229" s="57">
        <v>0</v>
      </c>
      <c r="K229" s="57">
        <v>0</v>
      </c>
      <c r="L229" s="58">
        <v>0</v>
      </c>
      <c r="M229" s="58">
        <v>0</v>
      </c>
      <c r="N229" s="58">
        <v>1095</v>
      </c>
      <c r="O229" s="58">
        <v>0</v>
      </c>
      <c r="P229" s="58">
        <v>169.55</v>
      </c>
      <c r="Q229" s="54">
        <f t="shared" si="36"/>
        <v>1264.55</v>
      </c>
    </row>
    <row r="230" spans="2:17" x14ac:dyDescent="0.25">
      <c r="B230" s="76" t="s">
        <v>316</v>
      </c>
      <c r="C230" s="58">
        <v>80000</v>
      </c>
      <c r="D230" s="58">
        <v>80000</v>
      </c>
      <c r="E230" s="57">
        <v>0</v>
      </c>
      <c r="F230" s="57">
        <v>0</v>
      </c>
      <c r="G230" s="57">
        <v>0</v>
      </c>
      <c r="H230" s="57">
        <v>0</v>
      </c>
      <c r="I230" s="57">
        <v>0</v>
      </c>
      <c r="J230" s="57">
        <v>0</v>
      </c>
      <c r="K230" s="57">
        <v>0</v>
      </c>
      <c r="L230" s="58">
        <v>0</v>
      </c>
      <c r="M230" s="58">
        <v>0</v>
      </c>
      <c r="N230" s="58">
        <v>0</v>
      </c>
      <c r="O230" s="58">
        <v>0</v>
      </c>
      <c r="P230" s="58">
        <v>0</v>
      </c>
      <c r="Q230" s="54">
        <f t="shared" si="36"/>
        <v>0</v>
      </c>
    </row>
    <row r="231" spans="2:17" x14ac:dyDescent="0.25">
      <c r="B231" s="76" t="s">
        <v>317</v>
      </c>
      <c r="C231" s="58">
        <v>6000</v>
      </c>
      <c r="D231" s="58">
        <v>6000</v>
      </c>
      <c r="E231" s="57">
        <v>0</v>
      </c>
      <c r="F231" s="57">
        <v>0</v>
      </c>
      <c r="G231" s="57">
        <v>0</v>
      </c>
      <c r="H231" s="57">
        <v>0</v>
      </c>
      <c r="I231" s="57">
        <v>0</v>
      </c>
      <c r="J231" s="57">
        <v>0</v>
      </c>
      <c r="K231" s="57">
        <v>0</v>
      </c>
      <c r="L231" s="58">
        <v>0</v>
      </c>
      <c r="M231" s="58">
        <v>0</v>
      </c>
      <c r="N231" s="58">
        <v>0</v>
      </c>
      <c r="O231" s="58">
        <v>0</v>
      </c>
      <c r="P231" s="58">
        <v>0</v>
      </c>
      <c r="Q231" s="54">
        <f t="shared" si="36"/>
        <v>0</v>
      </c>
    </row>
    <row r="232" spans="2:17" x14ac:dyDescent="0.25">
      <c r="B232" s="76" t="s">
        <v>318</v>
      </c>
      <c r="C232" s="36">
        <v>54000</v>
      </c>
      <c r="D232" s="36">
        <v>54000</v>
      </c>
      <c r="E232" s="57">
        <v>0</v>
      </c>
      <c r="F232" s="57">
        <v>0</v>
      </c>
      <c r="G232" s="57">
        <v>0</v>
      </c>
      <c r="H232" s="57">
        <v>0</v>
      </c>
      <c r="I232" s="57">
        <v>0</v>
      </c>
      <c r="J232" s="57">
        <v>0</v>
      </c>
      <c r="K232" s="57">
        <v>0</v>
      </c>
      <c r="L232" s="58">
        <v>0</v>
      </c>
      <c r="M232" s="58">
        <v>0</v>
      </c>
      <c r="N232" s="58">
        <v>0</v>
      </c>
      <c r="O232" s="58">
        <v>0</v>
      </c>
      <c r="P232" s="58">
        <v>0</v>
      </c>
      <c r="Q232" s="38">
        <f t="shared" si="36"/>
        <v>0</v>
      </c>
    </row>
    <row r="233" spans="2:17" x14ac:dyDescent="0.25">
      <c r="B233" s="75" t="s">
        <v>319</v>
      </c>
      <c r="C233" s="36">
        <v>1609454</v>
      </c>
      <c r="D233" s="36">
        <v>1695954</v>
      </c>
      <c r="E233" s="57">
        <v>0</v>
      </c>
      <c r="F233" s="57">
        <v>0</v>
      </c>
      <c r="G233" s="57">
        <v>0</v>
      </c>
      <c r="H233" s="58">
        <v>20001</v>
      </c>
      <c r="I233" s="57">
        <v>20001</v>
      </c>
      <c r="J233" s="57">
        <v>0</v>
      </c>
      <c r="K233" s="57">
        <v>0</v>
      </c>
      <c r="L233" s="58">
        <v>0</v>
      </c>
      <c r="M233" s="58">
        <v>0</v>
      </c>
      <c r="N233" s="58">
        <v>80576.06</v>
      </c>
      <c r="O233" s="58">
        <v>0</v>
      </c>
      <c r="P233" s="58">
        <v>0</v>
      </c>
      <c r="Q233" s="38">
        <f t="shared" si="36"/>
        <v>120578.06</v>
      </c>
    </row>
    <row r="234" spans="2:17" x14ac:dyDescent="0.25">
      <c r="B234" s="76" t="s">
        <v>320</v>
      </c>
      <c r="C234" s="36">
        <v>565954</v>
      </c>
      <c r="D234" s="36">
        <v>652454</v>
      </c>
      <c r="E234" s="57">
        <v>0</v>
      </c>
      <c r="F234" s="57">
        <v>0</v>
      </c>
      <c r="G234" s="57">
        <v>0</v>
      </c>
      <c r="H234" s="57">
        <v>0</v>
      </c>
      <c r="I234" s="57">
        <v>0</v>
      </c>
      <c r="J234" s="57">
        <v>0</v>
      </c>
      <c r="K234" s="57">
        <v>0</v>
      </c>
      <c r="L234" s="58">
        <v>0</v>
      </c>
      <c r="M234" s="58">
        <v>0</v>
      </c>
      <c r="N234" s="58">
        <v>80576.06</v>
      </c>
      <c r="O234" s="58">
        <v>0</v>
      </c>
      <c r="P234" s="58">
        <v>0</v>
      </c>
      <c r="Q234" s="38">
        <f t="shared" si="36"/>
        <v>80576.06</v>
      </c>
    </row>
    <row r="235" spans="2:17" x14ac:dyDescent="0.25">
      <c r="B235" s="76" t="s">
        <v>321</v>
      </c>
      <c r="C235" s="36">
        <v>1043500</v>
      </c>
      <c r="D235" s="36">
        <v>1043500</v>
      </c>
      <c r="E235" s="57">
        <v>0</v>
      </c>
      <c r="F235" s="57">
        <v>0</v>
      </c>
      <c r="G235" s="57">
        <v>0</v>
      </c>
      <c r="H235" s="58">
        <v>20001</v>
      </c>
      <c r="I235" s="57">
        <v>20001</v>
      </c>
      <c r="J235" s="57">
        <v>0</v>
      </c>
      <c r="K235" s="57">
        <v>0</v>
      </c>
      <c r="L235" s="58">
        <v>0</v>
      </c>
      <c r="M235" s="58">
        <v>0</v>
      </c>
      <c r="N235" s="58">
        <v>0</v>
      </c>
      <c r="O235" s="58">
        <v>0</v>
      </c>
      <c r="P235" s="58">
        <v>0</v>
      </c>
      <c r="Q235" s="38">
        <f t="shared" si="36"/>
        <v>40002</v>
      </c>
    </row>
    <row r="236" spans="2:17" x14ac:dyDescent="0.25">
      <c r="B236" s="75" t="s">
        <v>322</v>
      </c>
      <c r="C236" s="36">
        <v>21182561</v>
      </c>
      <c r="D236" s="36">
        <v>21282562</v>
      </c>
      <c r="E236" s="57">
        <v>0</v>
      </c>
      <c r="F236" s="57">
        <v>0</v>
      </c>
      <c r="G236" s="57">
        <v>2942.75</v>
      </c>
      <c r="H236" s="57">
        <v>8903.7900000000009</v>
      </c>
      <c r="I236" s="57">
        <v>53449.77</v>
      </c>
      <c r="J236" s="57">
        <v>3232610</v>
      </c>
      <c r="K236" s="58">
        <v>97931.87</v>
      </c>
      <c r="L236" s="58">
        <v>0</v>
      </c>
      <c r="M236" s="58">
        <v>0</v>
      </c>
      <c r="N236" s="58">
        <v>14932.43</v>
      </c>
      <c r="O236" s="58">
        <v>1668</v>
      </c>
      <c r="P236" s="58">
        <v>377729.73000000004</v>
      </c>
      <c r="Q236" s="38">
        <f t="shared" si="36"/>
        <v>3790168.3400000003</v>
      </c>
    </row>
    <row r="237" spans="2:17" x14ac:dyDescent="0.25">
      <c r="B237" s="76" t="s">
        <v>323</v>
      </c>
      <c r="C237" s="36">
        <v>1554200</v>
      </c>
      <c r="D237" s="36">
        <v>1547291</v>
      </c>
      <c r="E237" s="57">
        <v>0</v>
      </c>
      <c r="F237" s="57">
        <v>0</v>
      </c>
      <c r="G237" s="57">
        <v>2942.75</v>
      </c>
      <c r="H237" s="57">
        <v>2200</v>
      </c>
      <c r="I237" s="57">
        <v>46610</v>
      </c>
      <c r="J237" s="57">
        <v>46610</v>
      </c>
      <c r="K237" s="58">
        <v>35000</v>
      </c>
      <c r="L237" s="58">
        <v>0</v>
      </c>
      <c r="M237" s="58">
        <v>0</v>
      </c>
      <c r="N237" s="58">
        <v>1049.27</v>
      </c>
      <c r="O237" s="58">
        <v>0</v>
      </c>
      <c r="P237" s="58">
        <v>4947.5</v>
      </c>
      <c r="Q237" s="38">
        <f t="shared" si="36"/>
        <v>139359.51999999999</v>
      </c>
    </row>
    <row r="238" spans="2:17" x14ac:dyDescent="0.25">
      <c r="B238" s="76" t="s">
        <v>324</v>
      </c>
      <c r="C238" s="36">
        <v>6493662</v>
      </c>
      <c r="D238" s="36">
        <v>6493662</v>
      </c>
      <c r="E238" s="57">
        <v>0</v>
      </c>
      <c r="F238" s="57">
        <v>0</v>
      </c>
      <c r="G238" s="57">
        <v>0</v>
      </c>
      <c r="H238" s="57">
        <v>515.79</v>
      </c>
      <c r="I238" s="57">
        <v>5028</v>
      </c>
      <c r="J238" s="57">
        <v>0</v>
      </c>
      <c r="K238" s="58">
        <v>4699.6499999999996</v>
      </c>
      <c r="L238" s="58">
        <v>0</v>
      </c>
      <c r="M238" s="58">
        <v>0</v>
      </c>
      <c r="N238" s="58">
        <v>3922.14</v>
      </c>
      <c r="O238" s="58">
        <v>0</v>
      </c>
      <c r="P238" s="58">
        <v>1245</v>
      </c>
      <c r="Q238" s="38">
        <f t="shared" si="36"/>
        <v>15410.579999999998</v>
      </c>
    </row>
    <row r="239" spans="2:17" x14ac:dyDescent="0.25">
      <c r="B239" s="76" t="s">
        <v>325</v>
      </c>
      <c r="C239" s="36">
        <v>224350</v>
      </c>
      <c r="D239" s="36">
        <v>225801</v>
      </c>
      <c r="E239" s="57">
        <v>0</v>
      </c>
      <c r="F239" s="57">
        <v>0</v>
      </c>
      <c r="G239" s="57">
        <v>0</v>
      </c>
      <c r="H239" s="57">
        <v>0</v>
      </c>
      <c r="I239" s="57">
        <v>0</v>
      </c>
      <c r="J239" s="57">
        <v>0</v>
      </c>
      <c r="K239" s="58">
        <v>1182.22</v>
      </c>
      <c r="L239" s="58">
        <v>0</v>
      </c>
      <c r="M239" s="58">
        <v>0</v>
      </c>
      <c r="N239" s="58">
        <v>2083.5</v>
      </c>
      <c r="O239" s="58">
        <v>1668</v>
      </c>
      <c r="P239" s="58">
        <v>1451.39</v>
      </c>
      <c r="Q239" s="38">
        <f t="shared" si="36"/>
        <v>6385.1100000000006</v>
      </c>
    </row>
    <row r="240" spans="2:17" x14ac:dyDescent="0.25">
      <c r="B240" s="76" t="s">
        <v>326</v>
      </c>
      <c r="C240" s="36">
        <v>10632000</v>
      </c>
      <c r="D240" s="36">
        <v>10632000</v>
      </c>
      <c r="E240" s="57">
        <v>0</v>
      </c>
      <c r="F240" s="57">
        <v>0</v>
      </c>
      <c r="G240" s="57">
        <v>0</v>
      </c>
      <c r="H240" s="57">
        <v>0</v>
      </c>
      <c r="I240" s="57">
        <v>0</v>
      </c>
      <c r="J240" s="57">
        <v>3186000</v>
      </c>
      <c r="K240" s="58">
        <v>0</v>
      </c>
      <c r="L240" s="58">
        <v>0</v>
      </c>
      <c r="M240" s="58">
        <v>0</v>
      </c>
      <c r="N240" s="58">
        <v>0</v>
      </c>
      <c r="O240" s="58">
        <v>0</v>
      </c>
      <c r="P240" s="58">
        <v>343928.09</v>
      </c>
      <c r="Q240" s="38">
        <f t="shared" si="36"/>
        <v>3529928.09</v>
      </c>
    </row>
    <row r="241" spans="2:17" x14ac:dyDescent="0.25">
      <c r="B241" s="76" t="s">
        <v>327</v>
      </c>
      <c r="C241" s="36">
        <v>2278349</v>
      </c>
      <c r="D241" s="36">
        <v>2383808</v>
      </c>
      <c r="E241" s="57">
        <v>0</v>
      </c>
      <c r="F241" s="57">
        <v>0</v>
      </c>
      <c r="G241" s="58">
        <v>0</v>
      </c>
      <c r="H241" s="57">
        <v>6188</v>
      </c>
      <c r="I241" s="57">
        <v>1811.77</v>
      </c>
      <c r="J241" s="57">
        <v>0</v>
      </c>
      <c r="K241" s="58">
        <v>57050</v>
      </c>
      <c r="L241" s="58">
        <v>0</v>
      </c>
      <c r="M241" s="58">
        <v>0</v>
      </c>
      <c r="N241" s="58">
        <v>7877.52</v>
      </c>
      <c r="O241" s="58">
        <v>0</v>
      </c>
      <c r="P241" s="58">
        <v>26157.75</v>
      </c>
      <c r="Q241" s="38">
        <f t="shared" si="36"/>
        <v>99085.040000000008</v>
      </c>
    </row>
    <row r="242" spans="2:17" x14ac:dyDescent="0.25">
      <c r="B242" s="75" t="s">
        <v>328</v>
      </c>
      <c r="C242" s="36">
        <v>680000</v>
      </c>
      <c r="D242" s="36">
        <v>680000</v>
      </c>
      <c r="E242" s="57">
        <v>0</v>
      </c>
      <c r="F242" s="57">
        <v>0</v>
      </c>
      <c r="G242" s="58">
        <v>0</v>
      </c>
      <c r="H242" s="57">
        <v>0</v>
      </c>
      <c r="I242" s="57">
        <v>0</v>
      </c>
      <c r="J242" s="57">
        <v>0</v>
      </c>
      <c r="K242" s="58">
        <v>0</v>
      </c>
      <c r="L242" s="58">
        <v>0</v>
      </c>
      <c r="M242" s="58">
        <v>0</v>
      </c>
      <c r="N242" s="58">
        <v>0</v>
      </c>
      <c r="O242" s="58">
        <v>0</v>
      </c>
      <c r="P242" s="58">
        <v>0</v>
      </c>
      <c r="Q242" s="38">
        <f t="shared" si="36"/>
        <v>0</v>
      </c>
    </row>
    <row r="243" spans="2:17" x14ac:dyDescent="0.25">
      <c r="B243" s="76" t="s">
        <v>329</v>
      </c>
      <c r="C243" s="36">
        <v>680000</v>
      </c>
      <c r="D243" s="36">
        <v>680000</v>
      </c>
      <c r="E243" s="57">
        <v>0</v>
      </c>
      <c r="F243" s="57">
        <v>0</v>
      </c>
      <c r="G243" s="58">
        <v>0</v>
      </c>
      <c r="H243" s="58">
        <v>0</v>
      </c>
      <c r="I243" s="57">
        <v>0</v>
      </c>
      <c r="J243" s="58">
        <v>0</v>
      </c>
      <c r="K243" s="58">
        <v>0</v>
      </c>
      <c r="L243" s="58">
        <v>0</v>
      </c>
      <c r="M243" s="58">
        <v>0</v>
      </c>
      <c r="N243" s="58">
        <v>0</v>
      </c>
      <c r="O243" s="58">
        <v>0</v>
      </c>
      <c r="P243" s="58">
        <v>0</v>
      </c>
      <c r="Q243" s="38">
        <f t="shared" si="36"/>
        <v>0</v>
      </c>
    </row>
    <row r="244" spans="2:17" x14ac:dyDescent="0.25">
      <c r="B244" s="87" t="s">
        <v>45</v>
      </c>
      <c r="C244" s="67">
        <v>108546432</v>
      </c>
      <c r="D244" s="67">
        <v>114167209</v>
      </c>
      <c r="E244" s="67">
        <v>72299.19</v>
      </c>
      <c r="F244" s="67">
        <v>77412.959999999992</v>
      </c>
      <c r="G244" s="67">
        <v>150491.25</v>
      </c>
      <c r="H244" s="67">
        <v>1988672.5299999998</v>
      </c>
      <c r="I244" s="67">
        <v>1581079.6199999999</v>
      </c>
      <c r="J244" s="67">
        <v>1048961.3799999999</v>
      </c>
      <c r="K244" s="67">
        <v>2643107.9500000002</v>
      </c>
      <c r="L244" s="67">
        <v>886224.94</v>
      </c>
      <c r="M244" s="67">
        <v>2911288.0500000003</v>
      </c>
      <c r="N244" s="67">
        <v>1649960.7100000002</v>
      </c>
      <c r="O244" s="67">
        <v>548673.52</v>
      </c>
      <c r="P244" s="67">
        <v>887193.3899999999</v>
      </c>
      <c r="Q244" s="70">
        <f t="shared" si="36"/>
        <v>14445365.490000002</v>
      </c>
    </row>
    <row r="245" spans="2:17" x14ac:dyDescent="0.25">
      <c r="B245" s="75" t="s">
        <v>330</v>
      </c>
      <c r="C245" s="36">
        <v>99817602</v>
      </c>
      <c r="D245" s="36">
        <v>105465542</v>
      </c>
      <c r="E245" s="36">
        <v>72299.19</v>
      </c>
      <c r="F245" s="36">
        <v>70412.959999999992</v>
      </c>
      <c r="G245" s="36">
        <v>150491.25</v>
      </c>
      <c r="H245" s="36">
        <v>1936785.7299999997</v>
      </c>
      <c r="I245" s="36">
        <v>1387806.8699999999</v>
      </c>
      <c r="J245" s="36">
        <v>1034447.38</v>
      </c>
      <c r="K245" s="36">
        <v>2639062.9500000002</v>
      </c>
      <c r="L245" s="36">
        <v>586214.61</v>
      </c>
      <c r="M245" s="36">
        <v>2808898.27</v>
      </c>
      <c r="N245" s="36">
        <v>1591234.7100000002</v>
      </c>
      <c r="O245" s="36">
        <v>548673.52</v>
      </c>
      <c r="P245" s="36">
        <v>824202.12</v>
      </c>
      <c r="Q245" s="38">
        <f t="shared" si="36"/>
        <v>13650529.560000001</v>
      </c>
    </row>
    <row r="246" spans="2:17" x14ac:dyDescent="0.25">
      <c r="B246" s="76" t="s">
        <v>331</v>
      </c>
      <c r="C246" s="36">
        <v>77672558</v>
      </c>
      <c r="D246" s="36">
        <v>83710058</v>
      </c>
      <c r="E246" s="36">
        <v>72299.19</v>
      </c>
      <c r="F246" s="36">
        <v>70412.959999999992</v>
      </c>
      <c r="G246" s="36">
        <v>50513.25</v>
      </c>
      <c r="H246" s="36">
        <v>1936785.7299999997</v>
      </c>
      <c r="I246" s="36">
        <v>1384821.8699999999</v>
      </c>
      <c r="J246" s="36">
        <v>962087.42</v>
      </c>
      <c r="K246" s="36">
        <v>2603312.9500000002</v>
      </c>
      <c r="L246" s="36">
        <v>495613.61</v>
      </c>
      <c r="M246" s="36">
        <v>2808898.27</v>
      </c>
      <c r="N246" s="36">
        <v>1589116.11</v>
      </c>
      <c r="O246" s="36">
        <v>548673.52</v>
      </c>
      <c r="P246" s="36">
        <v>819501.92</v>
      </c>
      <c r="Q246" s="38">
        <f t="shared" si="36"/>
        <v>13342036.799999999</v>
      </c>
    </row>
    <row r="247" spans="2:17" x14ac:dyDescent="0.25">
      <c r="B247" s="76" t="s">
        <v>332</v>
      </c>
      <c r="C247" s="36">
        <v>19666190</v>
      </c>
      <c r="D247" s="36">
        <v>19366190</v>
      </c>
      <c r="E247" s="36">
        <v>0</v>
      </c>
      <c r="F247" s="36">
        <v>0</v>
      </c>
      <c r="G247" s="36">
        <v>99978</v>
      </c>
      <c r="H247" s="36">
        <v>0</v>
      </c>
      <c r="I247" s="36">
        <v>0</v>
      </c>
      <c r="J247" s="36">
        <v>0</v>
      </c>
      <c r="K247" s="36">
        <v>0</v>
      </c>
      <c r="L247" s="36">
        <v>90601</v>
      </c>
      <c r="M247" s="36">
        <v>0</v>
      </c>
      <c r="N247" s="36">
        <v>0</v>
      </c>
      <c r="O247" s="36">
        <v>0</v>
      </c>
      <c r="P247" s="36">
        <v>0</v>
      </c>
      <c r="Q247" s="38">
        <f t="shared" si="36"/>
        <v>190579</v>
      </c>
    </row>
    <row r="248" spans="2:17" x14ac:dyDescent="0.25">
      <c r="B248" s="76" t="s">
        <v>333</v>
      </c>
      <c r="C248" s="36">
        <v>453514</v>
      </c>
      <c r="D248" s="36">
        <v>461651</v>
      </c>
      <c r="E248" s="36">
        <v>0</v>
      </c>
      <c r="F248" s="36">
        <v>0</v>
      </c>
      <c r="G248" s="36">
        <v>0</v>
      </c>
      <c r="H248" s="36">
        <v>0</v>
      </c>
      <c r="I248" s="36">
        <v>2985</v>
      </c>
      <c r="J248" s="36">
        <v>0</v>
      </c>
      <c r="K248" s="36">
        <v>0</v>
      </c>
      <c r="L248" s="36">
        <v>0</v>
      </c>
      <c r="M248" s="36">
        <v>0</v>
      </c>
      <c r="N248" s="36">
        <v>2118.6</v>
      </c>
      <c r="O248" s="36">
        <v>0</v>
      </c>
      <c r="P248" s="36">
        <v>2137.1999999999998</v>
      </c>
      <c r="Q248" s="38">
        <f t="shared" si="36"/>
        <v>7240.8</v>
      </c>
    </row>
    <row r="249" spans="2:17" x14ac:dyDescent="0.25">
      <c r="B249" s="76" t="s">
        <v>334</v>
      </c>
      <c r="C249" s="36">
        <v>1835430</v>
      </c>
      <c r="D249" s="36">
        <v>1837733</v>
      </c>
      <c r="E249" s="36">
        <v>0</v>
      </c>
      <c r="F249" s="36">
        <v>0</v>
      </c>
      <c r="G249" s="36">
        <v>0</v>
      </c>
      <c r="H249" s="36">
        <v>0</v>
      </c>
      <c r="I249" s="36">
        <v>0</v>
      </c>
      <c r="J249" s="36">
        <v>72359.960000000006</v>
      </c>
      <c r="K249" s="36">
        <v>35000</v>
      </c>
      <c r="L249" s="36">
        <v>0</v>
      </c>
      <c r="M249" s="36">
        <v>0</v>
      </c>
      <c r="N249" s="36">
        <v>0</v>
      </c>
      <c r="O249" s="36">
        <v>0</v>
      </c>
      <c r="P249" s="36">
        <v>2443</v>
      </c>
      <c r="Q249" s="38">
        <f t="shared" si="36"/>
        <v>109802.96</v>
      </c>
    </row>
    <row r="250" spans="2:17" x14ac:dyDescent="0.25">
      <c r="B250" s="76" t="s">
        <v>335</v>
      </c>
      <c r="C250" s="36">
        <v>189910</v>
      </c>
      <c r="D250" s="36">
        <v>89910</v>
      </c>
      <c r="E250" s="36">
        <v>0</v>
      </c>
      <c r="F250" s="36">
        <v>0</v>
      </c>
      <c r="G250" s="36">
        <v>0</v>
      </c>
      <c r="H250" s="36">
        <v>0</v>
      </c>
      <c r="I250" s="36">
        <v>0</v>
      </c>
      <c r="J250" s="36">
        <v>0</v>
      </c>
      <c r="K250" s="36">
        <v>750</v>
      </c>
      <c r="L250" s="36">
        <v>0</v>
      </c>
      <c r="M250" s="36">
        <v>0</v>
      </c>
      <c r="N250" s="36">
        <v>0</v>
      </c>
      <c r="O250" s="36">
        <v>0</v>
      </c>
      <c r="P250" s="36">
        <v>120</v>
      </c>
      <c r="Q250" s="38">
        <f t="shared" si="36"/>
        <v>870</v>
      </c>
    </row>
    <row r="251" spans="2:17" x14ac:dyDescent="0.25">
      <c r="B251" s="75" t="s">
        <v>336</v>
      </c>
      <c r="C251" s="36">
        <v>8728830</v>
      </c>
      <c r="D251" s="36">
        <v>8701667</v>
      </c>
      <c r="E251" s="36">
        <v>0</v>
      </c>
      <c r="F251" s="36">
        <v>7000</v>
      </c>
      <c r="G251" s="36">
        <v>0</v>
      </c>
      <c r="H251" s="36">
        <v>51886.8</v>
      </c>
      <c r="I251" s="36">
        <v>193272.75</v>
      </c>
      <c r="J251" s="36">
        <v>14514</v>
      </c>
      <c r="K251" s="36">
        <v>4045</v>
      </c>
      <c r="L251" s="36">
        <v>300010.33</v>
      </c>
      <c r="M251" s="36">
        <v>102389.78</v>
      </c>
      <c r="N251" s="36">
        <v>58726</v>
      </c>
      <c r="O251" s="36">
        <v>0</v>
      </c>
      <c r="P251" s="36">
        <v>62991.27</v>
      </c>
      <c r="Q251" s="38">
        <f t="shared" si="36"/>
        <v>794835.93</v>
      </c>
    </row>
    <row r="252" spans="2:17" x14ac:dyDescent="0.25">
      <c r="B252" s="76" t="s">
        <v>337</v>
      </c>
      <c r="C252" s="36">
        <v>60000</v>
      </c>
      <c r="D252" s="36">
        <v>60000</v>
      </c>
      <c r="E252" s="36">
        <v>0</v>
      </c>
      <c r="F252" s="36">
        <v>0</v>
      </c>
      <c r="G252" s="36">
        <v>0</v>
      </c>
      <c r="H252" s="36">
        <v>0</v>
      </c>
      <c r="I252" s="36">
        <v>0</v>
      </c>
      <c r="J252" s="36">
        <v>0</v>
      </c>
      <c r="K252" s="36">
        <v>0</v>
      </c>
      <c r="L252" s="36">
        <v>0</v>
      </c>
      <c r="M252" s="36">
        <v>0</v>
      </c>
      <c r="N252" s="36">
        <v>0</v>
      </c>
      <c r="O252" s="36">
        <v>0</v>
      </c>
      <c r="P252" s="36">
        <v>0</v>
      </c>
      <c r="Q252" s="38">
        <f t="shared" si="36"/>
        <v>0</v>
      </c>
    </row>
    <row r="253" spans="2:17" x14ac:dyDescent="0.25">
      <c r="B253" s="76" t="s">
        <v>338</v>
      </c>
      <c r="C253" s="36">
        <v>3424833</v>
      </c>
      <c r="D253" s="36">
        <v>3072420</v>
      </c>
      <c r="E253" s="36">
        <v>0</v>
      </c>
      <c r="F253" s="36">
        <v>7000</v>
      </c>
      <c r="G253" s="36">
        <v>0</v>
      </c>
      <c r="H253" s="36">
        <v>51886.8</v>
      </c>
      <c r="I253" s="36">
        <v>0</v>
      </c>
      <c r="J253" s="36">
        <v>14514</v>
      </c>
      <c r="K253" s="36">
        <v>2705</v>
      </c>
      <c r="L253" s="36">
        <v>13163.880000000001</v>
      </c>
      <c r="M253" s="36">
        <v>51613.2</v>
      </c>
      <c r="N253" s="36">
        <v>56658</v>
      </c>
      <c r="O253" s="36">
        <v>0</v>
      </c>
      <c r="P253" s="36">
        <v>6848.95</v>
      </c>
      <c r="Q253" s="38">
        <f t="shared" si="36"/>
        <v>204389.83000000002</v>
      </c>
    </row>
    <row r="254" spans="2:17" x14ac:dyDescent="0.25">
      <c r="B254" s="76" t="s">
        <v>339</v>
      </c>
      <c r="C254" s="36">
        <v>6560</v>
      </c>
      <c r="D254" s="36">
        <v>7560</v>
      </c>
      <c r="E254" s="36">
        <v>0</v>
      </c>
      <c r="F254" s="36">
        <v>0</v>
      </c>
      <c r="G254" s="36">
        <v>0</v>
      </c>
      <c r="H254" s="36">
        <v>0</v>
      </c>
      <c r="I254" s="36">
        <v>0</v>
      </c>
      <c r="J254" s="36">
        <v>0</v>
      </c>
      <c r="K254" s="36">
        <v>0</v>
      </c>
      <c r="L254" s="36">
        <v>0</v>
      </c>
      <c r="M254" s="36">
        <v>0</v>
      </c>
      <c r="N254" s="36">
        <v>548</v>
      </c>
      <c r="O254" s="36">
        <v>0</v>
      </c>
      <c r="P254" s="36">
        <v>0</v>
      </c>
      <c r="Q254" s="38">
        <f t="shared" si="36"/>
        <v>548</v>
      </c>
    </row>
    <row r="255" spans="2:17" x14ac:dyDescent="0.25">
      <c r="B255" s="76" t="s">
        <v>340</v>
      </c>
      <c r="C255" s="36">
        <v>5222437</v>
      </c>
      <c r="D255" s="36">
        <v>4987787</v>
      </c>
      <c r="E255" s="36">
        <v>0</v>
      </c>
      <c r="F255" s="36">
        <v>0</v>
      </c>
      <c r="G255" s="36">
        <v>0</v>
      </c>
      <c r="H255" s="36">
        <v>0</v>
      </c>
      <c r="I255" s="36">
        <v>4124</v>
      </c>
      <c r="J255" s="36">
        <v>0</v>
      </c>
      <c r="K255" s="36">
        <v>1340</v>
      </c>
      <c r="L255" s="36">
        <v>286846.45</v>
      </c>
      <c r="M255" s="36">
        <v>40864.58</v>
      </c>
      <c r="N255" s="36">
        <v>320</v>
      </c>
      <c r="O255" s="36">
        <v>0</v>
      </c>
      <c r="P255" s="36">
        <v>790</v>
      </c>
      <c r="Q255" s="38">
        <f t="shared" si="36"/>
        <v>334285.03000000003</v>
      </c>
    </row>
    <row r="256" spans="2:17" x14ac:dyDescent="0.25">
      <c r="B256" s="76" t="s">
        <v>341</v>
      </c>
      <c r="C256" s="36">
        <v>15000</v>
      </c>
      <c r="D256" s="36">
        <v>573900</v>
      </c>
      <c r="E256" s="36">
        <v>0</v>
      </c>
      <c r="F256" s="36">
        <v>0</v>
      </c>
      <c r="G256" s="36">
        <v>0</v>
      </c>
      <c r="H256" s="36">
        <v>0</v>
      </c>
      <c r="I256" s="36">
        <v>189148.75</v>
      </c>
      <c r="J256" s="36">
        <v>0</v>
      </c>
      <c r="K256" s="36">
        <v>0</v>
      </c>
      <c r="L256" s="36">
        <v>0</v>
      </c>
      <c r="M256" s="36">
        <v>9912</v>
      </c>
      <c r="N256" s="36">
        <v>1200</v>
      </c>
      <c r="O256" s="36">
        <v>0</v>
      </c>
      <c r="P256" s="36">
        <v>55352.32</v>
      </c>
      <c r="Q256" s="38">
        <f t="shared" si="36"/>
        <v>255613.07</v>
      </c>
    </row>
    <row r="257" spans="2:17" x14ac:dyDescent="0.25">
      <c r="B257" s="87" t="s">
        <v>46</v>
      </c>
      <c r="C257" s="67">
        <v>188178464</v>
      </c>
      <c r="D257" s="67">
        <v>201328274</v>
      </c>
      <c r="E257" s="67">
        <v>98423.8</v>
      </c>
      <c r="F257" s="67">
        <v>1822168.6599999997</v>
      </c>
      <c r="G257" s="67">
        <v>545502.89</v>
      </c>
      <c r="H257" s="67">
        <v>3240945.41</v>
      </c>
      <c r="I257" s="67">
        <v>941859.16</v>
      </c>
      <c r="J257" s="67">
        <v>451700.47000000003</v>
      </c>
      <c r="K257" s="67">
        <v>4746451.6400000015</v>
      </c>
      <c r="L257" s="67">
        <v>2322931.59</v>
      </c>
      <c r="M257" s="67">
        <v>5978949.1500000004</v>
      </c>
      <c r="N257" s="67">
        <v>1252543.78</v>
      </c>
      <c r="O257" s="67">
        <v>1325196.2400000002</v>
      </c>
      <c r="P257" s="67">
        <v>7134100.0199999996</v>
      </c>
      <c r="Q257" s="70">
        <f t="shared" si="36"/>
        <v>29860772.810000006</v>
      </c>
    </row>
    <row r="258" spans="2:17" x14ac:dyDescent="0.25">
      <c r="B258" s="75" t="s">
        <v>342</v>
      </c>
      <c r="C258" s="36">
        <v>12990934</v>
      </c>
      <c r="D258" s="36">
        <v>10076158</v>
      </c>
      <c r="E258" s="36">
        <v>0</v>
      </c>
      <c r="F258" s="36">
        <v>462123.44999999995</v>
      </c>
      <c r="G258" s="36">
        <v>85569.8</v>
      </c>
      <c r="H258" s="36">
        <v>690589.98</v>
      </c>
      <c r="I258" s="36">
        <v>22656.9</v>
      </c>
      <c r="J258" s="36">
        <v>0</v>
      </c>
      <c r="K258" s="36">
        <v>73226.060000000056</v>
      </c>
      <c r="L258" s="36">
        <v>81570.080000000002</v>
      </c>
      <c r="M258" s="36">
        <v>270280.63</v>
      </c>
      <c r="N258" s="36">
        <v>183527.17</v>
      </c>
      <c r="O258" s="36">
        <v>113503.85</v>
      </c>
      <c r="P258" s="36">
        <v>730946.62000000011</v>
      </c>
      <c r="Q258" s="38">
        <f t="shared" si="36"/>
        <v>2713994.54</v>
      </c>
    </row>
    <row r="259" spans="2:17" x14ac:dyDescent="0.25">
      <c r="B259" s="76" t="s">
        <v>343</v>
      </c>
      <c r="C259" s="36">
        <v>12990934</v>
      </c>
      <c r="D259" s="36">
        <v>10076158</v>
      </c>
      <c r="E259" s="36">
        <v>0</v>
      </c>
      <c r="F259" s="36">
        <v>462123.44999999995</v>
      </c>
      <c r="G259" s="36">
        <v>85569.8</v>
      </c>
      <c r="H259" s="36">
        <v>690589.98</v>
      </c>
      <c r="I259" s="36">
        <v>22656.9</v>
      </c>
      <c r="J259" s="36">
        <v>0</v>
      </c>
      <c r="K259" s="36">
        <v>73226.060000000056</v>
      </c>
      <c r="L259" s="36">
        <v>81570.080000000002</v>
      </c>
      <c r="M259" s="36">
        <v>270280.63</v>
      </c>
      <c r="N259" s="36">
        <v>183527.17</v>
      </c>
      <c r="O259" s="36">
        <v>113503.85</v>
      </c>
      <c r="P259" s="36">
        <v>730946.62000000011</v>
      </c>
      <c r="Q259" s="38">
        <f t="shared" si="36"/>
        <v>2713994.54</v>
      </c>
    </row>
    <row r="260" spans="2:17" x14ac:dyDescent="0.25">
      <c r="B260" s="75" t="s">
        <v>344</v>
      </c>
      <c r="C260" s="36">
        <v>62223844</v>
      </c>
      <c r="D260" s="36">
        <v>61336927</v>
      </c>
      <c r="E260" s="36">
        <v>0</v>
      </c>
      <c r="F260" s="36">
        <v>565706.23999999999</v>
      </c>
      <c r="G260" s="36">
        <v>19447.66</v>
      </c>
      <c r="H260" s="36">
        <v>1575115.1000000003</v>
      </c>
      <c r="I260" s="36">
        <v>503569.85</v>
      </c>
      <c r="J260" s="36">
        <v>95290.85</v>
      </c>
      <c r="K260" s="36">
        <v>3095347.9000000004</v>
      </c>
      <c r="L260" s="36">
        <v>1662610.29</v>
      </c>
      <c r="M260" s="36">
        <v>475501.20999999996</v>
      </c>
      <c r="N260" s="36">
        <v>313699.78999999998</v>
      </c>
      <c r="O260" s="36">
        <v>508297.95000000007</v>
      </c>
      <c r="P260" s="36">
        <v>197794.74</v>
      </c>
      <c r="Q260" s="38">
        <f t="shared" si="36"/>
        <v>9012381.5800000019</v>
      </c>
    </row>
    <row r="261" spans="2:17" x14ac:dyDescent="0.25">
      <c r="B261" s="76" t="s">
        <v>345</v>
      </c>
      <c r="C261" s="36">
        <v>56222450</v>
      </c>
      <c r="D261" s="36">
        <v>55335033</v>
      </c>
      <c r="E261" s="36">
        <v>0</v>
      </c>
      <c r="F261" s="36">
        <v>565706.23999999999</v>
      </c>
      <c r="G261" s="36">
        <v>19447.66</v>
      </c>
      <c r="H261" s="36">
        <v>1575115.1000000003</v>
      </c>
      <c r="I261" s="36">
        <v>503569.85</v>
      </c>
      <c r="J261" s="36">
        <v>95290.85</v>
      </c>
      <c r="K261" s="36">
        <v>3095347.9000000004</v>
      </c>
      <c r="L261" s="36">
        <v>1662610.29</v>
      </c>
      <c r="M261" s="36">
        <v>475501.20999999996</v>
      </c>
      <c r="N261" s="36">
        <v>313699.78999999998</v>
      </c>
      <c r="O261" s="36">
        <v>508297.95000000007</v>
      </c>
      <c r="P261" s="36">
        <v>197794.74</v>
      </c>
      <c r="Q261" s="38">
        <f t="shared" si="36"/>
        <v>9012381.5800000019</v>
      </c>
    </row>
    <row r="262" spans="2:17" x14ac:dyDescent="0.25">
      <c r="B262" s="76" t="s">
        <v>346</v>
      </c>
      <c r="C262" s="36">
        <v>6001394</v>
      </c>
      <c r="D262" s="36">
        <v>6001894</v>
      </c>
      <c r="E262" s="36">
        <v>0</v>
      </c>
      <c r="F262" s="36">
        <v>0</v>
      </c>
      <c r="G262" s="36">
        <v>0</v>
      </c>
      <c r="H262" s="36">
        <v>0</v>
      </c>
      <c r="I262" s="36">
        <v>0</v>
      </c>
      <c r="J262" s="36">
        <v>0</v>
      </c>
      <c r="K262" s="36">
        <v>0</v>
      </c>
      <c r="L262" s="36">
        <v>0</v>
      </c>
      <c r="M262" s="36">
        <v>0</v>
      </c>
      <c r="N262" s="36">
        <v>0</v>
      </c>
      <c r="O262" s="36">
        <v>0</v>
      </c>
      <c r="P262" s="36">
        <v>0</v>
      </c>
      <c r="Q262" s="38">
        <f t="shared" si="36"/>
        <v>0</v>
      </c>
    </row>
    <row r="263" spans="2:17" x14ac:dyDescent="0.25">
      <c r="B263" s="75" t="s">
        <v>347</v>
      </c>
      <c r="C263" s="36">
        <v>5409030</v>
      </c>
      <c r="D263" s="36">
        <v>3765290</v>
      </c>
      <c r="E263" s="36">
        <v>0</v>
      </c>
      <c r="F263" s="36">
        <v>0</v>
      </c>
      <c r="G263" s="36">
        <v>4900.5</v>
      </c>
      <c r="H263" s="36">
        <v>413387.4</v>
      </c>
      <c r="I263" s="36">
        <v>111461.4</v>
      </c>
      <c r="J263" s="36">
        <v>244157.1</v>
      </c>
      <c r="K263" s="36">
        <v>48000</v>
      </c>
      <c r="L263" s="36">
        <v>10384</v>
      </c>
      <c r="M263" s="36">
        <v>172766.75</v>
      </c>
      <c r="N263" s="36">
        <v>174543.83000000002</v>
      </c>
      <c r="O263" s="36">
        <v>74745.919999999998</v>
      </c>
      <c r="P263" s="36">
        <v>371318.42</v>
      </c>
      <c r="Q263" s="38">
        <f t="shared" si="36"/>
        <v>1625665.3199999998</v>
      </c>
    </row>
    <row r="264" spans="2:17" x14ac:dyDescent="0.25">
      <c r="B264" s="76" t="s">
        <v>348</v>
      </c>
      <c r="C264" s="36">
        <v>5409030</v>
      </c>
      <c r="D264" s="36">
        <v>3765290</v>
      </c>
      <c r="E264" s="36">
        <v>0</v>
      </c>
      <c r="F264" s="36">
        <v>0</v>
      </c>
      <c r="G264" s="36">
        <v>4900.5</v>
      </c>
      <c r="H264" s="36">
        <v>413387.4</v>
      </c>
      <c r="I264" s="36">
        <v>111461.4</v>
      </c>
      <c r="J264" s="36">
        <v>244157.1</v>
      </c>
      <c r="K264" s="36">
        <v>48000</v>
      </c>
      <c r="L264" s="36">
        <v>10384</v>
      </c>
      <c r="M264" s="36">
        <v>172766.75</v>
      </c>
      <c r="N264" s="36">
        <v>174543.83000000002</v>
      </c>
      <c r="O264" s="36">
        <v>74745.919999999998</v>
      </c>
      <c r="P264" s="36">
        <v>371318.42</v>
      </c>
      <c r="Q264" s="38">
        <f t="shared" si="36"/>
        <v>1625665.3199999998</v>
      </c>
    </row>
    <row r="265" spans="2:17" x14ac:dyDescent="0.25">
      <c r="B265" s="75" t="s">
        <v>349</v>
      </c>
      <c r="C265" s="36">
        <v>6100000</v>
      </c>
      <c r="D265" s="36">
        <v>16482773</v>
      </c>
      <c r="E265" s="36">
        <v>0</v>
      </c>
      <c r="F265" s="36">
        <v>0</v>
      </c>
      <c r="G265" s="36">
        <v>0</v>
      </c>
      <c r="H265" s="36">
        <v>0</v>
      </c>
      <c r="I265" s="36">
        <v>0</v>
      </c>
      <c r="J265" s="36">
        <v>0</v>
      </c>
      <c r="K265" s="36">
        <v>0</v>
      </c>
      <c r="L265" s="36">
        <v>0</v>
      </c>
      <c r="M265" s="36">
        <v>0</v>
      </c>
      <c r="N265" s="36">
        <v>0</v>
      </c>
      <c r="O265" s="36">
        <v>0</v>
      </c>
      <c r="P265" s="36">
        <v>5250076.67</v>
      </c>
      <c r="Q265" s="38">
        <f t="shared" si="36"/>
        <v>5250076.67</v>
      </c>
    </row>
    <row r="266" spans="2:17" x14ac:dyDescent="0.25">
      <c r="B266" s="76" t="s">
        <v>350</v>
      </c>
      <c r="C266" s="36">
        <v>6100000</v>
      </c>
      <c r="D266" s="36">
        <v>16482773</v>
      </c>
      <c r="E266" s="36">
        <v>0</v>
      </c>
      <c r="F266" s="36">
        <v>0</v>
      </c>
      <c r="G266" s="36">
        <v>0</v>
      </c>
      <c r="H266" s="36">
        <v>0</v>
      </c>
      <c r="I266" s="36">
        <v>0</v>
      </c>
      <c r="J266" s="36">
        <v>0</v>
      </c>
      <c r="K266" s="36">
        <v>0</v>
      </c>
      <c r="L266" s="36">
        <v>0</v>
      </c>
      <c r="M266" s="36">
        <v>0</v>
      </c>
      <c r="N266" s="36">
        <v>0</v>
      </c>
      <c r="O266" s="36">
        <v>0</v>
      </c>
      <c r="P266" s="36">
        <v>5250076.67</v>
      </c>
      <c r="Q266" s="38">
        <f t="shared" si="36"/>
        <v>5250076.67</v>
      </c>
    </row>
    <row r="267" spans="2:17" x14ac:dyDescent="0.25">
      <c r="B267" s="75" t="s">
        <v>351</v>
      </c>
      <c r="C267" s="36">
        <v>7918248</v>
      </c>
      <c r="D267" s="36">
        <v>13738927</v>
      </c>
      <c r="E267" s="36">
        <v>0</v>
      </c>
      <c r="F267" s="36">
        <v>33205.199999999997</v>
      </c>
      <c r="G267" s="36">
        <v>199335</v>
      </c>
      <c r="H267" s="36">
        <v>4975</v>
      </c>
      <c r="I267" s="36">
        <v>39975.14</v>
      </c>
      <c r="J267" s="36">
        <v>0</v>
      </c>
      <c r="K267" s="36">
        <v>43776.1</v>
      </c>
      <c r="L267" s="36">
        <v>19245.8</v>
      </c>
      <c r="M267" s="36">
        <v>4968235.2</v>
      </c>
      <c r="N267" s="36">
        <v>196486</v>
      </c>
      <c r="O267" s="36">
        <v>35149</v>
      </c>
      <c r="P267" s="36">
        <v>85435.930000000008</v>
      </c>
      <c r="Q267" s="38">
        <f t="shared" si="36"/>
        <v>5625818.3700000001</v>
      </c>
    </row>
    <row r="268" spans="2:17" x14ac:dyDescent="0.25">
      <c r="B268" s="76" t="s">
        <v>352</v>
      </c>
      <c r="C268" s="36">
        <v>7918248</v>
      </c>
      <c r="D268" s="36">
        <v>13738927</v>
      </c>
      <c r="E268" s="36">
        <v>0</v>
      </c>
      <c r="F268" s="36">
        <v>33205.199999999997</v>
      </c>
      <c r="G268" s="36">
        <v>199335</v>
      </c>
      <c r="H268" s="36">
        <v>4975</v>
      </c>
      <c r="I268" s="36">
        <v>39975.14</v>
      </c>
      <c r="J268" s="36">
        <v>0</v>
      </c>
      <c r="K268" s="36">
        <v>43776.1</v>
      </c>
      <c r="L268" s="36">
        <v>19245.8</v>
      </c>
      <c r="M268" s="36">
        <v>4968235.2</v>
      </c>
      <c r="N268" s="36">
        <v>196486</v>
      </c>
      <c r="O268" s="36">
        <v>35149</v>
      </c>
      <c r="P268" s="36">
        <v>85435.930000000008</v>
      </c>
      <c r="Q268" s="38">
        <f t="shared" si="36"/>
        <v>5625818.3700000001</v>
      </c>
    </row>
    <row r="269" spans="2:17" x14ac:dyDescent="0.25">
      <c r="B269" s="75" t="s">
        <v>353</v>
      </c>
      <c r="C269" s="36">
        <v>19471733</v>
      </c>
      <c r="D269" s="36">
        <v>20412427</v>
      </c>
      <c r="E269" s="36">
        <v>98423.8</v>
      </c>
      <c r="F269" s="36">
        <v>375629.89</v>
      </c>
      <c r="G269" s="36">
        <v>208814.93</v>
      </c>
      <c r="H269" s="36">
        <v>52330.189999999995</v>
      </c>
      <c r="I269" s="36">
        <v>145336.95000000001</v>
      </c>
      <c r="J269" s="36">
        <v>2961.8</v>
      </c>
      <c r="K269" s="36">
        <v>1436288.7000000002</v>
      </c>
      <c r="L269" s="36">
        <v>4106.4000000000015</v>
      </c>
      <c r="M269" s="36">
        <v>66199</v>
      </c>
      <c r="N269" s="36">
        <v>156421.57</v>
      </c>
      <c r="O269" s="36">
        <v>351728</v>
      </c>
      <c r="P269" s="36">
        <v>27281.88</v>
      </c>
      <c r="Q269" s="38">
        <f t="shared" si="36"/>
        <v>2925523.11</v>
      </c>
    </row>
    <row r="270" spans="2:17" x14ac:dyDescent="0.25">
      <c r="B270" s="76" t="s">
        <v>354</v>
      </c>
      <c r="C270" s="36">
        <v>19471733</v>
      </c>
      <c r="D270" s="36">
        <v>20412427</v>
      </c>
      <c r="E270" s="36">
        <v>98423.8</v>
      </c>
      <c r="F270" s="36">
        <v>375629.89</v>
      </c>
      <c r="G270" s="36">
        <v>208814.93</v>
      </c>
      <c r="H270" s="36">
        <v>52330.189999999995</v>
      </c>
      <c r="I270" s="36">
        <v>145336.95000000001</v>
      </c>
      <c r="J270" s="36">
        <v>2961.8</v>
      </c>
      <c r="K270" s="36">
        <v>1436288.7000000002</v>
      </c>
      <c r="L270" s="36">
        <v>4106.4000000000015</v>
      </c>
      <c r="M270" s="36">
        <v>66199</v>
      </c>
      <c r="N270" s="36">
        <v>156421.57</v>
      </c>
      <c r="O270" s="36">
        <v>351728</v>
      </c>
      <c r="P270" s="36">
        <v>27281.88</v>
      </c>
      <c r="Q270" s="38">
        <f t="shared" si="36"/>
        <v>2925523.11</v>
      </c>
    </row>
    <row r="271" spans="2:17" x14ac:dyDescent="0.25">
      <c r="B271" s="75" t="s">
        <v>355</v>
      </c>
      <c r="C271" s="36">
        <v>9334785</v>
      </c>
      <c r="D271" s="36">
        <v>10187348</v>
      </c>
      <c r="E271" s="36">
        <v>0</v>
      </c>
      <c r="F271" s="36">
        <v>0</v>
      </c>
      <c r="G271" s="36">
        <v>0</v>
      </c>
      <c r="H271" s="36">
        <v>143731.07999999999</v>
      </c>
      <c r="I271" s="36">
        <v>0</v>
      </c>
      <c r="J271" s="36">
        <v>48191.64</v>
      </c>
      <c r="K271" s="36">
        <v>0</v>
      </c>
      <c r="L271" s="36">
        <v>0</v>
      </c>
      <c r="M271" s="36">
        <v>16604.96</v>
      </c>
      <c r="N271" s="36">
        <v>0</v>
      </c>
      <c r="O271" s="36">
        <v>0</v>
      </c>
      <c r="P271" s="36">
        <v>69797</v>
      </c>
      <c r="Q271" s="38">
        <f t="shared" si="36"/>
        <v>278324.67999999993</v>
      </c>
    </row>
    <row r="272" spans="2:17" x14ac:dyDescent="0.25">
      <c r="B272" s="76" t="s">
        <v>356</v>
      </c>
      <c r="C272" s="36">
        <v>9334785</v>
      </c>
      <c r="D272" s="36">
        <v>10089076</v>
      </c>
      <c r="E272" s="36">
        <v>0</v>
      </c>
      <c r="F272" s="36">
        <v>0</v>
      </c>
      <c r="G272" s="36">
        <v>0</v>
      </c>
      <c r="H272" s="36">
        <v>143731.07999999999</v>
      </c>
      <c r="I272" s="36">
        <v>0</v>
      </c>
      <c r="J272" s="36">
        <v>48191.64</v>
      </c>
      <c r="K272" s="36">
        <v>0</v>
      </c>
      <c r="L272" s="36">
        <v>0</v>
      </c>
      <c r="M272" s="36">
        <v>16604.96</v>
      </c>
      <c r="N272" s="36">
        <v>0</v>
      </c>
      <c r="O272" s="36">
        <v>0</v>
      </c>
      <c r="P272" s="36">
        <v>0</v>
      </c>
      <c r="Q272" s="38">
        <f t="shared" si="36"/>
        <v>208527.67999999996</v>
      </c>
    </row>
    <row r="273" spans="2:17" x14ac:dyDescent="0.25">
      <c r="B273" s="76" t="s">
        <v>357</v>
      </c>
      <c r="C273" s="36">
        <v>0</v>
      </c>
      <c r="D273" s="36">
        <v>98272</v>
      </c>
      <c r="E273" s="36">
        <v>0</v>
      </c>
      <c r="F273" s="36">
        <v>0</v>
      </c>
      <c r="G273" s="36">
        <v>0</v>
      </c>
      <c r="H273" s="36">
        <v>0</v>
      </c>
      <c r="I273" s="36">
        <v>0</v>
      </c>
      <c r="J273" s="36">
        <v>0</v>
      </c>
      <c r="K273" s="36">
        <v>0</v>
      </c>
      <c r="L273" s="36">
        <v>0</v>
      </c>
      <c r="M273" s="36">
        <v>0</v>
      </c>
      <c r="N273" s="36">
        <v>0</v>
      </c>
      <c r="O273" s="36">
        <v>0</v>
      </c>
      <c r="P273" s="36">
        <v>69797</v>
      </c>
      <c r="Q273" s="38">
        <f t="shared" si="36"/>
        <v>69797</v>
      </c>
    </row>
    <row r="274" spans="2:17" x14ac:dyDescent="0.25">
      <c r="B274" s="75" t="s">
        <v>358</v>
      </c>
      <c r="C274" s="36">
        <v>64729890</v>
      </c>
      <c r="D274" s="36">
        <v>65328424</v>
      </c>
      <c r="E274" s="36">
        <v>0</v>
      </c>
      <c r="F274" s="36">
        <v>385503.88</v>
      </c>
      <c r="G274" s="36">
        <v>27435</v>
      </c>
      <c r="H274" s="36">
        <v>360816.66</v>
      </c>
      <c r="I274" s="36">
        <v>118858.92000000001</v>
      </c>
      <c r="J274" s="36">
        <v>61099.08</v>
      </c>
      <c r="K274" s="36">
        <v>49812.88</v>
      </c>
      <c r="L274" s="36">
        <v>545015.02</v>
      </c>
      <c r="M274" s="36">
        <v>9361.4</v>
      </c>
      <c r="N274" s="36">
        <v>227865.42</v>
      </c>
      <c r="O274" s="36">
        <v>241771.51999999999</v>
      </c>
      <c r="P274" s="36">
        <v>401448.75999999995</v>
      </c>
      <c r="Q274" s="38">
        <f t="shared" si="36"/>
        <v>2428988.5399999996</v>
      </c>
    </row>
    <row r="275" spans="2:17" x14ac:dyDescent="0.25">
      <c r="B275" s="76" t="s">
        <v>359</v>
      </c>
      <c r="C275" s="36">
        <v>35458890</v>
      </c>
      <c r="D275" s="36">
        <v>37165460</v>
      </c>
      <c r="E275" s="36">
        <v>0</v>
      </c>
      <c r="F275" s="36">
        <v>385503.88</v>
      </c>
      <c r="G275" s="36">
        <v>27435</v>
      </c>
      <c r="H275" s="36">
        <v>360816.66</v>
      </c>
      <c r="I275" s="36">
        <v>118858.92000000001</v>
      </c>
      <c r="J275" s="36">
        <v>61099.08</v>
      </c>
      <c r="K275" s="36">
        <v>48538.479999999996</v>
      </c>
      <c r="L275" s="36">
        <v>116250.22</v>
      </c>
      <c r="M275" s="36">
        <v>9361.4</v>
      </c>
      <c r="N275" s="36">
        <v>227865.42</v>
      </c>
      <c r="O275" s="36">
        <v>224873.91999999998</v>
      </c>
      <c r="P275" s="36">
        <v>370178.75999999995</v>
      </c>
      <c r="Q275" s="38">
        <f t="shared" si="36"/>
        <v>1950781.7399999998</v>
      </c>
    </row>
    <row r="276" spans="2:17" x14ac:dyDescent="0.25">
      <c r="B276" s="76" t="s">
        <v>360</v>
      </c>
      <c r="C276" s="36">
        <v>29271000</v>
      </c>
      <c r="D276" s="36">
        <v>27334852</v>
      </c>
      <c r="E276" s="36">
        <v>0</v>
      </c>
      <c r="F276" s="36">
        <v>0</v>
      </c>
      <c r="G276" s="36">
        <v>0</v>
      </c>
      <c r="H276" s="36">
        <v>0</v>
      </c>
      <c r="I276" s="36">
        <v>0</v>
      </c>
      <c r="J276" s="36">
        <v>0</v>
      </c>
      <c r="K276" s="36">
        <v>0</v>
      </c>
      <c r="L276" s="36">
        <v>0</v>
      </c>
      <c r="M276" s="36">
        <v>0</v>
      </c>
      <c r="N276" s="36">
        <v>0</v>
      </c>
      <c r="O276" s="36">
        <v>0</v>
      </c>
      <c r="P276" s="36">
        <v>0</v>
      </c>
      <c r="Q276" s="38">
        <f t="shared" si="36"/>
        <v>0</v>
      </c>
    </row>
    <row r="277" spans="2:17" x14ac:dyDescent="0.25">
      <c r="B277" s="76" t="s">
        <v>361</v>
      </c>
      <c r="C277" s="36">
        <v>0</v>
      </c>
      <c r="D277" s="36">
        <v>652293</v>
      </c>
      <c r="E277" s="36">
        <v>0</v>
      </c>
      <c r="F277" s="36">
        <v>0</v>
      </c>
      <c r="G277" s="36">
        <v>0</v>
      </c>
      <c r="H277" s="36">
        <v>0</v>
      </c>
      <c r="I277" s="36">
        <v>0</v>
      </c>
      <c r="J277" s="36">
        <v>0</v>
      </c>
      <c r="K277" s="36">
        <v>1274.4000000000001</v>
      </c>
      <c r="L277" s="36">
        <v>428764.8</v>
      </c>
      <c r="M277" s="36">
        <v>0</v>
      </c>
      <c r="N277" s="36">
        <v>0</v>
      </c>
      <c r="O277" s="36">
        <v>16897.599999999999</v>
      </c>
      <c r="P277" s="36">
        <v>0</v>
      </c>
      <c r="Q277" s="38">
        <f t="shared" si="36"/>
        <v>446936.8</v>
      </c>
    </row>
    <row r="278" spans="2:17" x14ac:dyDescent="0.25">
      <c r="B278" s="76" t="s">
        <v>362</v>
      </c>
      <c r="C278" s="36">
        <v>0</v>
      </c>
      <c r="D278" s="36">
        <v>175820</v>
      </c>
      <c r="E278" s="36">
        <v>0</v>
      </c>
      <c r="F278" s="36">
        <v>0</v>
      </c>
      <c r="G278" s="36">
        <v>0</v>
      </c>
      <c r="H278" s="36">
        <v>0</v>
      </c>
      <c r="I278" s="36">
        <v>0</v>
      </c>
      <c r="J278" s="36">
        <v>0</v>
      </c>
      <c r="K278" s="36">
        <v>0</v>
      </c>
      <c r="L278" s="36">
        <v>0</v>
      </c>
      <c r="M278" s="36">
        <v>0</v>
      </c>
      <c r="N278" s="36">
        <v>0</v>
      </c>
      <c r="O278" s="36">
        <v>0</v>
      </c>
      <c r="P278" s="36">
        <v>31270</v>
      </c>
      <c r="Q278" s="38">
        <f t="shared" si="36"/>
        <v>31270</v>
      </c>
    </row>
    <row r="279" spans="2:17" x14ac:dyDescent="0.25">
      <c r="B279" s="11" t="s">
        <v>47</v>
      </c>
      <c r="C279" s="37">
        <v>17464349816</v>
      </c>
      <c r="D279" s="37">
        <v>17252039344</v>
      </c>
      <c r="E279" s="37">
        <v>1539023.3</v>
      </c>
      <c r="F279" s="37">
        <v>1539023.3</v>
      </c>
      <c r="G279" s="37">
        <v>2887883435.75</v>
      </c>
      <c r="H279" s="37">
        <v>2836783713.9699998</v>
      </c>
      <c r="I279" s="37">
        <v>1432311697.6299999</v>
      </c>
      <c r="J279" s="37">
        <v>1431816470.6999998</v>
      </c>
      <c r="K279" s="37">
        <v>1431623842.4599998</v>
      </c>
      <c r="L279" s="37">
        <v>1431607842.4599998</v>
      </c>
      <c r="M279" s="37">
        <v>1494246.8</v>
      </c>
      <c r="N279" s="37">
        <v>2861721438.4699998</v>
      </c>
      <c r="O279" s="37">
        <v>1431607842.4699998</v>
      </c>
      <c r="P279" s="37">
        <v>1431607842.7999997</v>
      </c>
      <c r="Q279" s="37">
        <f>SUM(E279:P279)</f>
        <v>17181536420.109997</v>
      </c>
    </row>
    <row r="280" spans="2:17" x14ac:dyDescent="0.25">
      <c r="B280" s="87" t="s">
        <v>48</v>
      </c>
      <c r="C280" s="67">
        <v>88168327</v>
      </c>
      <c r="D280" s="67">
        <v>78510880</v>
      </c>
      <c r="E280" s="67">
        <v>1539023.3</v>
      </c>
      <c r="F280" s="67">
        <v>1539023.3</v>
      </c>
      <c r="G280" s="67">
        <v>1539023.3</v>
      </c>
      <c r="H280" s="67">
        <v>1614023.3</v>
      </c>
      <c r="I280" s="67">
        <v>1628045.3</v>
      </c>
      <c r="J280" s="67">
        <v>1531023.3</v>
      </c>
      <c r="K280" s="67">
        <v>1510246.8</v>
      </c>
      <c r="L280" s="67">
        <v>1494246.8</v>
      </c>
      <c r="M280" s="67">
        <v>1494246.8</v>
      </c>
      <c r="N280" s="67">
        <v>1494246.8</v>
      </c>
      <c r="O280" s="67">
        <v>1494246.8</v>
      </c>
      <c r="P280" s="67">
        <v>1494246.8</v>
      </c>
      <c r="Q280" s="70">
        <f>SUM(E280:P280)</f>
        <v>18371642.600000005</v>
      </c>
    </row>
    <row r="281" spans="2:17" x14ac:dyDescent="0.25">
      <c r="B281" s="75" t="s">
        <v>363</v>
      </c>
      <c r="C281" s="36">
        <v>35821015</v>
      </c>
      <c r="D281" s="36">
        <v>33199621</v>
      </c>
      <c r="E281" s="36">
        <v>1539023.3</v>
      </c>
      <c r="F281" s="36">
        <v>1539023.3</v>
      </c>
      <c r="G281" s="36">
        <v>1539023.3</v>
      </c>
      <c r="H281" s="36">
        <v>1539023.3</v>
      </c>
      <c r="I281" s="36">
        <v>1531023.3</v>
      </c>
      <c r="J281" s="36">
        <v>1531023.3</v>
      </c>
      <c r="K281" s="36">
        <v>1510246.8</v>
      </c>
      <c r="L281" s="36">
        <v>1494246.8</v>
      </c>
      <c r="M281" s="36">
        <v>1494246.8</v>
      </c>
      <c r="N281" s="36">
        <v>1494246.8</v>
      </c>
      <c r="O281" s="36">
        <v>1494246.8</v>
      </c>
      <c r="P281" s="36">
        <v>1494246.8</v>
      </c>
      <c r="Q281" s="38">
        <f t="shared" si="36"/>
        <v>18199620.600000005</v>
      </c>
    </row>
    <row r="282" spans="2:17" x14ac:dyDescent="0.25">
      <c r="B282" s="76" t="s">
        <v>364</v>
      </c>
      <c r="C282" s="36">
        <v>20821015</v>
      </c>
      <c r="D282" s="36">
        <v>18199621</v>
      </c>
      <c r="E282" s="36">
        <v>1539023.3</v>
      </c>
      <c r="F282" s="36">
        <v>1539023.3</v>
      </c>
      <c r="G282" s="36">
        <v>1539023.3</v>
      </c>
      <c r="H282" s="36">
        <v>1539023.3</v>
      </c>
      <c r="I282" s="36">
        <v>1531023.3</v>
      </c>
      <c r="J282" s="36">
        <v>1531023.3</v>
      </c>
      <c r="K282" s="36">
        <v>1510246.8</v>
      </c>
      <c r="L282" s="36">
        <v>1494246.8</v>
      </c>
      <c r="M282" s="36">
        <v>1494246.8</v>
      </c>
      <c r="N282" s="36">
        <v>1494246.8</v>
      </c>
      <c r="O282" s="36">
        <v>1494246.8</v>
      </c>
      <c r="P282" s="36">
        <v>1494246.8</v>
      </c>
      <c r="Q282" s="38">
        <f t="shared" si="36"/>
        <v>18199620.600000005</v>
      </c>
    </row>
    <row r="283" spans="2:17" x14ac:dyDescent="0.25">
      <c r="B283" s="76" t="s">
        <v>365</v>
      </c>
      <c r="C283" s="36">
        <v>15000000</v>
      </c>
      <c r="D283" s="36">
        <v>15000000</v>
      </c>
      <c r="E283" s="36">
        <v>0</v>
      </c>
      <c r="F283" s="36">
        <v>0</v>
      </c>
      <c r="G283" s="36">
        <v>0</v>
      </c>
      <c r="H283" s="36">
        <v>0</v>
      </c>
      <c r="I283" s="36">
        <v>0</v>
      </c>
      <c r="J283" s="36">
        <v>0</v>
      </c>
      <c r="K283" s="36">
        <v>0</v>
      </c>
      <c r="L283" s="36">
        <v>0</v>
      </c>
      <c r="M283" s="36">
        <v>0</v>
      </c>
      <c r="N283" s="36">
        <v>0</v>
      </c>
      <c r="O283" s="36">
        <v>0</v>
      </c>
      <c r="P283" s="36">
        <v>0</v>
      </c>
      <c r="Q283" s="38">
        <f t="shared" si="36"/>
        <v>0</v>
      </c>
    </row>
    <row r="284" spans="2:17" x14ac:dyDescent="0.25">
      <c r="B284" s="75" t="s">
        <v>366</v>
      </c>
      <c r="C284" s="36">
        <v>32012312</v>
      </c>
      <c r="D284" s="36">
        <v>32012312</v>
      </c>
      <c r="E284" s="36">
        <v>0</v>
      </c>
      <c r="F284" s="36">
        <v>0</v>
      </c>
      <c r="G284" s="36">
        <v>0</v>
      </c>
      <c r="H284" s="36">
        <v>0</v>
      </c>
      <c r="I284" s="36">
        <v>0</v>
      </c>
      <c r="J284" s="36">
        <v>0</v>
      </c>
      <c r="K284" s="36">
        <v>0</v>
      </c>
      <c r="L284" s="36">
        <v>0</v>
      </c>
      <c r="M284" s="36">
        <v>0</v>
      </c>
      <c r="N284" s="36">
        <v>0</v>
      </c>
      <c r="O284" s="36">
        <v>0</v>
      </c>
      <c r="P284" s="36">
        <v>0</v>
      </c>
      <c r="Q284" s="38">
        <f t="shared" si="36"/>
        <v>0</v>
      </c>
    </row>
    <row r="285" spans="2:17" x14ac:dyDescent="0.25">
      <c r="B285" s="76" t="s">
        <v>367</v>
      </c>
      <c r="C285" s="36">
        <v>31292312</v>
      </c>
      <c r="D285" s="36">
        <v>31292312</v>
      </c>
      <c r="E285" s="36">
        <v>0</v>
      </c>
      <c r="F285" s="36">
        <v>0</v>
      </c>
      <c r="G285" s="36">
        <v>0</v>
      </c>
      <c r="H285" s="36">
        <v>0</v>
      </c>
      <c r="I285" s="36">
        <v>0</v>
      </c>
      <c r="J285" s="36">
        <v>0</v>
      </c>
      <c r="K285" s="36">
        <v>0</v>
      </c>
      <c r="L285" s="36">
        <v>0</v>
      </c>
      <c r="M285" s="36">
        <v>0</v>
      </c>
      <c r="N285" s="36">
        <v>0</v>
      </c>
      <c r="O285" s="36">
        <v>0</v>
      </c>
      <c r="P285" s="36">
        <v>0</v>
      </c>
      <c r="Q285" s="38">
        <f t="shared" si="36"/>
        <v>0</v>
      </c>
    </row>
    <row r="286" spans="2:17" x14ac:dyDescent="0.25">
      <c r="B286" s="76" t="s">
        <v>368</v>
      </c>
      <c r="C286" s="36">
        <v>720000</v>
      </c>
      <c r="D286" s="36">
        <v>720000</v>
      </c>
      <c r="E286" s="36">
        <v>0</v>
      </c>
      <c r="F286" s="36">
        <v>0</v>
      </c>
      <c r="G286" s="36">
        <v>0</v>
      </c>
      <c r="H286" s="36">
        <v>0</v>
      </c>
      <c r="I286" s="36">
        <v>0</v>
      </c>
      <c r="J286" s="36">
        <v>0</v>
      </c>
      <c r="K286" s="36">
        <v>0</v>
      </c>
      <c r="L286" s="36">
        <v>0</v>
      </c>
      <c r="M286" s="36">
        <v>0</v>
      </c>
      <c r="N286" s="36">
        <v>0</v>
      </c>
      <c r="O286" s="36">
        <v>0</v>
      </c>
      <c r="P286" s="36">
        <v>0</v>
      </c>
      <c r="Q286" s="38">
        <f t="shared" si="36"/>
        <v>0</v>
      </c>
    </row>
    <row r="287" spans="2:17" x14ac:dyDescent="0.25">
      <c r="B287" s="75" t="s">
        <v>369</v>
      </c>
      <c r="C287" s="36">
        <v>2500000</v>
      </c>
      <c r="D287" s="36">
        <v>2500000</v>
      </c>
      <c r="E287" s="36">
        <v>0</v>
      </c>
      <c r="F287" s="36">
        <v>0</v>
      </c>
      <c r="G287" s="36">
        <v>0</v>
      </c>
      <c r="H287" s="36">
        <v>0</v>
      </c>
      <c r="I287" s="36">
        <v>0</v>
      </c>
      <c r="J287" s="36">
        <v>0</v>
      </c>
      <c r="K287" s="36">
        <v>0</v>
      </c>
      <c r="L287" s="36">
        <v>0</v>
      </c>
      <c r="M287" s="36">
        <v>0</v>
      </c>
      <c r="N287" s="36">
        <v>0</v>
      </c>
      <c r="O287" s="36">
        <v>0</v>
      </c>
      <c r="P287" s="36">
        <v>0</v>
      </c>
      <c r="Q287" s="38">
        <f t="shared" si="36"/>
        <v>0</v>
      </c>
    </row>
    <row r="288" spans="2:17" x14ac:dyDescent="0.25">
      <c r="B288" s="76" t="s">
        <v>370</v>
      </c>
      <c r="C288" s="36">
        <v>2500000</v>
      </c>
      <c r="D288" s="36">
        <v>2500000</v>
      </c>
      <c r="E288" s="36">
        <v>0</v>
      </c>
      <c r="F288" s="36">
        <v>0</v>
      </c>
      <c r="G288" s="36">
        <v>0</v>
      </c>
      <c r="H288" s="36">
        <v>0</v>
      </c>
      <c r="I288" s="36">
        <v>0</v>
      </c>
      <c r="J288" s="36">
        <v>0</v>
      </c>
      <c r="K288" s="36">
        <v>0</v>
      </c>
      <c r="L288" s="36">
        <v>0</v>
      </c>
      <c r="M288" s="36">
        <v>0</v>
      </c>
      <c r="N288" s="36">
        <v>0</v>
      </c>
      <c r="O288" s="36">
        <v>0</v>
      </c>
      <c r="P288" s="36">
        <v>0</v>
      </c>
      <c r="Q288" s="38">
        <f t="shared" si="36"/>
        <v>0</v>
      </c>
    </row>
    <row r="289" spans="2:17" x14ac:dyDescent="0.25">
      <c r="B289" s="75" t="s">
        <v>371</v>
      </c>
      <c r="C289" s="36">
        <v>6775000</v>
      </c>
      <c r="D289" s="36">
        <v>4675000</v>
      </c>
      <c r="E289" s="36">
        <v>0</v>
      </c>
      <c r="F289" s="36">
        <v>0</v>
      </c>
      <c r="G289" s="36">
        <v>0</v>
      </c>
      <c r="H289" s="36">
        <v>0</v>
      </c>
      <c r="I289" s="36">
        <v>0</v>
      </c>
      <c r="J289" s="36">
        <v>0</v>
      </c>
      <c r="K289" s="36">
        <v>0</v>
      </c>
      <c r="L289" s="36">
        <v>0</v>
      </c>
      <c r="M289" s="36">
        <v>0</v>
      </c>
      <c r="N289" s="36">
        <v>0</v>
      </c>
      <c r="O289" s="36">
        <v>0</v>
      </c>
      <c r="P289" s="36">
        <v>0</v>
      </c>
      <c r="Q289" s="38">
        <f t="shared" si="36"/>
        <v>0</v>
      </c>
    </row>
    <row r="290" spans="2:17" x14ac:dyDescent="0.25">
      <c r="B290" s="76" t="s">
        <v>372</v>
      </c>
      <c r="C290" s="36">
        <v>5275000</v>
      </c>
      <c r="D290" s="36">
        <v>3175000</v>
      </c>
      <c r="E290" s="36">
        <v>0</v>
      </c>
      <c r="F290" s="36">
        <v>0</v>
      </c>
      <c r="G290" s="36">
        <v>0</v>
      </c>
      <c r="H290" s="36">
        <v>0</v>
      </c>
      <c r="I290" s="36">
        <v>0</v>
      </c>
      <c r="J290" s="36">
        <v>0</v>
      </c>
      <c r="K290" s="36">
        <v>0</v>
      </c>
      <c r="L290" s="36">
        <v>0</v>
      </c>
      <c r="M290" s="36">
        <v>0</v>
      </c>
      <c r="N290" s="36">
        <v>0</v>
      </c>
      <c r="O290" s="36">
        <v>0</v>
      </c>
      <c r="P290" s="36">
        <v>0</v>
      </c>
      <c r="Q290" s="38">
        <f t="shared" si="36"/>
        <v>0</v>
      </c>
    </row>
    <row r="291" spans="2:17" x14ac:dyDescent="0.25">
      <c r="B291" s="76" t="s">
        <v>373</v>
      </c>
      <c r="C291" s="36">
        <v>1500000</v>
      </c>
      <c r="D291" s="36">
        <v>1500000</v>
      </c>
      <c r="E291" s="36">
        <v>0</v>
      </c>
      <c r="F291" s="36">
        <v>0</v>
      </c>
      <c r="G291" s="36">
        <v>0</v>
      </c>
      <c r="H291" s="36">
        <v>0</v>
      </c>
      <c r="I291" s="36">
        <v>0</v>
      </c>
      <c r="J291" s="36">
        <v>0</v>
      </c>
      <c r="K291" s="36">
        <v>0</v>
      </c>
      <c r="L291" s="36">
        <v>0</v>
      </c>
      <c r="M291" s="36">
        <v>0</v>
      </c>
      <c r="N291" s="36">
        <v>0</v>
      </c>
      <c r="O291" s="36">
        <v>0</v>
      </c>
      <c r="P291" s="36">
        <v>0</v>
      </c>
      <c r="Q291" s="38">
        <f t="shared" si="36"/>
        <v>0</v>
      </c>
    </row>
    <row r="292" spans="2:17" x14ac:dyDescent="0.25">
      <c r="B292" s="75" t="s">
        <v>374</v>
      </c>
      <c r="C292" s="36">
        <v>60000</v>
      </c>
      <c r="D292" s="36">
        <v>60000</v>
      </c>
      <c r="E292" s="36">
        <v>0</v>
      </c>
      <c r="F292" s="36">
        <v>0</v>
      </c>
      <c r="G292" s="36">
        <v>0</v>
      </c>
      <c r="H292" s="36">
        <v>0</v>
      </c>
      <c r="I292" s="36">
        <v>0</v>
      </c>
      <c r="J292" s="36">
        <v>0</v>
      </c>
      <c r="K292" s="36">
        <v>0</v>
      </c>
      <c r="L292" s="36">
        <v>0</v>
      </c>
      <c r="M292" s="36">
        <v>0</v>
      </c>
      <c r="N292" s="36">
        <v>0</v>
      </c>
      <c r="O292" s="36">
        <v>0</v>
      </c>
      <c r="P292" s="36">
        <v>0</v>
      </c>
      <c r="Q292" s="38">
        <f t="shared" si="36"/>
        <v>0</v>
      </c>
    </row>
    <row r="293" spans="2:17" x14ac:dyDescent="0.25">
      <c r="B293" s="76" t="s">
        <v>375</v>
      </c>
      <c r="C293" s="36">
        <v>60000</v>
      </c>
      <c r="D293" s="36">
        <v>60000</v>
      </c>
      <c r="E293" s="36">
        <v>0</v>
      </c>
      <c r="F293" s="36">
        <v>0</v>
      </c>
      <c r="G293" s="36">
        <v>0</v>
      </c>
      <c r="H293" s="36">
        <v>0</v>
      </c>
      <c r="I293" s="36">
        <v>0</v>
      </c>
      <c r="J293" s="36">
        <v>0</v>
      </c>
      <c r="K293" s="36">
        <v>0</v>
      </c>
      <c r="L293" s="36">
        <v>0</v>
      </c>
      <c r="M293" s="36">
        <v>0</v>
      </c>
      <c r="N293" s="36">
        <v>0</v>
      </c>
      <c r="O293" s="36">
        <v>0</v>
      </c>
      <c r="P293" s="36">
        <v>0</v>
      </c>
      <c r="Q293" s="38">
        <f t="shared" si="36"/>
        <v>0</v>
      </c>
    </row>
    <row r="294" spans="2:17" x14ac:dyDescent="0.25">
      <c r="B294" s="75" t="s">
        <v>376</v>
      </c>
      <c r="C294" s="36">
        <v>11000000</v>
      </c>
      <c r="D294" s="36">
        <v>6063947</v>
      </c>
      <c r="E294" s="36">
        <v>0</v>
      </c>
      <c r="F294" s="36">
        <v>0</v>
      </c>
      <c r="G294" s="36">
        <v>0</v>
      </c>
      <c r="H294" s="36">
        <v>75000</v>
      </c>
      <c r="I294" s="36">
        <v>97022</v>
      </c>
      <c r="J294" s="36">
        <v>0</v>
      </c>
      <c r="K294" s="36">
        <v>0</v>
      </c>
      <c r="L294" s="36">
        <v>0</v>
      </c>
      <c r="M294" s="36">
        <v>0</v>
      </c>
      <c r="N294" s="36">
        <v>0</v>
      </c>
      <c r="O294" s="36">
        <v>0</v>
      </c>
      <c r="P294" s="36">
        <v>0</v>
      </c>
      <c r="Q294" s="38">
        <f t="shared" ref="Q294:Q326" si="37">SUM(E294:P294)</f>
        <v>172022</v>
      </c>
    </row>
    <row r="295" spans="2:17" x14ac:dyDescent="0.25">
      <c r="B295" s="76" t="s">
        <v>377</v>
      </c>
      <c r="C295" s="36">
        <v>3500000</v>
      </c>
      <c r="D295" s="36">
        <v>3500000</v>
      </c>
      <c r="E295" s="36">
        <v>0</v>
      </c>
      <c r="F295" s="36">
        <v>0</v>
      </c>
      <c r="G295" s="36">
        <v>0</v>
      </c>
      <c r="H295" s="36">
        <v>0</v>
      </c>
      <c r="I295" s="36">
        <v>0</v>
      </c>
      <c r="J295" s="36">
        <v>0</v>
      </c>
      <c r="K295" s="36">
        <v>0</v>
      </c>
      <c r="L295" s="36">
        <v>0</v>
      </c>
      <c r="M295" s="36">
        <v>0</v>
      </c>
      <c r="N295" s="36">
        <v>0</v>
      </c>
      <c r="O295" s="36">
        <v>0</v>
      </c>
      <c r="P295" s="36">
        <v>0</v>
      </c>
      <c r="Q295" s="38">
        <f t="shared" si="37"/>
        <v>0</v>
      </c>
    </row>
    <row r="296" spans="2:17" x14ac:dyDescent="0.25">
      <c r="B296" s="76" t="s">
        <v>378</v>
      </c>
      <c r="C296" s="36">
        <v>7500000</v>
      </c>
      <c r="D296" s="36">
        <v>2563947</v>
      </c>
      <c r="E296" s="36">
        <v>0</v>
      </c>
      <c r="F296" s="36">
        <v>0</v>
      </c>
      <c r="G296" s="36">
        <v>0</v>
      </c>
      <c r="H296" s="36">
        <v>75000</v>
      </c>
      <c r="I296" s="36">
        <v>97022</v>
      </c>
      <c r="J296" s="36">
        <v>0</v>
      </c>
      <c r="K296" s="36">
        <v>0</v>
      </c>
      <c r="L296" s="36">
        <v>0</v>
      </c>
      <c r="M296" s="36">
        <v>0</v>
      </c>
      <c r="N296" s="36">
        <v>0</v>
      </c>
      <c r="O296" s="36">
        <v>0</v>
      </c>
      <c r="P296" s="36">
        <v>0</v>
      </c>
      <c r="Q296" s="38">
        <f t="shared" si="37"/>
        <v>172022</v>
      </c>
    </row>
    <row r="297" spans="2:17" x14ac:dyDescent="0.25">
      <c r="B297" s="87" t="s">
        <v>49</v>
      </c>
      <c r="C297" s="67">
        <v>17369580489</v>
      </c>
      <c r="D297" s="67">
        <v>17166725015</v>
      </c>
      <c r="E297" s="67">
        <v>0</v>
      </c>
      <c r="F297" s="67">
        <v>0</v>
      </c>
      <c r="G297" s="67">
        <v>2885296453.6499996</v>
      </c>
      <c r="H297" s="67">
        <v>2835157928.9899998</v>
      </c>
      <c r="I297" s="67">
        <v>1430113595.3299999</v>
      </c>
      <c r="J297" s="67">
        <v>1430113595.6599998</v>
      </c>
      <c r="K297" s="67">
        <v>1430113595.6599998</v>
      </c>
      <c r="L297" s="67">
        <v>1430113595.6599998</v>
      </c>
      <c r="M297" s="67">
        <v>0</v>
      </c>
      <c r="N297" s="67">
        <v>2860227191.6699996</v>
      </c>
      <c r="O297" s="67">
        <v>1430113595.6699998</v>
      </c>
      <c r="P297" s="67">
        <v>1430113595.9999998</v>
      </c>
      <c r="Q297" s="70">
        <f t="shared" si="37"/>
        <v>17161363148.289999</v>
      </c>
    </row>
    <row r="298" spans="2:17" x14ac:dyDescent="0.25">
      <c r="B298" s="75" t="s">
        <v>379</v>
      </c>
      <c r="C298" s="36">
        <v>2000000</v>
      </c>
      <c r="D298" s="36">
        <v>2000000</v>
      </c>
      <c r="E298" s="36">
        <v>0</v>
      </c>
      <c r="F298" s="36">
        <v>0</v>
      </c>
      <c r="G298" s="36">
        <v>0</v>
      </c>
      <c r="H298" s="36">
        <v>0</v>
      </c>
      <c r="I298" s="36">
        <v>0</v>
      </c>
      <c r="J298" s="36">
        <v>0</v>
      </c>
      <c r="K298" s="36">
        <v>0</v>
      </c>
      <c r="L298" s="36">
        <v>0</v>
      </c>
      <c r="M298" s="36">
        <v>0</v>
      </c>
      <c r="N298" s="36">
        <v>0</v>
      </c>
      <c r="O298" s="36">
        <v>0</v>
      </c>
      <c r="P298" s="36">
        <v>0</v>
      </c>
      <c r="Q298" s="38">
        <f t="shared" si="37"/>
        <v>0</v>
      </c>
    </row>
    <row r="299" spans="2:17" x14ac:dyDescent="0.25">
      <c r="B299" s="76" t="s">
        <v>380</v>
      </c>
      <c r="C299" s="36">
        <v>2000000</v>
      </c>
      <c r="D299" s="36">
        <v>2000000</v>
      </c>
      <c r="E299" s="36">
        <v>0</v>
      </c>
      <c r="F299" s="36">
        <v>0</v>
      </c>
      <c r="G299" s="36">
        <v>0</v>
      </c>
      <c r="H299" s="36">
        <v>0</v>
      </c>
      <c r="I299" s="36">
        <v>0</v>
      </c>
      <c r="J299" s="36">
        <v>0</v>
      </c>
      <c r="K299" s="36">
        <v>0</v>
      </c>
      <c r="L299" s="36">
        <v>0</v>
      </c>
      <c r="M299" s="36">
        <v>0</v>
      </c>
      <c r="N299" s="36">
        <v>0</v>
      </c>
      <c r="O299" s="36">
        <v>0</v>
      </c>
      <c r="P299" s="36">
        <v>0</v>
      </c>
      <c r="Q299" s="38">
        <f t="shared" si="37"/>
        <v>0</v>
      </c>
    </row>
    <row r="300" spans="2:17" x14ac:dyDescent="0.25">
      <c r="B300" s="75" t="s">
        <v>381</v>
      </c>
      <c r="C300" s="36">
        <v>17367580489</v>
      </c>
      <c r="D300" s="36">
        <v>17164725015</v>
      </c>
      <c r="E300" s="36">
        <v>0</v>
      </c>
      <c r="F300" s="36">
        <v>0</v>
      </c>
      <c r="G300" s="36">
        <v>2885296453.6499996</v>
      </c>
      <c r="H300" s="36">
        <v>2835157928.9899998</v>
      </c>
      <c r="I300" s="36">
        <v>1430113595.3299999</v>
      </c>
      <c r="J300" s="36">
        <v>1430113595.6599998</v>
      </c>
      <c r="K300" s="36">
        <v>1430113595.6599998</v>
      </c>
      <c r="L300" s="36">
        <v>1430113595.6599998</v>
      </c>
      <c r="M300" s="36">
        <v>0</v>
      </c>
      <c r="N300" s="36">
        <v>2860227191.6699996</v>
      </c>
      <c r="O300" s="36">
        <v>1430113595.6699998</v>
      </c>
      <c r="P300" s="36">
        <v>1430113595.9999998</v>
      </c>
      <c r="Q300" s="38">
        <f t="shared" si="37"/>
        <v>17161363148.289999</v>
      </c>
    </row>
    <row r="301" spans="2:17" x14ac:dyDescent="0.25">
      <c r="B301" s="76" t="s">
        <v>382</v>
      </c>
      <c r="C301" s="36">
        <v>17065749337</v>
      </c>
      <c r="D301" s="36">
        <v>16862893863</v>
      </c>
      <c r="E301" s="36">
        <v>0</v>
      </c>
      <c r="F301" s="36">
        <v>0</v>
      </c>
      <c r="G301" s="36">
        <v>2810088666.6599998</v>
      </c>
      <c r="H301" s="36">
        <v>2810088666.6599998</v>
      </c>
      <c r="I301" s="36">
        <v>1405044333</v>
      </c>
      <c r="J301" s="36">
        <v>1405044333.3299999</v>
      </c>
      <c r="K301" s="36">
        <v>1405044333.3299999</v>
      </c>
      <c r="L301" s="36">
        <v>1405044333.3299999</v>
      </c>
      <c r="M301" s="36">
        <v>0</v>
      </c>
      <c r="N301" s="36">
        <v>2810088666.3299999</v>
      </c>
      <c r="O301" s="36">
        <v>1405044333</v>
      </c>
      <c r="P301" s="36">
        <v>1405044333.3299999</v>
      </c>
      <c r="Q301" s="38">
        <f t="shared" si="37"/>
        <v>16860531998.969999</v>
      </c>
    </row>
    <row r="302" spans="2:17" x14ac:dyDescent="0.25">
      <c r="B302" s="76" t="s">
        <v>383</v>
      </c>
      <c r="C302" s="36">
        <v>1000000</v>
      </c>
      <c r="D302" s="36">
        <v>1000000</v>
      </c>
      <c r="E302" s="36">
        <v>0</v>
      </c>
      <c r="F302" s="36">
        <v>0</v>
      </c>
      <c r="G302" s="36">
        <v>0</v>
      </c>
      <c r="H302" s="36">
        <v>0</v>
      </c>
      <c r="I302" s="36">
        <v>0</v>
      </c>
      <c r="J302" s="36">
        <v>0</v>
      </c>
      <c r="K302" s="36">
        <v>0</v>
      </c>
      <c r="L302" s="36">
        <v>0</v>
      </c>
      <c r="M302" s="36">
        <v>0</v>
      </c>
      <c r="N302" s="36">
        <v>0</v>
      </c>
      <c r="O302" s="36">
        <v>0</v>
      </c>
      <c r="P302" s="36">
        <v>0</v>
      </c>
      <c r="Q302" s="38">
        <f t="shared" si="37"/>
        <v>0</v>
      </c>
    </row>
    <row r="303" spans="2:17" x14ac:dyDescent="0.25">
      <c r="B303" s="76" t="s">
        <v>384</v>
      </c>
      <c r="C303" s="36">
        <v>280831152</v>
      </c>
      <c r="D303" s="36">
        <v>280831152</v>
      </c>
      <c r="E303" s="36">
        <v>0</v>
      </c>
      <c r="F303" s="36">
        <v>0</v>
      </c>
      <c r="G303" s="36">
        <v>70207788</v>
      </c>
      <c r="H303" s="36">
        <v>23402596</v>
      </c>
      <c r="I303" s="36">
        <v>23402596</v>
      </c>
      <c r="J303" s="36">
        <v>23402596</v>
      </c>
      <c r="K303" s="36">
        <v>23402596</v>
      </c>
      <c r="L303" s="36">
        <v>23402596</v>
      </c>
      <c r="M303" s="36">
        <v>0</v>
      </c>
      <c r="N303" s="36">
        <v>46805192.68</v>
      </c>
      <c r="O303" s="36">
        <v>23402596.34</v>
      </c>
      <c r="P303" s="36">
        <v>23402596.34</v>
      </c>
      <c r="Q303" s="38">
        <f t="shared" si="37"/>
        <v>280831153.36000001</v>
      </c>
    </row>
    <row r="304" spans="2:17" x14ac:dyDescent="0.25">
      <c r="B304" s="76" t="s">
        <v>385</v>
      </c>
      <c r="C304" s="36">
        <v>20000000</v>
      </c>
      <c r="D304" s="36">
        <v>20000000</v>
      </c>
      <c r="E304" s="36">
        <v>0</v>
      </c>
      <c r="F304" s="36">
        <v>0</v>
      </c>
      <c r="G304" s="36">
        <v>4999998.99</v>
      </c>
      <c r="H304" s="36">
        <v>1666666.33</v>
      </c>
      <c r="I304" s="36">
        <v>1666666.33</v>
      </c>
      <c r="J304" s="36">
        <v>1666666.33</v>
      </c>
      <c r="K304" s="36">
        <v>1666666.33</v>
      </c>
      <c r="L304" s="36">
        <v>1666666.33</v>
      </c>
      <c r="M304" s="36">
        <v>0</v>
      </c>
      <c r="N304" s="36">
        <v>3333332.66</v>
      </c>
      <c r="O304" s="36">
        <v>1666666.33</v>
      </c>
      <c r="P304" s="36">
        <v>1666666.33</v>
      </c>
      <c r="Q304" s="38">
        <f t="shared" si="37"/>
        <v>19999995.960000001</v>
      </c>
    </row>
    <row r="305" spans="2:17" x14ac:dyDescent="0.25">
      <c r="B305" s="87" t="s">
        <v>50</v>
      </c>
      <c r="C305" s="67">
        <v>4017000</v>
      </c>
      <c r="D305" s="67">
        <v>4219450</v>
      </c>
      <c r="E305" s="67">
        <v>0</v>
      </c>
      <c r="F305" s="36">
        <v>0</v>
      </c>
      <c r="G305" s="67">
        <v>1047958.7999999999</v>
      </c>
      <c r="H305" s="67">
        <v>11761.68</v>
      </c>
      <c r="I305" s="67">
        <v>570057</v>
      </c>
      <c r="J305" s="67">
        <v>171851.74</v>
      </c>
      <c r="K305" s="67">
        <v>0</v>
      </c>
      <c r="L305" s="67">
        <v>0</v>
      </c>
      <c r="M305" s="67">
        <v>0</v>
      </c>
      <c r="N305" s="67">
        <v>0</v>
      </c>
      <c r="O305" s="67">
        <v>0</v>
      </c>
      <c r="P305" s="67">
        <v>0</v>
      </c>
      <c r="Q305" s="70">
        <f t="shared" si="37"/>
        <v>1801629.22</v>
      </c>
    </row>
    <row r="306" spans="2:17" x14ac:dyDescent="0.25">
      <c r="B306" s="75" t="s">
        <v>386</v>
      </c>
      <c r="C306" s="36">
        <v>4017000</v>
      </c>
      <c r="D306" s="36">
        <v>4219450</v>
      </c>
      <c r="E306" s="36">
        <v>0</v>
      </c>
      <c r="F306" s="36">
        <v>0</v>
      </c>
      <c r="G306" s="67">
        <v>1047958.7999999999</v>
      </c>
      <c r="H306" s="77">
        <v>11761.68</v>
      </c>
      <c r="I306" s="77">
        <v>570057</v>
      </c>
      <c r="J306" s="77">
        <v>171851.74</v>
      </c>
      <c r="K306" s="36">
        <v>0</v>
      </c>
      <c r="L306" s="36">
        <v>0</v>
      </c>
      <c r="M306" s="36">
        <v>0</v>
      </c>
      <c r="N306" s="36">
        <v>0</v>
      </c>
      <c r="O306" s="36">
        <v>0</v>
      </c>
      <c r="P306" s="36">
        <v>0</v>
      </c>
      <c r="Q306" s="38">
        <f t="shared" si="37"/>
        <v>1801629.22</v>
      </c>
    </row>
    <row r="307" spans="2:17" x14ac:dyDescent="0.25">
      <c r="B307" s="76" t="s">
        <v>387</v>
      </c>
      <c r="C307" s="36">
        <v>4017000</v>
      </c>
      <c r="D307" s="36">
        <v>4219450</v>
      </c>
      <c r="E307" s="36">
        <v>0</v>
      </c>
      <c r="F307" s="36">
        <v>0</v>
      </c>
      <c r="G307" s="67">
        <v>1047958.7999999999</v>
      </c>
      <c r="H307" s="77">
        <v>11761.68</v>
      </c>
      <c r="I307" s="77">
        <v>570057</v>
      </c>
      <c r="J307" s="77">
        <v>171851.74</v>
      </c>
      <c r="K307" s="36">
        <v>0</v>
      </c>
      <c r="L307" s="36">
        <v>0</v>
      </c>
      <c r="M307" s="36">
        <v>0</v>
      </c>
      <c r="N307" s="36">
        <v>0</v>
      </c>
      <c r="O307" s="36">
        <v>0</v>
      </c>
      <c r="P307" s="36">
        <v>0</v>
      </c>
      <c r="Q307" s="38">
        <f t="shared" si="37"/>
        <v>1801629.22</v>
      </c>
    </row>
    <row r="308" spans="2:17" x14ac:dyDescent="0.25">
      <c r="B308" s="87" t="s">
        <v>51</v>
      </c>
      <c r="C308" s="67">
        <v>2584000</v>
      </c>
      <c r="D308" s="67">
        <v>2584000</v>
      </c>
      <c r="E308" s="67">
        <v>0</v>
      </c>
      <c r="F308" s="67">
        <v>0</v>
      </c>
      <c r="G308" s="67">
        <v>0</v>
      </c>
      <c r="H308" s="67">
        <v>0</v>
      </c>
      <c r="I308" s="67">
        <v>0</v>
      </c>
      <c r="J308" s="67">
        <v>0</v>
      </c>
      <c r="K308" s="67">
        <v>0</v>
      </c>
      <c r="L308" s="67">
        <v>0</v>
      </c>
      <c r="M308" s="67">
        <v>0</v>
      </c>
      <c r="N308" s="67">
        <v>0</v>
      </c>
      <c r="O308" s="67">
        <v>0</v>
      </c>
      <c r="P308" s="67">
        <v>0</v>
      </c>
      <c r="Q308" s="70">
        <f t="shared" si="37"/>
        <v>0</v>
      </c>
    </row>
    <row r="309" spans="2:17" x14ac:dyDescent="0.25">
      <c r="B309" s="75" t="s">
        <v>388</v>
      </c>
      <c r="C309" s="36">
        <v>2584000</v>
      </c>
      <c r="D309" s="36">
        <v>2584000</v>
      </c>
      <c r="E309" s="36">
        <v>0</v>
      </c>
      <c r="F309" s="36">
        <v>0</v>
      </c>
      <c r="G309" s="36">
        <v>0</v>
      </c>
      <c r="H309" s="36">
        <v>0</v>
      </c>
      <c r="I309" s="36">
        <v>0</v>
      </c>
      <c r="J309" s="36">
        <v>0</v>
      </c>
      <c r="K309" s="36">
        <v>0</v>
      </c>
      <c r="L309" s="36">
        <v>0</v>
      </c>
      <c r="M309" s="36">
        <v>0</v>
      </c>
      <c r="N309" s="36">
        <v>0</v>
      </c>
      <c r="O309" s="36">
        <v>0</v>
      </c>
      <c r="P309" s="36">
        <v>0</v>
      </c>
      <c r="Q309" s="38">
        <f t="shared" si="37"/>
        <v>0</v>
      </c>
    </row>
    <row r="310" spans="2:17" x14ac:dyDescent="0.25">
      <c r="B310" s="76" t="s">
        <v>389</v>
      </c>
      <c r="C310" s="36">
        <v>2584000</v>
      </c>
      <c r="D310" s="36">
        <v>2584000</v>
      </c>
      <c r="E310" s="36">
        <v>0</v>
      </c>
      <c r="F310" s="36">
        <v>0</v>
      </c>
      <c r="G310" s="36">
        <v>0</v>
      </c>
      <c r="H310" s="36">
        <v>0</v>
      </c>
      <c r="I310" s="36">
        <v>0</v>
      </c>
      <c r="J310" s="36">
        <v>0</v>
      </c>
      <c r="K310" s="36">
        <v>0</v>
      </c>
      <c r="L310" s="36">
        <v>0</v>
      </c>
      <c r="M310" s="36">
        <v>0</v>
      </c>
      <c r="N310" s="36">
        <v>0</v>
      </c>
      <c r="O310" s="36">
        <v>0</v>
      </c>
      <c r="P310" s="36">
        <v>0</v>
      </c>
      <c r="Q310" s="38">
        <f t="shared" si="37"/>
        <v>0</v>
      </c>
    </row>
    <row r="311" spans="2:17" x14ac:dyDescent="0.25">
      <c r="B311" s="11" t="s">
        <v>52</v>
      </c>
      <c r="C311" s="37">
        <v>1500000</v>
      </c>
      <c r="D311" s="37">
        <v>1500000</v>
      </c>
      <c r="E311" s="37">
        <v>0</v>
      </c>
      <c r="F311" s="37">
        <v>0</v>
      </c>
      <c r="G311" s="37">
        <v>0</v>
      </c>
      <c r="H311" s="37">
        <v>0</v>
      </c>
      <c r="I311" s="37">
        <v>0</v>
      </c>
      <c r="J311" s="37">
        <v>0</v>
      </c>
      <c r="K311" s="37">
        <v>0</v>
      </c>
      <c r="L311" s="37">
        <v>0</v>
      </c>
      <c r="M311" s="37">
        <v>0</v>
      </c>
      <c r="N311" s="37">
        <v>0</v>
      </c>
      <c r="O311" s="37">
        <v>0</v>
      </c>
      <c r="P311" s="37">
        <v>0</v>
      </c>
      <c r="Q311" s="37">
        <f t="shared" si="37"/>
        <v>0</v>
      </c>
    </row>
    <row r="312" spans="2:17" x14ac:dyDescent="0.25">
      <c r="B312" s="87" t="s">
        <v>87</v>
      </c>
      <c r="C312" s="67">
        <v>1500000</v>
      </c>
      <c r="D312" s="67">
        <v>1500000</v>
      </c>
      <c r="E312" s="67">
        <v>0</v>
      </c>
      <c r="F312" s="67">
        <v>0</v>
      </c>
      <c r="G312" s="67">
        <v>0</v>
      </c>
      <c r="H312" s="67">
        <v>0</v>
      </c>
      <c r="I312" s="67">
        <v>0</v>
      </c>
      <c r="J312" s="67">
        <v>0</v>
      </c>
      <c r="K312" s="67">
        <v>0</v>
      </c>
      <c r="L312" s="67">
        <v>0</v>
      </c>
      <c r="M312" s="67">
        <v>0</v>
      </c>
      <c r="N312" s="67">
        <v>0</v>
      </c>
      <c r="O312" s="67">
        <v>0</v>
      </c>
      <c r="P312" s="67">
        <v>0</v>
      </c>
      <c r="Q312" s="70">
        <f t="shared" si="37"/>
        <v>0</v>
      </c>
    </row>
    <row r="313" spans="2:17" x14ac:dyDescent="0.25">
      <c r="B313" s="75" t="s">
        <v>390</v>
      </c>
      <c r="C313" s="36">
        <v>1500000</v>
      </c>
      <c r="D313" s="36">
        <v>1500000</v>
      </c>
      <c r="E313" s="36">
        <v>0</v>
      </c>
      <c r="F313" s="36">
        <v>0</v>
      </c>
      <c r="G313" s="36">
        <v>0</v>
      </c>
      <c r="H313" s="36">
        <v>0</v>
      </c>
      <c r="I313" s="36">
        <v>0</v>
      </c>
      <c r="J313" s="36">
        <v>0</v>
      </c>
      <c r="K313" s="36">
        <v>0</v>
      </c>
      <c r="L313" s="36">
        <v>0</v>
      </c>
      <c r="M313" s="36">
        <v>0</v>
      </c>
      <c r="N313" s="36">
        <v>0</v>
      </c>
      <c r="O313" s="36">
        <v>0</v>
      </c>
      <c r="P313" s="36">
        <v>0</v>
      </c>
      <c r="Q313" s="38">
        <f t="shared" si="37"/>
        <v>0</v>
      </c>
    </row>
    <row r="314" spans="2:17" x14ac:dyDescent="0.25">
      <c r="B314" s="76" t="s">
        <v>391</v>
      </c>
      <c r="C314" s="36">
        <v>1500000</v>
      </c>
      <c r="D314" s="36">
        <v>1500000</v>
      </c>
      <c r="E314" s="36">
        <v>0</v>
      </c>
      <c r="F314" s="36">
        <v>0</v>
      </c>
      <c r="G314" s="36">
        <v>0</v>
      </c>
      <c r="H314" s="36">
        <v>0</v>
      </c>
      <c r="I314" s="36">
        <v>0</v>
      </c>
      <c r="J314" s="36">
        <v>0</v>
      </c>
      <c r="K314" s="36">
        <v>0</v>
      </c>
      <c r="L314" s="36">
        <v>0</v>
      </c>
      <c r="M314" s="36">
        <v>0</v>
      </c>
      <c r="N314" s="36">
        <v>0</v>
      </c>
      <c r="O314" s="36">
        <v>0</v>
      </c>
      <c r="P314" s="36">
        <v>0</v>
      </c>
      <c r="Q314" s="38">
        <f t="shared" si="37"/>
        <v>0</v>
      </c>
    </row>
    <row r="315" spans="2:17" x14ac:dyDescent="0.25">
      <c r="B315" s="11" t="s">
        <v>54</v>
      </c>
      <c r="C315" s="37">
        <v>346868669</v>
      </c>
      <c r="D315" s="37">
        <v>566275405</v>
      </c>
      <c r="E315" s="37">
        <f t="shared" ref="E315:P315" si="38">E316+E327+E336+E341+E348+E361+E364+E370</f>
        <v>0</v>
      </c>
      <c r="F315" s="37">
        <f t="shared" si="38"/>
        <v>4345118.59</v>
      </c>
      <c r="G315" s="37">
        <f t="shared" si="38"/>
        <v>3146108.61</v>
      </c>
      <c r="H315" s="37">
        <f t="shared" si="38"/>
        <v>1606654.64</v>
      </c>
      <c r="I315" s="37">
        <f t="shared" si="38"/>
        <v>8644252.5199999996</v>
      </c>
      <c r="J315" s="37">
        <f t="shared" si="38"/>
        <v>13254915.629999999</v>
      </c>
      <c r="K315" s="37">
        <f t="shared" si="38"/>
        <v>7524228.7999999998</v>
      </c>
      <c r="L315" s="37">
        <f t="shared" si="38"/>
        <v>7576977.620000001</v>
      </c>
      <c r="M315" s="37">
        <f t="shared" si="38"/>
        <v>441877.41</v>
      </c>
      <c r="N315" s="37">
        <f t="shared" si="38"/>
        <v>10538042.18</v>
      </c>
      <c r="O315" s="37">
        <f t="shared" si="38"/>
        <v>7429615.9800000004</v>
      </c>
      <c r="P315" s="37">
        <f t="shared" si="38"/>
        <v>42703781.799999997</v>
      </c>
      <c r="Q315" s="37">
        <f t="shared" si="37"/>
        <v>107211573.77999999</v>
      </c>
    </row>
    <row r="316" spans="2:17" x14ac:dyDescent="0.25">
      <c r="B316" s="87" t="s">
        <v>55</v>
      </c>
      <c r="C316" s="67">
        <v>154964717</v>
      </c>
      <c r="D316" s="67">
        <v>238151565</v>
      </c>
      <c r="E316" s="67">
        <v>0</v>
      </c>
      <c r="F316" s="67">
        <v>2785784.12</v>
      </c>
      <c r="G316" s="67">
        <v>308142.55000000005</v>
      </c>
      <c r="H316" s="67">
        <v>1529212.66</v>
      </c>
      <c r="I316" s="67">
        <v>3960094.36</v>
      </c>
      <c r="J316" s="67">
        <v>1650156.2999999998</v>
      </c>
      <c r="K316" s="67">
        <v>975518.1</v>
      </c>
      <c r="L316" s="67">
        <v>5722485.0500000007</v>
      </c>
      <c r="M316" s="67">
        <v>21366</v>
      </c>
      <c r="N316" s="67">
        <v>10326371.42</v>
      </c>
      <c r="O316" s="67">
        <v>138698.98000000001</v>
      </c>
      <c r="P316" s="67">
        <v>585031.6</v>
      </c>
      <c r="Q316" s="70">
        <f t="shared" si="37"/>
        <v>28002861.140000004</v>
      </c>
    </row>
    <row r="317" spans="2:17" x14ac:dyDescent="0.25">
      <c r="B317" s="75" t="s">
        <v>392</v>
      </c>
      <c r="C317" s="36">
        <v>38275354</v>
      </c>
      <c r="D317" s="36">
        <v>46934761</v>
      </c>
      <c r="E317" s="36">
        <v>0</v>
      </c>
      <c r="F317" s="36">
        <v>390977.54</v>
      </c>
      <c r="G317" s="36">
        <v>0</v>
      </c>
      <c r="H317" s="36">
        <v>1241469.6599999999</v>
      </c>
      <c r="I317" s="36">
        <v>1461178.5</v>
      </c>
      <c r="J317" s="36">
        <v>0</v>
      </c>
      <c r="K317" s="36">
        <v>881653.99</v>
      </c>
      <c r="L317" s="36">
        <v>911816.49</v>
      </c>
      <c r="M317" s="36">
        <v>0</v>
      </c>
      <c r="N317" s="36">
        <v>802732.58</v>
      </c>
      <c r="O317" s="36">
        <v>0</v>
      </c>
      <c r="P317" s="36">
        <v>130000.00000000001</v>
      </c>
      <c r="Q317" s="38">
        <f t="shared" si="37"/>
        <v>5819828.7600000007</v>
      </c>
    </row>
    <row r="318" spans="2:17" x14ac:dyDescent="0.25">
      <c r="B318" s="76" t="s">
        <v>393</v>
      </c>
      <c r="C318" s="36">
        <v>38275354</v>
      </c>
      <c r="D318" s="36">
        <v>46934761</v>
      </c>
      <c r="E318" s="36">
        <v>0</v>
      </c>
      <c r="F318" s="36">
        <v>390977.54</v>
      </c>
      <c r="G318" s="36">
        <v>0</v>
      </c>
      <c r="H318" s="36">
        <v>1241469.6599999999</v>
      </c>
      <c r="I318" s="36">
        <v>1461178.5</v>
      </c>
      <c r="J318" s="36">
        <v>0</v>
      </c>
      <c r="K318" s="36">
        <v>881653.99</v>
      </c>
      <c r="L318" s="36">
        <v>911816.49</v>
      </c>
      <c r="M318" s="36">
        <v>0</v>
      </c>
      <c r="N318" s="36">
        <v>802732.58</v>
      </c>
      <c r="O318" s="36">
        <v>0</v>
      </c>
      <c r="P318" s="36">
        <v>130000.00000000001</v>
      </c>
      <c r="Q318" s="38">
        <f t="shared" si="37"/>
        <v>5819828.7600000007</v>
      </c>
    </row>
    <row r="319" spans="2:17" x14ac:dyDescent="0.25">
      <c r="B319" s="75" t="s">
        <v>394</v>
      </c>
      <c r="C319" s="36">
        <v>8563199</v>
      </c>
      <c r="D319" s="36">
        <v>4000000</v>
      </c>
      <c r="E319" s="36">
        <v>0</v>
      </c>
      <c r="F319" s="36">
        <v>0</v>
      </c>
      <c r="G319" s="36">
        <v>0</v>
      </c>
      <c r="H319" s="36">
        <v>0</v>
      </c>
      <c r="I319" s="36">
        <v>0</v>
      </c>
      <c r="J319" s="36">
        <v>0</v>
      </c>
      <c r="K319" s="36">
        <v>0</v>
      </c>
      <c r="L319" s="36">
        <v>0</v>
      </c>
      <c r="M319" s="36">
        <v>0</v>
      </c>
      <c r="N319" s="36">
        <v>0</v>
      </c>
      <c r="O319" s="36">
        <v>0</v>
      </c>
      <c r="P319" s="36">
        <v>0</v>
      </c>
      <c r="Q319" s="38">
        <f t="shared" si="37"/>
        <v>0</v>
      </c>
    </row>
    <row r="320" spans="2:17" x14ac:dyDescent="0.25">
      <c r="B320" s="76" t="s">
        <v>395</v>
      </c>
      <c r="C320" s="36">
        <v>8563199</v>
      </c>
      <c r="D320" s="36">
        <v>4000000</v>
      </c>
      <c r="E320" s="36">
        <v>0</v>
      </c>
      <c r="F320" s="36">
        <v>0</v>
      </c>
      <c r="G320" s="36">
        <v>0</v>
      </c>
      <c r="H320" s="36">
        <v>0</v>
      </c>
      <c r="I320" s="36">
        <v>0</v>
      </c>
      <c r="J320" s="36">
        <v>0</v>
      </c>
      <c r="K320" s="36">
        <v>0</v>
      </c>
      <c r="L320" s="36">
        <v>0</v>
      </c>
      <c r="M320" s="36">
        <v>0</v>
      </c>
      <c r="N320" s="36">
        <v>0</v>
      </c>
      <c r="O320" s="36">
        <v>0</v>
      </c>
      <c r="P320" s="36">
        <v>0</v>
      </c>
      <c r="Q320" s="38">
        <f t="shared" si="37"/>
        <v>0</v>
      </c>
    </row>
    <row r="321" spans="2:17" x14ac:dyDescent="0.25">
      <c r="B321" s="75" t="s">
        <v>396</v>
      </c>
      <c r="C321" s="36">
        <v>81756131</v>
      </c>
      <c r="D321" s="36">
        <v>151498351</v>
      </c>
      <c r="E321" s="36">
        <v>0</v>
      </c>
      <c r="F321" s="36">
        <v>2394806.58</v>
      </c>
      <c r="G321" s="36">
        <v>208497.58000000002</v>
      </c>
      <c r="H321" s="36">
        <v>38468</v>
      </c>
      <c r="I321" s="36">
        <v>2170753.7799999998</v>
      </c>
      <c r="J321" s="36">
        <v>1650156.2999999998</v>
      </c>
      <c r="K321" s="36">
        <v>0</v>
      </c>
      <c r="L321" s="36">
        <v>4501115.4800000004</v>
      </c>
      <c r="M321" s="36">
        <v>0</v>
      </c>
      <c r="N321" s="36">
        <v>4334702.8499999996</v>
      </c>
      <c r="O321" s="36">
        <v>0</v>
      </c>
      <c r="P321" s="36">
        <v>63130</v>
      </c>
      <c r="Q321" s="38">
        <f t="shared" si="37"/>
        <v>15361630.569999998</v>
      </c>
    </row>
    <row r="322" spans="2:17" x14ac:dyDescent="0.25">
      <c r="B322" s="76" t="s">
        <v>397</v>
      </c>
      <c r="C322" s="36">
        <v>81756131</v>
      </c>
      <c r="D322" s="36">
        <v>151498351</v>
      </c>
      <c r="E322" s="36">
        <v>0</v>
      </c>
      <c r="F322" s="36">
        <v>2394806.58</v>
      </c>
      <c r="G322" s="36">
        <v>208497.58000000002</v>
      </c>
      <c r="H322" s="36">
        <v>38468</v>
      </c>
      <c r="I322" s="36">
        <v>2170753.7799999998</v>
      </c>
      <c r="J322" s="36">
        <v>1650156.2999999998</v>
      </c>
      <c r="K322" s="36">
        <v>0</v>
      </c>
      <c r="L322" s="36">
        <v>4501115.4800000004</v>
      </c>
      <c r="M322" s="36">
        <v>0</v>
      </c>
      <c r="N322" s="36">
        <v>4334702.8499999996</v>
      </c>
      <c r="O322" s="36">
        <v>0</v>
      </c>
      <c r="P322" s="36">
        <v>63130</v>
      </c>
      <c r="Q322" s="38">
        <f t="shared" si="37"/>
        <v>15361630.569999998</v>
      </c>
    </row>
    <row r="323" spans="2:17" x14ac:dyDescent="0.25">
      <c r="B323" s="75" t="s">
        <v>398</v>
      </c>
      <c r="C323" s="36">
        <v>22816033</v>
      </c>
      <c r="D323" s="36">
        <v>32851170</v>
      </c>
      <c r="E323" s="36">
        <v>0</v>
      </c>
      <c r="F323" s="36">
        <v>0</v>
      </c>
      <c r="G323" s="36">
        <v>99644.97</v>
      </c>
      <c r="H323" s="36">
        <v>249275</v>
      </c>
      <c r="I323" s="36">
        <v>328162.08</v>
      </c>
      <c r="J323" s="36">
        <v>0</v>
      </c>
      <c r="K323" s="36">
        <v>93864.11</v>
      </c>
      <c r="L323" s="36">
        <v>309553.07999999996</v>
      </c>
      <c r="M323" s="36">
        <v>21366</v>
      </c>
      <c r="N323" s="36">
        <v>5188935.99</v>
      </c>
      <c r="O323" s="36">
        <v>138698.98000000001</v>
      </c>
      <c r="P323" s="36">
        <v>391901.6</v>
      </c>
      <c r="Q323" s="38">
        <f t="shared" si="37"/>
        <v>6821401.8100000005</v>
      </c>
    </row>
    <row r="324" spans="2:17" x14ac:dyDescent="0.25">
      <c r="B324" s="76" t="s">
        <v>399</v>
      </c>
      <c r="C324" s="36">
        <v>22816033</v>
      </c>
      <c r="D324" s="36">
        <v>32851170</v>
      </c>
      <c r="E324" s="36">
        <v>0</v>
      </c>
      <c r="F324" s="36">
        <v>0</v>
      </c>
      <c r="G324" s="36">
        <v>99644.97</v>
      </c>
      <c r="H324" s="36">
        <v>249275</v>
      </c>
      <c r="I324" s="36">
        <v>328162.08</v>
      </c>
      <c r="J324" s="36">
        <v>0</v>
      </c>
      <c r="K324" s="36">
        <v>93864.11</v>
      </c>
      <c r="L324" s="36">
        <v>309553.07999999996</v>
      </c>
      <c r="M324" s="36">
        <v>21366</v>
      </c>
      <c r="N324" s="36">
        <v>5188935.99</v>
      </c>
      <c r="O324" s="36">
        <v>138698.98000000001</v>
      </c>
      <c r="P324" s="36">
        <v>391901.6</v>
      </c>
      <c r="Q324" s="38">
        <f t="shared" si="37"/>
        <v>6821401.8100000005</v>
      </c>
    </row>
    <row r="325" spans="2:17" x14ac:dyDescent="0.25">
      <c r="B325" s="75" t="s">
        <v>400</v>
      </c>
      <c r="C325" s="36">
        <v>3554000</v>
      </c>
      <c r="D325" s="36">
        <v>2867283</v>
      </c>
      <c r="E325" s="36">
        <v>0</v>
      </c>
      <c r="F325" s="36">
        <v>0</v>
      </c>
      <c r="G325" s="36">
        <v>0</v>
      </c>
      <c r="H325" s="36">
        <v>0</v>
      </c>
      <c r="I325" s="36">
        <v>0</v>
      </c>
      <c r="J325" s="36">
        <v>0</v>
      </c>
      <c r="K325" s="36">
        <v>0</v>
      </c>
      <c r="L325" s="36">
        <v>0</v>
      </c>
      <c r="M325" s="36">
        <v>0</v>
      </c>
      <c r="N325" s="36">
        <v>0</v>
      </c>
      <c r="O325" s="36">
        <v>0</v>
      </c>
      <c r="P325" s="36">
        <v>0</v>
      </c>
      <c r="Q325" s="38">
        <f t="shared" si="37"/>
        <v>0</v>
      </c>
    </row>
    <row r="326" spans="2:17" x14ac:dyDescent="0.25">
      <c r="B326" s="76" t="s">
        <v>401</v>
      </c>
      <c r="C326" s="36">
        <v>3554000</v>
      </c>
      <c r="D326" s="36">
        <v>2867283</v>
      </c>
      <c r="E326" s="36">
        <v>0</v>
      </c>
      <c r="F326" s="36">
        <v>0</v>
      </c>
      <c r="G326" s="36">
        <v>0</v>
      </c>
      <c r="H326" s="36">
        <v>0</v>
      </c>
      <c r="I326" s="36">
        <v>0</v>
      </c>
      <c r="J326" s="36">
        <v>0</v>
      </c>
      <c r="K326" s="36">
        <v>0</v>
      </c>
      <c r="L326" s="36">
        <v>0</v>
      </c>
      <c r="M326" s="36">
        <v>0</v>
      </c>
      <c r="N326" s="36">
        <v>0</v>
      </c>
      <c r="O326" s="36">
        <v>0</v>
      </c>
      <c r="P326" s="36">
        <v>0</v>
      </c>
      <c r="Q326" s="38">
        <f t="shared" si="37"/>
        <v>0</v>
      </c>
    </row>
    <row r="327" spans="2:17" x14ac:dyDescent="0.25">
      <c r="B327" s="87" t="s">
        <v>88</v>
      </c>
      <c r="C327" s="67">
        <v>3873950</v>
      </c>
      <c r="D327" s="67">
        <v>14426046</v>
      </c>
      <c r="E327" s="67">
        <v>0</v>
      </c>
      <c r="F327" s="67"/>
      <c r="G327" s="67">
        <v>169600.43</v>
      </c>
      <c r="H327" s="67">
        <v>51599.98</v>
      </c>
      <c r="I327" s="67">
        <v>981583</v>
      </c>
      <c r="J327" s="67">
        <v>270997.62</v>
      </c>
      <c r="K327" s="67">
        <v>4149824</v>
      </c>
      <c r="L327" s="67">
        <v>0</v>
      </c>
      <c r="M327" s="67">
        <v>0</v>
      </c>
      <c r="N327" s="67"/>
      <c r="O327" s="67">
        <v>82128</v>
      </c>
      <c r="P327" s="67">
        <v>0</v>
      </c>
      <c r="Q327" s="70">
        <f>SUM(E327:P327)</f>
        <v>5705733.0299999993</v>
      </c>
    </row>
    <row r="328" spans="2:17" x14ac:dyDescent="0.25">
      <c r="B328" s="75" t="s">
        <v>402</v>
      </c>
      <c r="C328" s="36">
        <v>3037450</v>
      </c>
      <c r="D328" s="36">
        <v>3731673</v>
      </c>
      <c r="E328" s="36">
        <v>0</v>
      </c>
      <c r="F328" s="36">
        <v>0</v>
      </c>
      <c r="G328" s="36">
        <v>0</v>
      </c>
      <c r="H328" s="36">
        <v>0</v>
      </c>
      <c r="I328" s="36">
        <v>122012</v>
      </c>
      <c r="J328" s="36">
        <v>270997.62</v>
      </c>
      <c r="K328" s="36">
        <v>0</v>
      </c>
      <c r="L328" s="36">
        <v>0</v>
      </c>
      <c r="M328" s="36">
        <v>0</v>
      </c>
      <c r="N328" s="36">
        <v>0</v>
      </c>
      <c r="O328" s="36">
        <v>0</v>
      </c>
      <c r="P328" s="36">
        <v>0</v>
      </c>
      <c r="Q328" s="38">
        <f t="shared" ref="Q328:Q384" si="39">SUM(E328:P328)</f>
        <v>393009.62</v>
      </c>
    </row>
    <row r="329" spans="2:17" x14ac:dyDescent="0.25">
      <c r="B329" s="76" t="s">
        <v>403</v>
      </c>
      <c r="C329" s="36">
        <v>3037450</v>
      </c>
      <c r="D329" s="36">
        <v>3731673</v>
      </c>
      <c r="E329" s="36">
        <v>0</v>
      </c>
      <c r="F329" s="36">
        <v>0</v>
      </c>
      <c r="G329" s="36">
        <v>0</v>
      </c>
      <c r="H329" s="36">
        <v>0</v>
      </c>
      <c r="I329" s="36">
        <v>122012</v>
      </c>
      <c r="J329" s="36">
        <v>270997.62</v>
      </c>
      <c r="K329" s="36">
        <v>0</v>
      </c>
      <c r="L329" s="36">
        <v>0</v>
      </c>
      <c r="M329" s="36">
        <v>0</v>
      </c>
      <c r="N329" s="36">
        <v>0</v>
      </c>
      <c r="O329" s="36">
        <v>0</v>
      </c>
      <c r="P329" s="36">
        <v>0</v>
      </c>
      <c r="Q329" s="38">
        <f t="shared" si="39"/>
        <v>393009.62</v>
      </c>
    </row>
    <row r="330" spans="2:17" x14ac:dyDescent="0.25">
      <c r="B330" s="75" t="s">
        <v>404</v>
      </c>
      <c r="C330" s="36">
        <v>0</v>
      </c>
      <c r="D330" s="36">
        <v>4000000</v>
      </c>
      <c r="E330" s="36">
        <v>0</v>
      </c>
      <c r="F330" s="36">
        <v>0</v>
      </c>
      <c r="G330" s="36">
        <v>0</v>
      </c>
      <c r="H330" s="36">
        <v>0</v>
      </c>
      <c r="I330" s="36">
        <v>0</v>
      </c>
      <c r="J330" s="36">
        <v>0</v>
      </c>
      <c r="K330" s="36">
        <v>0</v>
      </c>
      <c r="L330" s="36">
        <v>0</v>
      </c>
      <c r="M330" s="36">
        <v>0</v>
      </c>
      <c r="N330" s="36">
        <v>0</v>
      </c>
      <c r="O330" s="36">
        <v>0</v>
      </c>
      <c r="P330" s="36">
        <v>0</v>
      </c>
      <c r="Q330" s="38">
        <f t="shared" si="39"/>
        <v>0</v>
      </c>
    </row>
    <row r="331" spans="2:17" x14ac:dyDescent="0.25">
      <c r="B331" s="76" t="s">
        <v>405</v>
      </c>
      <c r="C331" s="36">
        <v>0</v>
      </c>
      <c r="D331" s="36">
        <v>4000000</v>
      </c>
      <c r="E331" s="36">
        <v>0</v>
      </c>
      <c r="F331" s="36">
        <v>0</v>
      </c>
      <c r="G331" s="36">
        <v>0</v>
      </c>
      <c r="H331" s="36">
        <v>0</v>
      </c>
      <c r="I331" s="36">
        <v>0</v>
      </c>
      <c r="J331" s="36">
        <v>0</v>
      </c>
      <c r="K331" s="36">
        <v>0</v>
      </c>
      <c r="L331" s="36">
        <v>0</v>
      </c>
      <c r="M331" s="36">
        <v>0</v>
      </c>
      <c r="N331" s="36">
        <v>0</v>
      </c>
      <c r="O331" s="36">
        <v>0</v>
      </c>
      <c r="P331" s="36">
        <v>0</v>
      </c>
      <c r="Q331" s="38">
        <f t="shared" si="39"/>
        <v>0</v>
      </c>
    </row>
    <row r="332" spans="2:17" x14ac:dyDescent="0.25">
      <c r="B332" s="75" t="s">
        <v>406</v>
      </c>
      <c r="C332" s="36">
        <v>836500</v>
      </c>
      <c r="D332" s="36">
        <v>2131174</v>
      </c>
      <c r="E332" s="36">
        <v>0</v>
      </c>
      <c r="F332" s="36">
        <v>0</v>
      </c>
      <c r="G332" s="36">
        <v>169600.43</v>
      </c>
      <c r="H332" s="36">
        <v>51599.98</v>
      </c>
      <c r="I332" s="36">
        <v>859571</v>
      </c>
      <c r="J332" s="36">
        <v>0</v>
      </c>
      <c r="K332" s="36">
        <v>0</v>
      </c>
      <c r="L332" s="36">
        <v>0</v>
      </c>
      <c r="M332" s="36">
        <v>0</v>
      </c>
      <c r="N332" s="36">
        <v>0</v>
      </c>
      <c r="O332" s="36">
        <v>82128</v>
      </c>
      <c r="P332" s="36">
        <v>0</v>
      </c>
      <c r="Q332" s="38">
        <f t="shared" si="39"/>
        <v>1162899.4099999999</v>
      </c>
    </row>
    <row r="333" spans="2:17" x14ac:dyDescent="0.25">
      <c r="B333" s="76" t="s">
        <v>407</v>
      </c>
      <c r="C333" s="36">
        <v>836500</v>
      </c>
      <c r="D333" s="36">
        <v>2131174</v>
      </c>
      <c r="E333" s="36">
        <v>0</v>
      </c>
      <c r="F333" s="36">
        <v>0</v>
      </c>
      <c r="G333" s="36">
        <v>169600.43</v>
      </c>
      <c r="H333" s="36">
        <v>51599.98</v>
      </c>
      <c r="I333" s="36">
        <v>859571</v>
      </c>
      <c r="J333" s="36">
        <v>0</v>
      </c>
      <c r="K333" s="36">
        <v>0</v>
      </c>
      <c r="L333" s="36">
        <v>0</v>
      </c>
      <c r="M333" s="36">
        <v>0</v>
      </c>
      <c r="N333" s="36">
        <v>0</v>
      </c>
      <c r="O333" s="36">
        <v>82128</v>
      </c>
      <c r="P333" s="36">
        <v>0</v>
      </c>
      <c r="Q333" s="38">
        <f t="shared" si="39"/>
        <v>1162899.4099999999</v>
      </c>
    </row>
    <row r="334" spans="2:17" x14ac:dyDescent="0.25">
      <c r="B334" s="75" t="s">
        <v>408</v>
      </c>
      <c r="C334" s="83">
        <v>0</v>
      </c>
      <c r="D334" s="36">
        <v>4563199</v>
      </c>
      <c r="E334" s="36">
        <v>0</v>
      </c>
      <c r="F334" s="36">
        <v>0</v>
      </c>
      <c r="G334" s="36">
        <v>0</v>
      </c>
      <c r="H334" s="36">
        <v>0</v>
      </c>
      <c r="I334" s="36">
        <v>0</v>
      </c>
      <c r="J334" s="36">
        <v>0</v>
      </c>
      <c r="K334" s="36">
        <v>4149824</v>
      </c>
      <c r="L334" s="36">
        <v>0</v>
      </c>
      <c r="M334" s="36">
        <v>0</v>
      </c>
      <c r="N334" s="36">
        <v>0</v>
      </c>
      <c r="O334" s="36">
        <v>0</v>
      </c>
      <c r="P334" s="36">
        <v>0</v>
      </c>
      <c r="Q334" s="70">
        <f>SUM(E334:P334)</f>
        <v>4149824</v>
      </c>
    </row>
    <row r="335" spans="2:17" x14ac:dyDescent="0.25">
      <c r="B335" s="76" t="s">
        <v>409</v>
      </c>
      <c r="C335" s="83">
        <v>0</v>
      </c>
      <c r="D335" s="36">
        <v>4563199</v>
      </c>
      <c r="E335" s="36">
        <v>0</v>
      </c>
      <c r="F335" s="36">
        <v>0</v>
      </c>
      <c r="G335" s="36">
        <v>0</v>
      </c>
      <c r="H335" s="36">
        <v>0</v>
      </c>
      <c r="I335" s="36">
        <v>0</v>
      </c>
      <c r="J335" s="36">
        <v>0</v>
      </c>
      <c r="K335" s="36">
        <v>4149824</v>
      </c>
      <c r="L335" s="36">
        <v>0</v>
      </c>
      <c r="M335" s="36">
        <v>0</v>
      </c>
      <c r="N335" s="36">
        <v>0</v>
      </c>
      <c r="O335" s="36">
        <v>0</v>
      </c>
      <c r="P335" s="36">
        <v>0</v>
      </c>
      <c r="Q335" s="70">
        <f t="shared" si="39"/>
        <v>4149824</v>
      </c>
    </row>
    <row r="336" spans="2:17" x14ac:dyDescent="0.25">
      <c r="B336" s="87" t="s">
        <v>57</v>
      </c>
      <c r="C336" s="67">
        <v>6500000</v>
      </c>
      <c r="D336" s="67">
        <v>7100000</v>
      </c>
      <c r="E336" s="67">
        <v>0</v>
      </c>
      <c r="F336" s="67">
        <v>0</v>
      </c>
      <c r="G336" s="67">
        <v>0</v>
      </c>
      <c r="H336" s="67">
        <v>0</v>
      </c>
      <c r="I336" s="67">
        <v>0</v>
      </c>
      <c r="J336" s="67">
        <v>0</v>
      </c>
      <c r="K336" s="67">
        <v>0</v>
      </c>
      <c r="L336" s="67">
        <v>2242</v>
      </c>
      <c r="M336" s="67">
        <v>27140</v>
      </c>
      <c r="N336" s="67">
        <v>0</v>
      </c>
      <c r="O336" s="67">
        <v>0</v>
      </c>
      <c r="P336" s="67">
        <v>0</v>
      </c>
      <c r="Q336" s="70">
        <f t="shared" si="39"/>
        <v>29382</v>
      </c>
    </row>
    <row r="337" spans="2:17" x14ac:dyDescent="0.25">
      <c r="B337" s="75" t="s">
        <v>410</v>
      </c>
      <c r="C337" s="36">
        <v>5000000</v>
      </c>
      <c r="D337" s="36">
        <v>7100000</v>
      </c>
      <c r="E337" s="36">
        <v>0</v>
      </c>
      <c r="F337" s="36">
        <v>0</v>
      </c>
      <c r="G337" s="36">
        <v>0</v>
      </c>
      <c r="H337" s="36">
        <v>0</v>
      </c>
      <c r="I337" s="36">
        <v>0</v>
      </c>
      <c r="J337" s="36">
        <v>0</v>
      </c>
      <c r="K337" s="36">
        <v>0</v>
      </c>
      <c r="L337" s="36">
        <v>2242</v>
      </c>
      <c r="M337" s="36">
        <v>27140</v>
      </c>
      <c r="N337" s="36">
        <v>0</v>
      </c>
      <c r="O337" s="36">
        <v>0</v>
      </c>
      <c r="P337" s="36">
        <v>0</v>
      </c>
      <c r="Q337" s="38">
        <f t="shared" si="39"/>
        <v>29382</v>
      </c>
    </row>
    <row r="338" spans="2:17" x14ac:dyDescent="0.25">
      <c r="B338" s="76" t="s">
        <v>411</v>
      </c>
      <c r="C338" s="36">
        <v>5000000</v>
      </c>
      <c r="D338" s="36">
        <v>7100000</v>
      </c>
      <c r="E338" s="36">
        <v>0</v>
      </c>
      <c r="F338" s="36">
        <v>0</v>
      </c>
      <c r="G338" s="36">
        <v>0</v>
      </c>
      <c r="H338" s="36">
        <v>0</v>
      </c>
      <c r="I338" s="36">
        <v>0</v>
      </c>
      <c r="J338" s="36">
        <v>0</v>
      </c>
      <c r="K338" s="36">
        <v>0</v>
      </c>
      <c r="L338" s="36">
        <v>2242</v>
      </c>
      <c r="M338" s="36">
        <v>27140</v>
      </c>
      <c r="N338" s="36">
        <v>0</v>
      </c>
      <c r="O338" s="36">
        <v>0</v>
      </c>
      <c r="P338" s="36">
        <v>0</v>
      </c>
      <c r="Q338" s="38">
        <f t="shared" si="39"/>
        <v>29382</v>
      </c>
    </row>
    <row r="339" spans="2:17" x14ac:dyDescent="0.25">
      <c r="B339" s="75" t="s">
        <v>412</v>
      </c>
      <c r="C339" s="36">
        <v>1500000</v>
      </c>
      <c r="D339" s="36">
        <v>0</v>
      </c>
      <c r="E339" s="36">
        <v>0</v>
      </c>
      <c r="F339" s="36">
        <v>0</v>
      </c>
      <c r="G339" s="36">
        <v>0</v>
      </c>
      <c r="H339" s="36">
        <v>0</v>
      </c>
      <c r="I339" s="36">
        <v>0</v>
      </c>
      <c r="J339" s="36">
        <v>0</v>
      </c>
      <c r="K339" s="36">
        <v>0</v>
      </c>
      <c r="L339" s="36">
        <v>0</v>
      </c>
      <c r="M339" s="36">
        <v>0</v>
      </c>
      <c r="N339" s="36">
        <v>0</v>
      </c>
      <c r="O339" s="36">
        <v>0</v>
      </c>
      <c r="P339" s="36">
        <v>0</v>
      </c>
      <c r="Q339" s="38">
        <f t="shared" si="39"/>
        <v>0</v>
      </c>
    </row>
    <row r="340" spans="2:17" x14ac:dyDescent="0.25">
      <c r="B340" s="76" t="s">
        <v>413</v>
      </c>
      <c r="C340" s="36">
        <v>1500000</v>
      </c>
      <c r="D340" s="36">
        <v>0</v>
      </c>
      <c r="E340" s="36">
        <v>0</v>
      </c>
      <c r="F340" s="36">
        <v>0</v>
      </c>
      <c r="G340" s="36">
        <v>0</v>
      </c>
      <c r="H340" s="36">
        <v>0</v>
      </c>
      <c r="I340" s="36">
        <v>0</v>
      </c>
      <c r="J340" s="36">
        <v>0</v>
      </c>
      <c r="K340" s="36">
        <v>0</v>
      </c>
      <c r="L340" s="36">
        <v>0</v>
      </c>
      <c r="M340" s="36">
        <v>0</v>
      </c>
      <c r="N340" s="36">
        <v>0</v>
      </c>
      <c r="O340" s="36">
        <v>0</v>
      </c>
      <c r="P340" s="36">
        <v>0</v>
      </c>
      <c r="Q340" s="38">
        <f t="shared" si="39"/>
        <v>0</v>
      </c>
    </row>
    <row r="341" spans="2:17" x14ac:dyDescent="0.25">
      <c r="B341" s="87" t="s">
        <v>58</v>
      </c>
      <c r="C341" s="67">
        <v>46015326</v>
      </c>
      <c r="D341" s="67">
        <v>51955451</v>
      </c>
      <c r="E341" s="67">
        <v>0</v>
      </c>
      <c r="F341" s="67">
        <v>0</v>
      </c>
      <c r="G341" s="67">
        <v>0</v>
      </c>
      <c r="H341" s="67">
        <v>0</v>
      </c>
      <c r="I341" s="36">
        <v>0</v>
      </c>
      <c r="J341" s="67">
        <v>6931290</v>
      </c>
      <c r="K341" s="67">
        <v>2344125</v>
      </c>
      <c r="L341" s="67">
        <v>0</v>
      </c>
      <c r="M341" s="67">
        <v>0</v>
      </c>
      <c r="N341" s="67">
        <v>0</v>
      </c>
      <c r="O341" s="67">
        <v>0</v>
      </c>
      <c r="P341" s="67">
        <v>2558750.2000000002</v>
      </c>
      <c r="Q341" s="70">
        <f t="shared" si="39"/>
        <v>11834165.199999999</v>
      </c>
    </row>
    <row r="342" spans="2:17" x14ac:dyDescent="0.25">
      <c r="B342" s="75" t="s">
        <v>414</v>
      </c>
      <c r="C342" s="36">
        <v>43015326</v>
      </c>
      <c r="D342" s="36">
        <v>48955451</v>
      </c>
      <c r="E342" s="36">
        <v>0</v>
      </c>
      <c r="F342" s="36">
        <v>0</v>
      </c>
      <c r="G342" s="36">
        <v>0</v>
      </c>
      <c r="H342" s="36">
        <v>0</v>
      </c>
      <c r="I342" s="36">
        <v>0</v>
      </c>
      <c r="J342" s="36">
        <v>6931290</v>
      </c>
      <c r="K342" s="36">
        <v>2344125</v>
      </c>
      <c r="L342" s="36">
        <v>0</v>
      </c>
      <c r="M342" s="36">
        <v>0</v>
      </c>
      <c r="N342" s="36">
        <v>0</v>
      </c>
      <c r="O342" s="36">
        <v>0</v>
      </c>
      <c r="P342" s="36">
        <v>2558750.2000000002</v>
      </c>
      <c r="Q342" s="38">
        <f t="shared" si="39"/>
        <v>11834165.199999999</v>
      </c>
    </row>
    <row r="343" spans="2:17" x14ac:dyDescent="0.25">
      <c r="B343" s="76" t="s">
        <v>415</v>
      </c>
      <c r="C343" s="36">
        <v>43015326</v>
      </c>
      <c r="D343" s="36">
        <v>48955451</v>
      </c>
      <c r="E343" s="36">
        <v>0</v>
      </c>
      <c r="F343" s="36">
        <v>0</v>
      </c>
      <c r="G343" s="36">
        <v>0</v>
      </c>
      <c r="H343" s="36">
        <v>0</v>
      </c>
      <c r="I343" s="36">
        <v>0</v>
      </c>
      <c r="J343" s="36">
        <v>6931290</v>
      </c>
      <c r="K343" s="36">
        <v>2344125</v>
      </c>
      <c r="L343" s="36">
        <v>0</v>
      </c>
      <c r="M343" s="36">
        <v>0</v>
      </c>
      <c r="N343" s="36">
        <v>0</v>
      </c>
      <c r="O343" s="36">
        <v>0</v>
      </c>
      <c r="P343" s="36">
        <v>2558750.2000000002</v>
      </c>
      <c r="Q343" s="38">
        <f t="shared" si="39"/>
        <v>11834165.199999999</v>
      </c>
    </row>
    <row r="344" spans="2:17" x14ac:dyDescent="0.25">
      <c r="B344" s="75" t="s">
        <v>416</v>
      </c>
      <c r="C344" s="36">
        <v>500000</v>
      </c>
      <c r="D344" s="36">
        <v>500000</v>
      </c>
      <c r="E344" s="36">
        <v>0</v>
      </c>
      <c r="F344" s="36">
        <v>0</v>
      </c>
      <c r="G344" s="36">
        <v>0</v>
      </c>
      <c r="H344" s="36">
        <v>0</v>
      </c>
      <c r="I344" s="36">
        <v>0</v>
      </c>
      <c r="J344" s="36">
        <v>0</v>
      </c>
      <c r="K344" s="36">
        <v>0</v>
      </c>
      <c r="L344" s="36">
        <v>0</v>
      </c>
      <c r="M344" s="36">
        <v>0</v>
      </c>
      <c r="N344" s="36">
        <v>0</v>
      </c>
      <c r="O344" s="36">
        <v>0</v>
      </c>
      <c r="P344" s="36">
        <v>0</v>
      </c>
      <c r="Q344" s="38">
        <f t="shared" si="39"/>
        <v>0</v>
      </c>
    </row>
    <row r="345" spans="2:17" x14ac:dyDescent="0.25">
      <c r="B345" s="76" t="s">
        <v>417</v>
      </c>
      <c r="C345" s="36">
        <v>500000</v>
      </c>
      <c r="D345" s="36">
        <v>500000</v>
      </c>
      <c r="E345" s="36">
        <v>0</v>
      </c>
      <c r="F345" s="36">
        <v>0</v>
      </c>
      <c r="G345" s="36">
        <v>0</v>
      </c>
      <c r="H345" s="36">
        <v>0</v>
      </c>
      <c r="I345" s="36">
        <v>0</v>
      </c>
      <c r="J345" s="36">
        <v>0</v>
      </c>
      <c r="K345" s="36">
        <v>0</v>
      </c>
      <c r="L345" s="36">
        <v>0</v>
      </c>
      <c r="M345" s="36">
        <v>0</v>
      </c>
      <c r="N345" s="36">
        <v>0</v>
      </c>
      <c r="O345" s="36">
        <v>0</v>
      </c>
      <c r="P345" s="36">
        <v>0</v>
      </c>
      <c r="Q345" s="38">
        <f t="shared" si="39"/>
        <v>0</v>
      </c>
    </row>
    <row r="346" spans="2:17" x14ac:dyDescent="0.25">
      <c r="B346" s="75" t="s">
        <v>418</v>
      </c>
      <c r="C346" s="36">
        <v>2500000</v>
      </c>
      <c r="D346" s="36">
        <v>2500000</v>
      </c>
      <c r="E346" s="36">
        <v>0</v>
      </c>
      <c r="F346" s="36">
        <v>0</v>
      </c>
      <c r="G346" s="36">
        <v>0</v>
      </c>
      <c r="H346" s="36">
        <v>0</v>
      </c>
      <c r="I346" s="36">
        <v>0</v>
      </c>
      <c r="J346" s="36">
        <v>0</v>
      </c>
      <c r="K346" s="36">
        <v>0</v>
      </c>
      <c r="L346" s="36">
        <v>0</v>
      </c>
      <c r="M346" s="36">
        <v>0</v>
      </c>
      <c r="N346" s="36">
        <v>0</v>
      </c>
      <c r="O346" s="36">
        <v>0</v>
      </c>
      <c r="P346" s="36">
        <v>0</v>
      </c>
      <c r="Q346" s="38">
        <f t="shared" si="39"/>
        <v>0</v>
      </c>
    </row>
    <row r="347" spans="2:17" x14ac:dyDescent="0.25">
      <c r="B347" s="76" t="s">
        <v>419</v>
      </c>
      <c r="C347" s="57">
        <v>2500000</v>
      </c>
      <c r="D347" s="57">
        <v>2500000</v>
      </c>
      <c r="E347" s="58">
        <v>0</v>
      </c>
      <c r="F347" s="36">
        <v>0</v>
      </c>
      <c r="G347" s="36">
        <v>0</v>
      </c>
      <c r="H347" s="36">
        <v>0</v>
      </c>
      <c r="I347" s="36">
        <v>0</v>
      </c>
      <c r="J347" s="36">
        <v>0</v>
      </c>
      <c r="K347" s="36">
        <v>0</v>
      </c>
      <c r="L347" s="57">
        <v>0</v>
      </c>
      <c r="M347" s="57">
        <v>0</v>
      </c>
      <c r="N347" s="57">
        <v>0</v>
      </c>
      <c r="O347" s="57">
        <v>0</v>
      </c>
      <c r="P347" s="57">
        <v>0</v>
      </c>
      <c r="Q347" s="57">
        <f t="shared" si="39"/>
        <v>0</v>
      </c>
    </row>
    <row r="348" spans="2:17" x14ac:dyDescent="0.25">
      <c r="B348" s="87" t="s">
        <v>59</v>
      </c>
      <c r="C348" s="66">
        <v>11775780</v>
      </c>
      <c r="D348" s="66">
        <v>36853761</v>
      </c>
      <c r="E348" s="66">
        <v>0</v>
      </c>
      <c r="F348" s="66">
        <v>1559334.47</v>
      </c>
      <c r="G348" s="66">
        <v>2668365.63</v>
      </c>
      <c r="H348" s="66">
        <v>25842</v>
      </c>
      <c r="I348" s="66">
        <v>60000.12</v>
      </c>
      <c r="J348" s="66">
        <v>0</v>
      </c>
      <c r="K348" s="66">
        <v>54761.7</v>
      </c>
      <c r="L348" s="66">
        <v>1814490.57</v>
      </c>
      <c r="M348" s="66">
        <v>393371.41</v>
      </c>
      <c r="N348" s="66">
        <v>141423</v>
      </c>
      <c r="O348" s="66">
        <v>66168.899999999994</v>
      </c>
      <c r="P348" s="66">
        <v>0</v>
      </c>
      <c r="Q348" s="69">
        <f t="shared" si="39"/>
        <v>6783757.8000000007</v>
      </c>
    </row>
    <row r="349" spans="2:17" x14ac:dyDescent="0.25">
      <c r="B349" s="75" t="s">
        <v>420</v>
      </c>
      <c r="C349" s="58">
        <v>700000</v>
      </c>
      <c r="D349" s="58">
        <v>775000</v>
      </c>
      <c r="E349" s="58">
        <v>0</v>
      </c>
      <c r="F349" s="58">
        <v>0</v>
      </c>
      <c r="G349" s="58">
        <v>0</v>
      </c>
      <c r="H349" s="58">
        <v>0</v>
      </c>
      <c r="I349" s="58">
        <v>0</v>
      </c>
      <c r="J349" s="58">
        <v>0</v>
      </c>
      <c r="K349" s="58">
        <v>0</v>
      </c>
      <c r="L349" s="58">
        <v>0</v>
      </c>
      <c r="M349" s="58">
        <v>0</v>
      </c>
      <c r="N349" s="58">
        <v>0</v>
      </c>
      <c r="O349" s="58">
        <v>22190.3</v>
      </c>
      <c r="P349" s="58">
        <v>0</v>
      </c>
      <c r="Q349" s="54">
        <f t="shared" si="39"/>
        <v>22190.3</v>
      </c>
    </row>
    <row r="350" spans="2:17" x14ac:dyDescent="0.25">
      <c r="B350" s="76" t="s">
        <v>421</v>
      </c>
      <c r="C350" s="58">
        <v>700000</v>
      </c>
      <c r="D350" s="58">
        <v>775000</v>
      </c>
      <c r="E350" s="58">
        <v>0</v>
      </c>
      <c r="F350" s="58">
        <v>0</v>
      </c>
      <c r="G350" s="58">
        <v>0</v>
      </c>
      <c r="H350" s="58">
        <v>0</v>
      </c>
      <c r="I350" s="58">
        <v>0</v>
      </c>
      <c r="J350" s="58">
        <v>0</v>
      </c>
      <c r="K350" s="58">
        <v>0</v>
      </c>
      <c r="L350" s="58">
        <v>0</v>
      </c>
      <c r="M350" s="58">
        <v>0</v>
      </c>
      <c r="N350" s="58">
        <v>0</v>
      </c>
      <c r="O350" s="58">
        <v>22190.3</v>
      </c>
      <c r="P350" s="58">
        <v>0</v>
      </c>
      <c r="Q350" s="54">
        <f t="shared" si="39"/>
        <v>22190.3</v>
      </c>
    </row>
    <row r="351" spans="2:17" x14ac:dyDescent="0.25">
      <c r="B351" s="75" t="s">
        <v>422</v>
      </c>
      <c r="C351" s="36">
        <v>3560280</v>
      </c>
      <c r="D351" s="36">
        <v>9700279</v>
      </c>
      <c r="E351" s="36">
        <v>0</v>
      </c>
      <c r="F351" s="36">
        <v>0</v>
      </c>
      <c r="G351" s="36">
        <v>1210000.02</v>
      </c>
      <c r="H351" s="36">
        <v>25842</v>
      </c>
      <c r="I351" s="36">
        <v>60000.12</v>
      </c>
      <c r="J351" s="36">
        <v>0</v>
      </c>
      <c r="K351" s="36">
        <v>0</v>
      </c>
      <c r="L351" s="36">
        <v>254203</v>
      </c>
      <c r="M351" s="36">
        <v>393371.41</v>
      </c>
      <c r="N351" s="36">
        <v>141423</v>
      </c>
      <c r="O351" s="36">
        <v>0</v>
      </c>
      <c r="P351" s="36">
        <v>0</v>
      </c>
      <c r="Q351" s="38">
        <f t="shared" si="39"/>
        <v>2084839.55</v>
      </c>
    </row>
    <row r="352" spans="2:17" x14ac:dyDescent="0.25">
      <c r="B352" s="76" t="s">
        <v>423</v>
      </c>
      <c r="C352" s="36">
        <v>3560280</v>
      </c>
      <c r="D352" s="36">
        <v>9700279</v>
      </c>
      <c r="E352" s="36">
        <v>0</v>
      </c>
      <c r="F352" s="36">
        <v>0</v>
      </c>
      <c r="G352" s="36">
        <v>1210000.02</v>
      </c>
      <c r="H352" s="36">
        <v>25842</v>
      </c>
      <c r="I352" s="36">
        <v>60000.12</v>
      </c>
      <c r="J352" s="36">
        <v>0</v>
      </c>
      <c r="K352" s="36">
        <v>0</v>
      </c>
      <c r="L352" s="36">
        <v>254203</v>
      </c>
      <c r="M352" s="36">
        <v>393371.41</v>
      </c>
      <c r="N352" s="36">
        <v>141423</v>
      </c>
      <c r="O352" s="36">
        <v>0</v>
      </c>
      <c r="P352" s="36">
        <v>0</v>
      </c>
      <c r="Q352" s="38">
        <f t="shared" si="39"/>
        <v>2084839.55</v>
      </c>
    </row>
    <row r="353" spans="2:17" x14ac:dyDescent="0.25">
      <c r="B353" s="75" t="s">
        <v>424</v>
      </c>
      <c r="C353" s="36">
        <v>7515500</v>
      </c>
      <c r="D353" s="36">
        <v>21935864</v>
      </c>
      <c r="E353" s="36">
        <v>0</v>
      </c>
      <c r="F353" s="36">
        <v>1385438</v>
      </c>
      <c r="G353" s="36">
        <v>1458365.61</v>
      </c>
      <c r="H353" s="36">
        <v>0</v>
      </c>
      <c r="I353" s="36">
        <v>0</v>
      </c>
      <c r="J353" s="36">
        <v>0</v>
      </c>
      <c r="K353" s="36">
        <v>0</v>
      </c>
      <c r="L353" s="36">
        <v>0</v>
      </c>
      <c r="M353" s="36">
        <v>0</v>
      </c>
      <c r="N353" s="36">
        <v>0</v>
      </c>
      <c r="O353" s="36">
        <v>0</v>
      </c>
      <c r="P353" s="36">
        <v>0</v>
      </c>
      <c r="Q353" s="38">
        <f t="shared" si="39"/>
        <v>2843803.6100000003</v>
      </c>
    </row>
    <row r="354" spans="2:17" x14ac:dyDescent="0.25">
      <c r="B354" s="76" t="s">
        <v>425</v>
      </c>
      <c r="C354" s="36">
        <v>7515500</v>
      </c>
      <c r="D354" s="36">
        <v>21935864</v>
      </c>
      <c r="E354" s="36">
        <v>0</v>
      </c>
      <c r="F354" s="36">
        <v>1385438</v>
      </c>
      <c r="G354" s="36">
        <v>1458365.61</v>
      </c>
      <c r="H354" s="36">
        <v>0</v>
      </c>
      <c r="I354" s="36">
        <v>0</v>
      </c>
      <c r="J354" s="36">
        <v>0</v>
      </c>
      <c r="K354" s="36">
        <v>0</v>
      </c>
      <c r="L354" s="36">
        <v>0</v>
      </c>
      <c r="M354" s="36">
        <v>0</v>
      </c>
      <c r="N354" s="36">
        <v>0</v>
      </c>
      <c r="O354" s="36">
        <v>0</v>
      </c>
      <c r="P354" s="36">
        <v>0</v>
      </c>
      <c r="Q354" s="38">
        <f t="shared" si="39"/>
        <v>2843803.6100000003</v>
      </c>
    </row>
    <row r="355" spans="2:17" x14ac:dyDescent="0.25">
      <c r="B355" s="75" t="s">
        <v>426</v>
      </c>
      <c r="C355" s="36">
        <v>0</v>
      </c>
      <c r="D355" s="36">
        <v>4322618</v>
      </c>
      <c r="E355" s="36">
        <v>0</v>
      </c>
      <c r="F355" s="36">
        <v>173896.47</v>
      </c>
      <c r="G355" s="36">
        <v>0</v>
      </c>
      <c r="H355" s="36">
        <v>0</v>
      </c>
      <c r="I355" s="36">
        <v>0</v>
      </c>
      <c r="J355" s="36">
        <v>0</v>
      </c>
      <c r="K355" s="36">
        <v>0</v>
      </c>
      <c r="L355" s="36">
        <v>1560287.57</v>
      </c>
      <c r="M355" s="36">
        <v>0</v>
      </c>
      <c r="N355" s="36">
        <v>0</v>
      </c>
      <c r="O355" s="36">
        <v>43978.6</v>
      </c>
      <c r="P355" s="36">
        <v>0</v>
      </c>
      <c r="Q355" s="38">
        <f t="shared" si="39"/>
        <v>1778162.6400000001</v>
      </c>
    </row>
    <row r="356" spans="2:17" x14ac:dyDescent="0.25">
      <c r="B356" s="76" t="s">
        <v>427</v>
      </c>
      <c r="C356" s="36">
        <v>0</v>
      </c>
      <c r="D356" s="36">
        <v>4322618</v>
      </c>
      <c r="E356" s="36">
        <v>0</v>
      </c>
      <c r="F356" s="36">
        <v>173896.47</v>
      </c>
      <c r="G356" s="36">
        <v>0</v>
      </c>
      <c r="H356" s="36">
        <v>0</v>
      </c>
      <c r="I356" s="36">
        <v>0</v>
      </c>
      <c r="J356" s="36">
        <v>0</v>
      </c>
      <c r="K356" s="36">
        <v>0</v>
      </c>
      <c r="L356" s="36">
        <v>1560287.57</v>
      </c>
      <c r="M356" s="36">
        <v>0</v>
      </c>
      <c r="N356" s="36">
        <v>0</v>
      </c>
      <c r="O356" s="36">
        <v>43978.6</v>
      </c>
      <c r="P356" s="36">
        <v>0</v>
      </c>
      <c r="Q356" s="38">
        <f t="shared" si="39"/>
        <v>1778162.6400000001</v>
      </c>
    </row>
    <row r="357" spans="2:17" x14ac:dyDescent="0.25">
      <c r="B357" s="76" t="s">
        <v>428</v>
      </c>
      <c r="C357" s="36">
        <v>0</v>
      </c>
      <c r="D357" s="36">
        <v>50000</v>
      </c>
      <c r="E357" s="36">
        <v>0</v>
      </c>
      <c r="F357" s="67">
        <v>0</v>
      </c>
      <c r="G357" s="67">
        <v>0</v>
      </c>
      <c r="H357" s="67">
        <v>0</v>
      </c>
      <c r="I357" s="67">
        <v>0</v>
      </c>
      <c r="J357" s="67">
        <v>0</v>
      </c>
      <c r="K357" s="67">
        <v>0</v>
      </c>
      <c r="L357" s="36">
        <v>0</v>
      </c>
      <c r="M357" s="36">
        <v>0</v>
      </c>
      <c r="N357" s="36">
        <v>0</v>
      </c>
      <c r="O357" s="36">
        <v>0</v>
      </c>
      <c r="P357" s="36">
        <v>0</v>
      </c>
      <c r="Q357" s="38">
        <f t="shared" si="39"/>
        <v>0</v>
      </c>
    </row>
    <row r="358" spans="2:17" x14ac:dyDescent="0.25">
      <c r="B358" s="76" t="s">
        <v>429</v>
      </c>
      <c r="C358" s="36">
        <v>0</v>
      </c>
      <c r="D358" s="36">
        <v>50000</v>
      </c>
      <c r="E358" s="36">
        <v>0</v>
      </c>
      <c r="F358" s="67">
        <v>0</v>
      </c>
      <c r="G358" s="67">
        <v>0</v>
      </c>
      <c r="H358" s="67">
        <v>0</v>
      </c>
      <c r="I358" s="67">
        <v>0</v>
      </c>
      <c r="J358" s="67">
        <v>0</v>
      </c>
      <c r="K358" s="67">
        <v>0</v>
      </c>
      <c r="L358" s="36">
        <v>0</v>
      </c>
      <c r="M358" s="36">
        <v>0</v>
      </c>
      <c r="N358" s="36">
        <v>0</v>
      </c>
      <c r="O358" s="36">
        <v>0</v>
      </c>
      <c r="P358" s="36">
        <v>0</v>
      </c>
      <c r="Q358" s="38">
        <f t="shared" si="39"/>
        <v>0</v>
      </c>
    </row>
    <row r="359" spans="2:17" x14ac:dyDescent="0.25">
      <c r="B359" s="76" t="s">
        <v>430</v>
      </c>
      <c r="C359" s="36">
        <v>0</v>
      </c>
      <c r="D359" s="36">
        <v>70000</v>
      </c>
      <c r="E359" s="36">
        <v>0</v>
      </c>
      <c r="F359" s="67">
        <v>0</v>
      </c>
      <c r="G359" s="67">
        <v>0</v>
      </c>
      <c r="H359" s="36">
        <v>0</v>
      </c>
      <c r="I359" s="36">
        <v>0</v>
      </c>
      <c r="J359" s="36">
        <v>0</v>
      </c>
      <c r="K359" s="36">
        <v>54761.7</v>
      </c>
      <c r="L359" s="36">
        <v>0</v>
      </c>
      <c r="M359" s="36">
        <v>0</v>
      </c>
      <c r="N359" s="36">
        <v>0</v>
      </c>
      <c r="O359" s="36">
        <v>0</v>
      </c>
      <c r="P359" s="36">
        <v>0</v>
      </c>
      <c r="Q359" s="38">
        <f t="shared" si="39"/>
        <v>54761.7</v>
      </c>
    </row>
    <row r="360" spans="2:17" x14ac:dyDescent="0.25">
      <c r="B360" s="76" t="s">
        <v>431</v>
      </c>
      <c r="C360" s="36">
        <v>0</v>
      </c>
      <c r="D360" s="36">
        <v>70000</v>
      </c>
      <c r="E360" s="36">
        <v>0</v>
      </c>
      <c r="F360" s="67">
        <v>0</v>
      </c>
      <c r="G360" s="67">
        <v>0</v>
      </c>
      <c r="H360" s="36">
        <v>0</v>
      </c>
      <c r="I360" s="36">
        <v>0</v>
      </c>
      <c r="J360" s="36">
        <v>0</v>
      </c>
      <c r="K360" s="36">
        <v>54761.7</v>
      </c>
      <c r="L360" s="36">
        <v>0</v>
      </c>
      <c r="M360" s="36">
        <v>0</v>
      </c>
      <c r="N360" s="36">
        <v>0</v>
      </c>
      <c r="O360" s="36">
        <v>0</v>
      </c>
      <c r="P360" s="36">
        <v>0</v>
      </c>
      <c r="Q360" s="38">
        <f t="shared" si="39"/>
        <v>54761.7</v>
      </c>
    </row>
    <row r="361" spans="2:17" x14ac:dyDescent="0.25">
      <c r="B361" s="87" t="s">
        <v>60</v>
      </c>
      <c r="C361" s="67">
        <v>856000</v>
      </c>
      <c r="D361" s="67">
        <v>806000</v>
      </c>
      <c r="E361" s="67">
        <v>0</v>
      </c>
      <c r="F361" s="67">
        <v>0</v>
      </c>
      <c r="G361" s="67">
        <v>0</v>
      </c>
      <c r="H361" s="67">
        <v>0</v>
      </c>
      <c r="I361" s="67">
        <v>0</v>
      </c>
      <c r="J361" s="67">
        <v>0</v>
      </c>
      <c r="K361" s="67">
        <v>0</v>
      </c>
      <c r="L361" s="67">
        <v>0</v>
      </c>
      <c r="M361" s="67">
        <v>0</v>
      </c>
      <c r="N361" s="67">
        <v>0</v>
      </c>
      <c r="O361" s="67">
        <v>0</v>
      </c>
      <c r="P361" s="67">
        <v>0</v>
      </c>
      <c r="Q361" s="70">
        <f t="shared" si="39"/>
        <v>0</v>
      </c>
    </row>
    <row r="362" spans="2:17" x14ac:dyDescent="0.25">
      <c r="B362" s="75" t="s">
        <v>432</v>
      </c>
      <c r="C362" s="36">
        <v>856000</v>
      </c>
      <c r="D362" s="36">
        <v>806000</v>
      </c>
      <c r="E362" s="36">
        <v>0</v>
      </c>
      <c r="F362" s="36">
        <v>0</v>
      </c>
      <c r="G362" s="36">
        <v>0</v>
      </c>
      <c r="H362" s="36">
        <v>0</v>
      </c>
      <c r="I362" s="36">
        <v>0</v>
      </c>
      <c r="J362" s="36">
        <v>0</v>
      </c>
      <c r="K362" s="36">
        <v>0</v>
      </c>
      <c r="L362" s="36">
        <v>0</v>
      </c>
      <c r="M362" s="36">
        <v>0</v>
      </c>
      <c r="N362" s="36">
        <v>0</v>
      </c>
      <c r="O362" s="36">
        <v>0</v>
      </c>
      <c r="P362" s="36">
        <v>0</v>
      </c>
      <c r="Q362" s="38">
        <f t="shared" si="39"/>
        <v>0</v>
      </c>
    </row>
    <row r="363" spans="2:17" x14ac:dyDescent="0.25">
      <c r="B363" s="76" t="s">
        <v>433</v>
      </c>
      <c r="C363" s="36">
        <v>856000</v>
      </c>
      <c r="D363" s="36">
        <v>806000</v>
      </c>
      <c r="E363" s="36">
        <v>0</v>
      </c>
      <c r="F363" s="36">
        <v>0</v>
      </c>
      <c r="G363" s="36">
        <v>0</v>
      </c>
      <c r="H363" s="36">
        <v>0</v>
      </c>
      <c r="I363" s="36">
        <v>0</v>
      </c>
      <c r="J363" s="36">
        <v>0</v>
      </c>
      <c r="K363" s="36">
        <v>0</v>
      </c>
      <c r="L363" s="36">
        <v>0</v>
      </c>
      <c r="M363" s="36">
        <v>0</v>
      </c>
      <c r="N363" s="36">
        <v>0</v>
      </c>
      <c r="O363" s="36">
        <v>0</v>
      </c>
      <c r="P363" s="36">
        <v>0</v>
      </c>
      <c r="Q363" s="38">
        <f t="shared" si="39"/>
        <v>0</v>
      </c>
    </row>
    <row r="364" spans="2:17" x14ac:dyDescent="0.25">
      <c r="B364" s="87" t="s">
        <v>61</v>
      </c>
      <c r="C364" s="67">
        <v>115107231</v>
      </c>
      <c r="D364" s="67">
        <v>104106917</v>
      </c>
      <c r="E364" s="67">
        <v>0</v>
      </c>
      <c r="F364" s="67">
        <v>0</v>
      </c>
      <c r="G364" s="67">
        <v>0</v>
      </c>
      <c r="H364" s="67">
        <v>0</v>
      </c>
      <c r="I364" s="67">
        <v>3642575.04</v>
      </c>
      <c r="J364" s="67">
        <v>4402471.71</v>
      </c>
      <c r="K364" s="36">
        <v>0</v>
      </c>
      <c r="L364" s="67">
        <v>37760</v>
      </c>
      <c r="M364" s="67">
        <v>0</v>
      </c>
      <c r="N364" s="67">
        <v>0</v>
      </c>
      <c r="O364" s="67">
        <v>946113.38</v>
      </c>
      <c r="P364" s="67">
        <v>0</v>
      </c>
      <c r="Q364" s="70">
        <f t="shared" si="39"/>
        <v>9028920.1300000008</v>
      </c>
    </row>
    <row r="365" spans="2:17" x14ac:dyDescent="0.25">
      <c r="B365" s="75" t="s">
        <v>434</v>
      </c>
      <c r="C365" s="36">
        <v>72704313</v>
      </c>
      <c r="D365" s="36">
        <v>102806917</v>
      </c>
      <c r="E365" s="36">
        <v>0</v>
      </c>
      <c r="F365" s="36">
        <v>0</v>
      </c>
      <c r="G365" s="36">
        <v>0</v>
      </c>
      <c r="H365" s="36">
        <v>0</v>
      </c>
      <c r="I365" s="36">
        <v>3642575.04</v>
      </c>
      <c r="J365" s="36">
        <v>4402471.71</v>
      </c>
      <c r="K365" s="36">
        <v>0</v>
      </c>
      <c r="L365" s="36">
        <v>37760</v>
      </c>
      <c r="M365" s="36">
        <v>0</v>
      </c>
      <c r="N365" s="36">
        <v>0</v>
      </c>
      <c r="O365" s="36">
        <v>946113.38</v>
      </c>
      <c r="P365" s="36">
        <v>0</v>
      </c>
      <c r="Q365" s="38">
        <f t="shared" si="39"/>
        <v>9028920.1300000008</v>
      </c>
    </row>
    <row r="366" spans="2:17" x14ac:dyDescent="0.25">
      <c r="B366" s="76" t="s">
        <v>435</v>
      </c>
      <c r="C366" s="36">
        <v>65343063</v>
      </c>
      <c r="D366" s="36">
        <v>90445667</v>
      </c>
      <c r="E366" s="36">
        <v>0</v>
      </c>
      <c r="F366" s="36">
        <v>0</v>
      </c>
      <c r="G366" s="36">
        <v>0</v>
      </c>
      <c r="H366" s="36">
        <v>0</v>
      </c>
      <c r="I366" s="36">
        <v>3642575.04</v>
      </c>
      <c r="J366" s="36">
        <v>4402471.71</v>
      </c>
      <c r="K366" s="36">
        <v>0</v>
      </c>
      <c r="L366" s="36">
        <v>37760</v>
      </c>
      <c r="M366" s="36">
        <v>0</v>
      </c>
      <c r="N366" s="36">
        <v>0</v>
      </c>
      <c r="O366" s="36">
        <v>946113.38</v>
      </c>
      <c r="P366" s="36">
        <v>0</v>
      </c>
      <c r="Q366" s="38">
        <f t="shared" si="39"/>
        <v>9028920.1300000008</v>
      </c>
    </row>
    <row r="367" spans="2:17" x14ac:dyDescent="0.25">
      <c r="B367" s="76" t="s">
        <v>436</v>
      </c>
      <c r="C367" s="36">
        <v>7361250</v>
      </c>
      <c r="D367" s="36">
        <v>12361250</v>
      </c>
      <c r="E367" s="36">
        <v>0</v>
      </c>
      <c r="F367" s="36">
        <v>0</v>
      </c>
      <c r="G367" s="36">
        <v>0</v>
      </c>
      <c r="H367" s="36">
        <v>0</v>
      </c>
      <c r="I367" s="36">
        <v>0</v>
      </c>
      <c r="J367" s="36">
        <v>0</v>
      </c>
      <c r="K367" s="36">
        <v>0</v>
      </c>
      <c r="L367" s="36">
        <v>0</v>
      </c>
      <c r="M367" s="36">
        <v>0</v>
      </c>
      <c r="N367" s="36">
        <v>0</v>
      </c>
      <c r="O367" s="36">
        <v>0</v>
      </c>
      <c r="P367" s="36">
        <v>0</v>
      </c>
      <c r="Q367" s="38">
        <f t="shared" si="39"/>
        <v>0</v>
      </c>
    </row>
    <row r="368" spans="2:17" x14ac:dyDescent="0.25">
      <c r="B368" s="75" t="s">
        <v>437</v>
      </c>
      <c r="C368" s="36">
        <v>42402918</v>
      </c>
      <c r="D368" s="36">
        <v>1300000</v>
      </c>
      <c r="E368" s="36">
        <v>0</v>
      </c>
      <c r="F368" s="36">
        <v>0</v>
      </c>
      <c r="G368" s="36">
        <v>0</v>
      </c>
      <c r="H368" s="36">
        <v>0</v>
      </c>
      <c r="I368" s="36">
        <v>0</v>
      </c>
      <c r="J368" s="36">
        <v>0</v>
      </c>
      <c r="K368" s="36">
        <v>0</v>
      </c>
      <c r="L368" s="36">
        <v>0</v>
      </c>
      <c r="M368" s="36">
        <v>0</v>
      </c>
      <c r="N368" s="36">
        <v>0</v>
      </c>
      <c r="O368" s="36">
        <v>0</v>
      </c>
      <c r="P368" s="36">
        <v>0</v>
      </c>
      <c r="Q368" s="38">
        <f t="shared" si="39"/>
        <v>0</v>
      </c>
    </row>
    <row r="369" spans="2:17" x14ac:dyDescent="0.25">
      <c r="B369" s="76" t="s">
        <v>438</v>
      </c>
      <c r="C369" s="36">
        <v>42402918</v>
      </c>
      <c r="D369" s="36">
        <v>1300000</v>
      </c>
      <c r="E369" s="36">
        <v>0</v>
      </c>
      <c r="F369" s="36">
        <v>0</v>
      </c>
      <c r="G369" s="36">
        <v>0</v>
      </c>
      <c r="H369" s="36">
        <v>0</v>
      </c>
      <c r="I369" s="36">
        <v>0</v>
      </c>
      <c r="J369" s="36">
        <v>0</v>
      </c>
      <c r="K369" s="36">
        <v>0</v>
      </c>
      <c r="L369" s="36">
        <v>0</v>
      </c>
      <c r="M369" s="36">
        <v>0</v>
      </c>
      <c r="N369" s="36">
        <v>0</v>
      </c>
      <c r="O369" s="36">
        <v>0</v>
      </c>
      <c r="P369" s="36">
        <v>0</v>
      </c>
      <c r="Q369" s="38">
        <f t="shared" si="39"/>
        <v>0</v>
      </c>
    </row>
    <row r="370" spans="2:17" x14ac:dyDescent="0.25">
      <c r="B370" s="87" t="s">
        <v>62</v>
      </c>
      <c r="C370" s="67">
        <v>7775665</v>
      </c>
      <c r="D370" s="67">
        <v>112875665</v>
      </c>
      <c r="E370" s="67">
        <v>0</v>
      </c>
      <c r="F370" s="67">
        <v>0</v>
      </c>
      <c r="G370" s="67">
        <v>0</v>
      </c>
      <c r="H370" s="67">
        <v>0</v>
      </c>
      <c r="I370" s="67">
        <v>0</v>
      </c>
      <c r="J370" s="67">
        <v>0</v>
      </c>
      <c r="K370" s="36">
        <v>0</v>
      </c>
      <c r="L370" s="67">
        <v>0</v>
      </c>
      <c r="M370" s="67">
        <v>0</v>
      </c>
      <c r="N370" s="67">
        <v>70247.759999999995</v>
      </c>
      <c r="O370" s="67">
        <v>6196506.7200000007</v>
      </c>
      <c r="P370" s="67">
        <v>39560000</v>
      </c>
      <c r="Q370" s="70">
        <f t="shared" si="39"/>
        <v>45826754.480000004</v>
      </c>
    </row>
    <row r="371" spans="2:17" x14ac:dyDescent="0.25">
      <c r="B371" s="75" t="s">
        <v>439</v>
      </c>
      <c r="C371" s="36">
        <v>7775665</v>
      </c>
      <c r="D371" s="36">
        <v>111775665</v>
      </c>
      <c r="E371" s="36">
        <v>0</v>
      </c>
      <c r="F371" s="36">
        <v>0</v>
      </c>
      <c r="G371" s="36">
        <v>0</v>
      </c>
      <c r="H371" s="36">
        <v>0</v>
      </c>
      <c r="I371" s="36">
        <v>0</v>
      </c>
      <c r="J371" s="36">
        <v>0</v>
      </c>
      <c r="K371" s="36">
        <v>0</v>
      </c>
      <c r="L371" s="36">
        <v>0</v>
      </c>
      <c r="M371" s="36">
        <v>0</v>
      </c>
      <c r="N371" s="36">
        <v>0</v>
      </c>
      <c r="O371" s="36">
        <v>5950000</v>
      </c>
      <c r="P371" s="36">
        <v>39560000</v>
      </c>
      <c r="Q371" s="38">
        <f t="shared" si="39"/>
        <v>45510000</v>
      </c>
    </row>
    <row r="372" spans="2:17" x14ac:dyDescent="0.25">
      <c r="B372" s="76" t="s">
        <v>440</v>
      </c>
      <c r="C372" s="36">
        <v>7775665</v>
      </c>
      <c r="D372" s="36">
        <v>111775665</v>
      </c>
      <c r="E372" s="36">
        <v>0</v>
      </c>
      <c r="F372" s="36">
        <v>0</v>
      </c>
      <c r="G372" s="36">
        <v>0</v>
      </c>
      <c r="H372" s="36">
        <v>0</v>
      </c>
      <c r="I372" s="36">
        <v>0</v>
      </c>
      <c r="J372" s="36">
        <v>0</v>
      </c>
      <c r="K372" s="36">
        <v>0</v>
      </c>
      <c r="L372" s="36">
        <v>0</v>
      </c>
      <c r="M372" s="36">
        <v>0</v>
      </c>
      <c r="N372" s="36">
        <v>0</v>
      </c>
      <c r="O372" s="36">
        <v>5950000</v>
      </c>
      <c r="P372" s="36">
        <v>39560000</v>
      </c>
      <c r="Q372" s="38">
        <f t="shared" si="39"/>
        <v>45510000</v>
      </c>
    </row>
    <row r="373" spans="2:17" x14ac:dyDescent="0.25">
      <c r="B373" s="75" t="s">
        <v>441</v>
      </c>
      <c r="C373" s="36">
        <v>0</v>
      </c>
      <c r="D373" s="36">
        <v>0</v>
      </c>
      <c r="E373" s="36">
        <v>0</v>
      </c>
      <c r="F373" s="36">
        <v>0</v>
      </c>
      <c r="G373" s="36">
        <v>0</v>
      </c>
      <c r="H373" s="36">
        <v>0</v>
      </c>
      <c r="I373" s="36">
        <v>0</v>
      </c>
      <c r="J373" s="36">
        <v>0</v>
      </c>
      <c r="K373" s="36">
        <v>0</v>
      </c>
      <c r="L373" s="36">
        <v>0</v>
      </c>
      <c r="M373" s="36">
        <v>0</v>
      </c>
      <c r="N373" s="36">
        <v>0</v>
      </c>
      <c r="O373" s="36">
        <v>0</v>
      </c>
      <c r="P373" s="36">
        <v>0</v>
      </c>
      <c r="Q373" s="38">
        <f t="shared" si="39"/>
        <v>0</v>
      </c>
    </row>
    <row r="374" spans="2:17" x14ac:dyDescent="0.25">
      <c r="B374" s="76" t="s">
        <v>442</v>
      </c>
      <c r="C374" s="36">
        <v>0</v>
      </c>
      <c r="D374" s="36">
        <v>0</v>
      </c>
      <c r="E374" s="36">
        <v>0</v>
      </c>
      <c r="F374" s="36">
        <v>0</v>
      </c>
      <c r="G374" s="36">
        <v>0</v>
      </c>
      <c r="H374" s="36">
        <v>0</v>
      </c>
      <c r="I374" s="36">
        <v>0</v>
      </c>
      <c r="J374" s="36">
        <v>0</v>
      </c>
      <c r="K374" s="36">
        <v>0</v>
      </c>
      <c r="L374" s="36">
        <v>0</v>
      </c>
      <c r="M374" s="36">
        <v>0</v>
      </c>
      <c r="N374" s="36">
        <v>0</v>
      </c>
      <c r="O374" s="36">
        <v>0</v>
      </c>
      <c r="P374" s="36">
        <v>0</v>
      </c>
      <c r="Q374" s="38">
        <f t="shared" si="39"/>
        <v>0</v>
      </c>
    </row>
    <row r="375" spans="2:17" x14ac:dyDescent="0.25">
      <c r="B375" s="75" t="s">
        <v>443</v>
      </c>
      <c r="C375" s="36">
        <v>0</v>
      </c>
      <c r="D375" s="36">
        <v>800000</v>
      </c>
      <c r="E375" s="36">
        <v>0</v>
      </c>
      <c r="F375" s="36">
        <v>0</v>
      </c>
      <c r="G375" s="36">
        <v>0</v>
      </c>
      <c r="H375" s="36">
        <v>0</v>
      </c>
      <c r="I375" s="36">
        <v>0</v>
      </c>
      <c r="J375" s="36">
        <v>0</v>
      </c>
      <c r="K375" s="36">
        <v>0</v>
      </c>
      <c r="L375" s="36">
        <v>0</v>
      </c>
      <c r="M375" s="36">
        <v>0</v>
      </c>
      <c r="N375" s="36">
        <v>0</v>
      </c>
      <c r="O375" s="36">
        <v>125056.4</v>
      </c>
      <c r="P375" s="36">
        <v>0</v>
      </c>
      <c r="Q375" s="38">
        <f>SUM(E375:P375)</f>
        <v>125056.4</v>
      </c>
    </row>
    <row r="376" spans="2:17" x14ac:dyDescent="0.25">
      <c r="B376" s="76" t="s">
        <v>444</v>
      </c>
      <c r="C376" s="36">
        <v>0</v>
      </c>
      <c r="D376" s="36">
        <v>800000</v>
      </c>
      <c r="E376" s="36">
        <v>0</v>
      </c>
      <c r="F376" s="36">
        <v>0</v>
      </c>
      <c r="G376" s="36">
        <v>0</v>
      </c>
      <c r="H376" s="36">
        <v>0</v>
      </c>
      <c r="I376" s="36">
        <v>0</v>
      </c>
      <c r="J376" s="36">
        <v>0</v>
      </c>
      <c r="K376" s="36">
        <v>0</v>
      </c>
      <c r="L376" s="36">
        <v>0</v>
      </c>
      <c r="M376" s="36">
        <v>0</v>
      </c>
      <c r="N376" s="36">
        <v>0</v>
      </c>
      <c r="O376" s="36">
        <v>125056.4</v>
      </c>
      <c r="P376" s="36">
        <v>0</v>
      </c>
      <c r="Q376" s="38">
        <f t="shared" si="39"/>
        <v>125056.4</v>
      </c>
    </row>
    <row r="377" spans="2:17" x14ac:dyDescent="0.25">
      <c r="B377" s="75" t="s">
        <v>445</v>
      </c>
      <c r="C377" s="36">
        <v>0</v>
      </c>
      <c r="D377" s="36">
        <v>300000</v>
      </c>
      <c r="E377" s="36">
        <v>0</v>
      </c>
      <c r="F377" s="36">
        <v>0</v>
      </c>
      <c r="G377" s="36">
        <v>0</v>
      </c>
      <c r="H377" s="36">
        <v>0</v>
      </c>
      <c r="I377" s="36">
        <v>0</v>
      </c>
      <c r="J377" s="36">
        <v>0</v>
      </c>
      <c r="K377" s="36">
        <v>0</v>
      </c>
      <c r="L377" s="36">
        <v>0</v>
      </c>
      <c r="M377" s="36">
        <v>0</v>
      </c>
      <c r="N377" s="36">
        <v>70247.759999999995</v>
      </c>
      <c r="O377" s="36">
        <v>121450.32</v>
      </c>
      <c r="P377" s="36">
        <v>0</v>
      </c>
      <c r="Q377" s="38">
        <f t="shared" si="39"/>
        <v>191698.08000000002</v>
      </c>
    </row>
    <row r="378" spans="2:17" x14ac:dyDescent="0.25">
      <c r="B378" s="76" t="s">
        <v>446</v>
      </c>
      <c r="C378" s="36">
        <v>0</v>
      </c>
      <c r="D378" s="36">
        <v>300000</v>
      </c>
      <c r="E378" s="36">
        <v>0</v>
      </c>
      <c r="F378" s="36">
        <v>0</v>
      </c>
      <c r="G378" s="36">
        <v>0</v>
      </c>
      <c r="H378" s="36">
        <v>0</v>
      </c>
      <c r="I378" s="36">
        <v>0</v>
      </c>
      <c r="J378" s="36">
        <v>0</v>
      </c>
      <c r="K378" s="36">
        <v>0</v>
      </c>
      <c r="L378" s="36">
        <v>0</v>
      </c>
      <c r="M378" s="36">
        <v>0</v>
      </c>
      <c r="N378" s="36">
        <v>70247.759999999995</v>
      </c>
      <c r="O378" s="36">
        <v>121450.32</v>
      </c>
      <c r="P378" s="36">
        <v>0</v>
      </c>
      <c r="Q378" s="38">
        <f t="shared" si="39"/>
        <v>191698.08000000002</v>
      </c>
    </row>
    <row r="379" spans="2:17" x14ac:dyDescent="0.25">
      <c r="B379" s="11" t="s">
        <v>63</v>
      </c>
      <c r="C379" s="37">
        <v>85600000</v>
      </c>
      <c r="D379" s="37">
        <v>108124570</v>
      </c>
      <c r="E379" s="37">
        <v>0</v>
      </c>
      <c r="F379" s="37">
        <v>0</v>
      </c>
      <c r="G379" s="37">
        <v>0</v>
      </c>
      <c r="H379" s="37">
        <v>159855.57999999999</v>
      </c>
      <c r="I379" s="37">
        <v>0</v>
      </c>
      <c r="J379" s="37">
        <v>0</v>
      </c>
      <c r="K379" s="37">
        <v>0</v>
      </c>
      <c r="L379" s="37">
        <v>0</v>
      </c>
      <c r="M379" s="37">
        <v>3298346.04</v>
      </c>
      <c r="N379" s="37">
        <v>0</v>
      </c>
      <c r="O379" s="37">
        <v>0</v>
      </c>
      <c r="P379" s="37">
        <v>10606866</v>
      </c>
      <c r="Q379" s="37">
        <f t="shared" si="39"/>
        <v>14065067.620000001</v>
      </c>
    </row>
    <row r="380" spans="2:17" x14ac:dyDescent="0.25">
      <c r="B380" s="87" t="s">
        <v>64</v>
      </c>
      <c r="C380" s="67">
        <v>85600000</v>
      </c>
      <c r="D380" s="67">
        <v>108124570</v>
      </c>
      <c r="E380" s="67">
        <v>0</v>
      </c>
      <c r="F380" s="67">
        <v>0</v>
      </c>
      <c r="G380" s="67">
        <v>0</v>
      </c>
      <c r="H380" s="82">
        <v>159855.57999999999</v>
      </c>
      <c r="I380" s="67">
        <v>0</v>
      </c>
      <c r="J380" s="67">
        <v>0</v>
      </c>
      <c r="K380" s="67">
        <v>0</v>
      </c>
      <c r="L380" s="67">
        <v>0</v>
      </c>
      <c r="M380" s="67">
        <v>3298346.04</v>
      </c>
      <c r="N380" s="67">
        <v>0</v>
      </c>
      <c r="O380" s="67">
        <v>0</v>
      </c>
      <c r="P380" s="67">
        <v>10606866</v>
      </c>
      <c r="Q380" s="70">
        <f t="shared" si="39"/>
        <v>14065067.620000001</v>
      </c>
    </row>
    <row r="381" spans="2:17" x14ac:dyDescent="0.25">
      <c r="B381" s="75" t="s">
        <v>447</v>
      </c>
      <c r="C381" s="36">
        <v>45600000</v>
      </c>
      <c r="D381" s="36">
        <v>68124570</v>
      </c>
      <c r="E381" s="36">
        <v>0</v>
      </c>
      <c r="F381" s="36">
        <v>0</v>
      </c>
      <c r="G381" s="36">
        <v>0</v>
      </c>
      <c r="H381" s="36">
        <v>0</v>
      </c>
      <c r="I381" s="36">
        <v>0</v>
      </c>
      <c r="J381" s="36">
        <v>0</v>
      </c>
      <c r="K381" s="36">
        <v>0</v>
      </c>
      <c r="L381" s="36">
        <v>0</v>
      </c>
      <c r="M381" s="36">
        <v>3298346.04</v>
      </c>
      <c r="N381" s="36">
        <v>0</v>
      </c>
      <c r="O381" s="36">
        <v>0</v>
      </c>
      <c r="P381" s="36">
        <v>10606866</v>
      </c>
      <c r="Q381" s="38">
        <f t="shared" si="39"/>
        <v>13905212.039999999</v>
      </c>
    </row>
    <row r="382" spans="2:17" x14ac:dyDescent="0.25">
      <c r="B382" s="76" t="s">
        <v>448</v>
      </c>
      <c r="C382" s="36">
        <v>45600000</v>
      </c>
      <c r="D382" s="36">
        <v>68124570</v>
      </c>
      <c r="E382" s="36">
        <v>0</v>
      </c>
      <c r="F382" s="36">
        <v>0</v>
      </c>
      <c r="G382" s="36">
        <v>0</v>
      </c>
      <c r="H382" s="36">
        <v>0</v>
      </c>
      <c r="I382" s="36">
        <v>0</v>
      </c>
      <c r="J382" s="36">
        <v>0</v>
      </c>
      <c r="K382" s="36">
        <v>0</v>
      </c>
      <c r="L382" s="36">
        <v>0</v>
      </c>
      <c r="M382" s="36">
        <v>3298346.04</v>
      </c>
      <c r="N382" s="36">
        <v>0</v>
      </c>
      <c r="O382" s="36">
        <v>0</v>
      </c>
      <c r="P382" s="36">
        <v>10606866</v>
      </c>
      <c r="Q382" s="38">
        <f t="shared" si="39"/>
        <v>13905212.039999999</v>
      </c>
    </row>
    <row r="383" spans="2:17" x14ac:dyDescent="0.25">
      <c r="B383" s="89" t="s">
        <v>449</v>
      </c>
      <c r="C383" s="65">
        <v>40000000</v>
      </c>
      <c r="D383" s="65">
        <v>40000000</v>
      </c>
      <c r="E383" s="65">
        <v>0</v>
      </c>
      <c r="F383" s="65">
        <v>0</v>
      </c>
      <c r="G383" s="65">
        <v>0</v>
      </c>
      <c r="H383" s="82">
        <v>159855.57999999999</v>
      </c>
      <c r="I383" s="65">
        <v>0</v>
      </c>
      <c r="J383" s="65">
        <v>0</v>
      </c>
      <c r="K383" s="65">
        <v>0</v>
      </c>
      <c r="L383" s="65">
        <v>0</v>
      </c>
      <c r="M383" s="65">
        <v>0</v>
      </c>
      <c r="N383" s="65">
        <v>0</v>
      </c>
      <c r="O383" s="65">
        <v>0</v>
      </c>
      <c r="P383" s="65">
        <v>0</v>
      </c>
      <c r="Q383" s="71">
        <f t="shared" si="39"/>
        <v>159855.57999999999</v>
      </c>
    </row>
    <row r="384" spans="2:17" x14ac:dyDescent="0.25">
      <c r="B384" s="90" t="s">
        <v>450</v>
      </c>
      <c r="C384" s="65">
        <v>40000000</v>
      </c>
      <c r="D384" s="65">
        <v>40000000</v>
      </c>
      <c r="E384" s="65">
        <v>0</v>
      </c>
      <c r="F384" s="65">
        <v>0</v>
      </c>
      <c r="G384" s="65">
        <v>0</v>
      </c>
      <c r="H384" s="82">
        <v>159855.57999999999</v>
      </c>
      <c r="I384" s="65">
        <v>0</v>
      </c>
      <c r="J384" s="65">
        <v>0</v>
      </c>
      <c r="K384" s="65">
        <v>0</v>
      </c>
      <c r="L384" s="65">
        <v>0</v>
      </c>
      <c r="M384" s="65">
        <v>0</v>
      </c>
      <c r="N384" s="65">
        <v>0</v>
      </c>
      <c r="O384" s="65">
        <v>0</v>
      </c>
      <c r="P384" s="65">
        <v>0</v>
      </c>
      <c r="Q384" s="71">
        <f t="shared" si="39"/>
        <v>159855.57999999999</v>
      </c>
    </row>
    <row r="385" spans="2:17" x14ac:dyDescent="0.25">
      <c r="B385" s="78" t="s">
        <v>106</v>
      </c>
      <c r="C385" s="68">
        <f>C9+C69+C185+C279+C311+C315+C379</f>
        <v>57199003232</v>
      </c>
      <c r="D385" s="68">
        <f>D9+D69+D185+D279+D311+D315+D379</f>
        <v>57779692707</v>
      </c>
      <c r="E385" s="72">
        <f t="shared" ref="E385:Q385" si="40">E9+E69+E185+E279+E311+E315+E379</f>
        <v>49912450.979999997</v>
      </c>
      <c r="F385" s="72">
        <f t="shared" si="40"/>
        <v>119311898.33999999</v>
      </c>
      <c r="G385" s="72">
        <f t="shared" si="40"/>
        <v>2996329676.5500002</v>
      </c>
      <c r="H385" s="72">
        <f t="shared" si="40"/>
        <v>3116593394.1099997</v>
      </c>
      <c r="I385" s="72">
        <f t="shared" si="40"/>
        <v>1553044854.1099999</v>
      </c>
      <c r="J385" s="72">
        <f t="shared" si="40"/>
        <v>1579160469.2099998</v>
      </c>
      <c r="K385" s="72">
        <f t="shared" si="40"/>
        <v>1549684579.1199996</v>
      </c>
      <c r="L385" s="72">
        <f t="shared" si="40"/>
        <v>1542661953.4499998</v>
      </c>
      <c r="M385" s="72">
        <f t="shared" si="40"/>
        <v>139344414.81999999</v>
      </c>
      <c r="N385" s="72">
        <f t="shared" si="40"/>
        <v>3025811373.2599998</v>
      </c>
      <c r="O385" s="72">
        <f t="shared" si="40"/>
        <v>1588984368.0699997</v>
      </c>
      <c r="P385" s="72">
        <f t="shared" si="40"/>
        <v>1686089491.4399998</v>
      </c>
      <c r="Q385" s="72">
        <f t="shared" si="40"/>
        <v>18946928923.459995</v>
      </c>
    </row>
    <row r="386" spans="2:17" ht="15.75" customHeight="1" x14ac:dyDescent="0.25">
      <c r="B386" s="59"/>
      <c r="C386" s="59"/>
      <c r="D386" s="83"/>
      <c r="E386" s="83"/>
      <c r="F386" s="83"/>
      <c r="G386" s="83"/>
      <c r="H386" s="83"/>
      <c r="I386" s="83"/>
      <c r="J386" s="83"/>
      <c r="K386" s="83"/>
      <c r="L386" s="83"/>
      <c r="M386" s="83"/>
      <c r="N386" s="60"/>
      <c r="O386" s="60"/>
      <c r="P386" s="60"/>
    </row>
    <row r="387" spans="2:17" x14ac:dyDescent="0.25">
      <c r="B387" s="78"/>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row>
    <row r="388" spans="2:17" s="34" customFormat="1" x14ac:dyDescent="0.25">
      <c r="B388" s="84" t="s">
        <v>67</v>
      </c>
      <c r="C388" s="69">
        <v>410000000</v>
      </c>
      <c r="D388" s="69">
        <v>410000000</v>
      </c>
      <c r="E388" s="69">
        <v>0</v>
      </c>
      <c r="F388" s="69">
        <v>0</v>
      </c>
      <c r="G388" s="69">
        <v>0</v>
      </c>
      <c r="H388" s="69">
        <v>0</v>
      </c>
      <c r="I388" s="69">
        <v>0</v>
      </c>
      <c r="J388" s="69">
        <v>0</v>
      </c>
      <c r="K388" s="69">
        <v>0</v>
      </c>
      <c r="L388" s="69">
        <v>0</v>
      </c>
      <c r="M388" s="69">
        <v>0</v>
      </c>
      <c r="N388" s="69">
        <v>0</v>
      </c>
      <c r="O388" s="69">
        <v>0</v>
      </c>
      <c r="P388" s="69">
        <v>0</v>
      </c>
      <c r="Q388" s="69">
        <f t="shared" ref="Q388:Q402" si="41">SUM(E388:P388)</f>
        <v>0</v>
      </c>
    </row>
    <row r="389" spans="2:17" x14ac:dyDescent="0.25">
      <c r="B389" s="23" t="s">
        <v>68</v>
      </c>
      <c r="C389" s="54">
        <v>410000000</v>
      </c>
      <c r="D389" s="54">
        <v>410000000</v>
      </c>
      <c r="E389" s="54">
        <v>0</v>
      </c>
      <c r="F389" s="54">
        <v>0</v>
      </c>
      <c r="G389" s="54">
        <v>0</v>
      </c>
      <c r="H389" s="54">
        <v>0</v>
      </c>
      <c r="I389" s="54">
        <v>0</v>
      </c>
      <c r="J389" s="54">
        <v>0</v>
      </c>
      <c r="K389" s="54">
        <v>0</v>
      </c>
      <c r="L389" s="54">
        <v>0</v>
      </c>
      <c r="M389" s="54">
        <v>0</v>
      </c>
      <c r="N389" s="54">
        <v>0</v>
      </c>
      <c r="O389" s="54">
        <v>0</v>
      </c>
      <c r="P389" s="54">
        <v>0</v>
      </c>
      <c r="Q389" s="54">
        <f t="shared" si="41"/>
        <v>0</v>
      </c>
    </row>
    <row r="390" spans="2:17" x14ac:dyDescent="0.25">
      <c r="B390" s="75" t="s">
        <v>451</v>
      </c>
      <c r="C390" s="38">
        <v>410000000</v>
      </c>
      <c r="D390" s="38">
        <v>410000000</v>
      </c>
      <c r="E390" s="54">
        <v>0</v>
      </c>
      <c r="F390" s="54">
        <v>0</v>
      </c>
      <c r="G390" s="54">
        <v>0</v>
      </c>
      <c r="H390" s="54">
        <v>0</v>
      </c>
      <c r="I390" s="54">
        <v>0</v>
      </c>
      <c r="J390" s="54">
        <v>0</v>
      </c>
      <c r="K390" s="54">
        <v>0</v>
      </c>
      <c r="L390" s="54">
        <v>0</v>
      </c>
      <c r="M390" s="54">
        <v>0</v>
      </c>
      <c r="N390" s="54">
        <v>0</v>
      </c>
      <c r="O390" s="54">
        <v>0</v>
      </c>
      <c r="P390" s="54">
        <v>0</v>
      </c>
      <c r="Q390" s="38">
        <f t="shared" si="41"/>
        <v>0</v>
      </c>
    </row>
    <row r="391" spans="2:17" x14ac:dyDescent="0.25">
      <c r="B391" s="50" t="s">
        <v>452</v>
      </c>
      <c r="C391" s="38">
        <v>410000000</v>
      </c>
      <c r="D391" s="38">
        <v>410000000</v>
      </c>
      <c r="E391" s="54">
        <v>0</v>
      </c>
      <c r="F391" s="54">
        <v>0</v>
      </c>
      <c r="G391" s="54">
        <v>0</v>
      </c>
      <c r="H391" s="54">
        <v>0</v>
      </c>
      <c r="I391" s="54">
        <v>0</v>
      </c>
      <c r="J391" s="54">
        <v>0</v>
      </c>
      <c r="K391" s="54">
        <v>0</v>
      </c>
      <c r="L391" s="54">
        <v>0</v>
      </c>
      <c r="M391" s="54">
        <v>0</v>
      </c>
      <c r="N391" s="54">
        <v>0</v>
      </c>
      <c r="O391" s="54">
        <v>0</v>
      </c>
      <c r="P391" s="54">
        <v>0</v>
      </c>
      <c r="Q391" s="38">
        <f t="shared" si="41"/>
        <v>0</v>
      </c>
    </row>
    <row r="392" spans="2:17" s="34" customFormat="1" x14ac:dyDescent="0.25">
      <c r="B392" s="91" t="s">
        <v>70</v>
      </c>
      <c r="C392" s="70">
        <v>169123688</v>
      </c>
      <c r="D392" s="70">
        <v>169123688</v>
      </c>
      <c r="E392" s="69">
        <v>0</v>
      </c>
      <c r="F392" s="69">
        <v>0</v>
      </c>
      <c r="G392" s="69">
        <v>0</v>
      </c>
      <c r="H392" s="69">
        <v>0</v>
      </c>
      <c r="I392" s="69">
        <v>0</v>
      </c>
      <c r="J392" s="69">
        <v>0</v>
      </c>
      <c r="K392" s="69">
        <v>0</v>
      </c>
      <c r="L392" s="69">
        <v>0</v>
      </c>
      <c r="M392" s="69">
        <v>0</v>
      </c>
      <c r="N392" s="69">
        <v>0</v>
      </c>
      <c r="O392" s="69">
        <v>0</v>
      </c>
      <c r="P392" s="69">
        <v>0</v>
      </c>
      <c r="Q392" s="70">
        <f t="shared" si="41"/>
        <v>0</v>
      </c>
    </row>
    <row r="393" spans="2:17" x14ac:dyDescent="0.25">
      <c r="B393" s="52" t="s">
        <v>71</v>
      </c>
      <c r="C393" s="38">
        <v>169123688</v>
      </c>
      <c r="D393" s="38">
        <v>169123688</v>
      </c>
      <c r="E393" s="54">
        <v>0</v>
      </c>
      <c r="F393" s="54">
        <v>0</v>
      </c>
      <c r="G393" s="54">
        <v>0</v>
      </c>
      <c r="H393" s="54">
        <v>0</v>
      </c>
      <c r="I393" s="54">
        <v>0</v>
      </c>
      <c r="J393" s="54">
        <v>0</v>
      </c>
      <c r="K393" s="54">
        <v>0</v>
      </c>
      <c r="L393" s="54">
        <v>0</v>
      </c>
      <c r="M393" s="54">
        <v>0</v>
      </c>
      <c r="N393" s="54">
        <v>0</v>
      </c>
      <c r="O393" s="54">
        <v>0</v>
      </c>
      <c r="P393" s="54">
        <v>0</v>
      </c>
      <c r="Q393" s="38">
        <f t="shared" si="41"/>
        <v>0</v>
      </c>
    </row>
    <row r="394" spans="2:17" x14ac:dyDescent="0.25">
      <c r="B394" s="51" t="s">
        <v>453</v>
      </c>
      <c r="C394" s="38">
        <v>3000000</v>
      </c>
      <c r="D394" s="38">
        <v>3000000</v>
      </c>
      <c r="E394" s="54">
        <v>0</v>
      </c>
      <c r="F394" s="54">
        <v>0</v>
      </c>
      <c r="G394" s="54">
        <v>0</v>
      </c>
      <c r="H394" s="54">
        <v>0</v>
      </c>
      <c r="I394" s="54">
        <v>0</v>
      </c>
      <c r="J394" s="54">
        <v>0</v>
      </c>
      <c r="K394" s="54">
        <v>0</v>
      </c>
      <c r="L394" s="54">
        <v>0</v>
      </c>
      <c r="M394" s="54">
        <v>0</v>
      </c>
      <c r="N394" s="54">
        <v>0</v>
      </c>
      <c r="O394" s="54">
        <v>0</v>
      </c>
      <c r="P394" s="54">
        <v>0</v>
      </c>
      <c r="Q394" s="38">
        <f t="shared" si="41"/>
        <v>0</v>
      </c>
    </row>
    <row r="395" spans="2:17" x14ac:dyDescent="0.25">
      <c r="B395" s="50" t="s">
        <v>454</v>
      </c>
      <c r="C395" s="38">
        <v>3000000</v>
      </c>
      <c r="D395" s="38">
        <v>3000000</v>
      </c>
      <c r="E395" s="54">
        <v>0</v>
      </c>
      <c r="F395" s="54">
        <v>0</v>
      </c>
      <c r="G395" s="54">
        <v>0</v>
      </c>
      <c r="H395" s="54">
        <v>0</v>
      </c>
      <c r="I395" s="54">
        <v>0</v>
      </c>
      <c r="J395" s="54">
        <v>0</v>
      </c>
      <c r="K395" s="54">
        <v>0</v>
      </c>
      <c r="L395" s="54">
        <v>0</v>
      </c>
      <c r="M395" s="54">
        <v>0</v>
      </c>
      <c r="N395" s="54">
        <v>0</v>
      </c>
      <c r="O395" s="54">
        <v>0</v>
      </c>
      <c r="P395" s="54">
        <v>0</v>
      </c>
      <c r="Q395" s="38">
        <f t="shared" si="41"/>
        <v>0</v>
      </c>
    </row>
    <row r="396" spans="2:17" x14ac:dyDescent="0.25">
      <c r="B396" s="51" t="s">
        <v>455</v>
      </c>
      <c r="C396" s="38">
        <v>166123688</v>
      </c>
      <c r="D396" s="38">
        <v>166123688</v>
      </c>
      <c r="E396" s="54">
        <v>0</v>
      </c>
      <c r="F396" s="54">
        <v>0</v>
      </c>
      <c r="G396" s="54">
        <v>0</v>
      </c>
      <c r="H396" s="54">
        <v>0</v>
      </c>
      <c r="I396" s="54">
        <v>0</v>
      </c>
      <c r="J396" s="54">
        <v>0</v>
      </c>
      <c r="K396" s="54">
        <v>0</v>
      </c>
      <c r="L396" s="54">
        <v>0</v>
      </c>
      <c r="M396" s="54">
        <v>0</v>
      </c>
      <c r="N396" s="54">
        <v>0</v>
      </c>
      <c r="O396" s="54">
        <v>0</v>
      </c>
      <c r="P396" s="54">
        <v>0</v>
      </c>
      <c r="Q396" s="38">
        <f t="shared" si="41"/>
        <v>0</v>
      </c>
    </row>
    <row r="397" spans="2:17" x14ac:dyDescent="0.25">
      <c r="B397" s="50" t="s">
        <v>456</v>
      </c>
      <c r="C397" s="38">
        <v>166123688</v>
      </c>
      <c r="D397" s="38">
        <v>166123688</v>
      </c>
      <c r="E397" s="54">
        <v>0</v>
      </c>
      <c r="F397" s="54">
        <v>0</v>
      </c>
      <c r="G397" s="54">
        <v>0</v>
      </c>
      <c r="H397" s="54">
        <v>0</v>
      </c>
      <c r="I397" s="54">
        <v>0</v>
      </c>
      <c r="J397" s="54">
        <v>0</v>
      </c>
      <c r="K397" s="54">
        <v>0</v>
      </c>
      <c r="L397" s="54">
        <v>0</v>
      </c>
      <c r="M397" s="54">
        <v>0</v>
      </c>
      <c r="N397" s="54">
        <v>0</v>
      </c>
      <c r="O397" s="54">
        <v>0</v>
      </c>
      <c r="P397" s="54">
        <v>0</v>
      </c>
      <c r="Q397" s="38">
        <f t="shared" si="41"/>
        <v>0</v>
      </c>
    </row>
    <row r="398" spans="2:17" s="34" customFormat="1" x14ac:dyDescent="0.25">
      <c r="B398" s="91" t="s">
        <v>98</v>
      </c>
      <c r="C398" s="70">
        <v>4375341</v>
      </c>
      <c r="D398" s="70">
        <v>4375341</v>
      </c>
      <c r="E398" s="69">
        <v>0</v>
      </c>
      <c r="F398" s="69">
        <v>0</v>
      </c>
      <c r="G398" s="69">
        <v>0</v>
      </c>
      <c r="H398" s="69">
        <v>0</v>
      </c>
      <c r="I398" s="69">
        <v>0</v>
      </c>
      <c r="J398" s="69">
        <v>0</v>
      </c>
      <c r="K398" s="69">
        <v>0</v>
      </c>
      <c r="L398" s="69">
        <v>0</v>
      </c>
      <c r="M398" s="69">
        <v>0</v>
      </c>
      <c r="N398" s="69">
        <v>0</v>
      </c>
      <c r="O398" s="69">
        <v>0</v>
      </c>
      <c r="P398" s="69">
        <v>0</v>
      </c>
      <c r="Q398" s="70">
        <f t="shared" si="41"/>
        <v>0</v>
      </c>
    </row>
    <row r="399" spans="2:17" x14ac:dyDescent="0.25">
      <c r="B399" s="52" t="s">
        <v>99</v>
      </c>
      <c r="C399" s="38">
        <v>4375341</v>
      </c>
      <c r="D399" s="38">
        <v>4375341</v>
      </c>
      <c r="E399" s="54">
        <v>0</v>
      </c>
      <c r="F399" s="54">
        <v>0</v>
      </c>
      <c r="G399" s="54">
        <v>0</v>
      </c>
      <c r="H399" s="54">
        <v>0</v>
      </c>
      <c r="I399" s="54">
        <v>0</v>
      </c>
      <c r="J399" s="54">
        <v>0</v>
      </c>
      <c r="K399" s="54">
        <v>0</v>
      </c>
      <c r="L399" s="54">
        <v>0</v>
      </c>
      <c r="M399" s="54">
        <v>0</v>
      </c>
      <c r="N399" s="54">
        <v>0</v>
      </c>
      <c r="O399" s="54">
        <v>0</v>
      </c>
      <c r="P399" s="54">
        <v>0</v>
      </c>
      <c r="Q399" s="38">
        <f t="shared" si="41"/>
        <v>0</v>
      </c>
    </row>
    <row r="400" spans="2:17" x14ac:dyDescent="0.25">
      <c r="B400" s="51" t="s">
        <v>457</v>
      </c>
      <c r="C400" s="38">
        <v>4375341</v>
      </c>
      <c r="D400" s="38">
        <v>4375341</v>
      </c>
      <c r="E400" s="54">
        <v>0</v>
      </c>
      <c r="F400" s="54">
        <v>0</v>
      </c>
      <c r="G400" s="54">
        <v>0</v>
      </c>
      <c r="H400" s="54">
        <v>0</v>
      </c>
      <c r="I400" s="54">
        <v>0</v>
      </c>
      <c r="J400" s="54">
        <v>0</v>
      </c>
      <c r="K400" s="54">
        <v>0</v>
      </c>
      <c r="L400" s="54">
        <v>0</v>
      </c>
      <c r="M400" s="54">
        <v>0</v>
      </c>
      <c r="N400" s="54">
        <v>0</v>
      </c>
      <c r="O400" s="54">
        <v>0</v>
      </c>
      <c r="P400" s="54">
        <v>0</v>
      </c>
      <c r="Q400" s="38">
        <f t="shared" si="41"/>
        <v>0</v>
      </c>
    </row>
    <row r="401" spans="2:17" x14ac:dyDescent="0.25">
      <c r="B401" s="76" t="s">
        <v>458</v>
      </c>
      <c r="C401" s="54">
        <v>4375341</v>
      </c>
      <c r="D401" s="54">
        <v>4375341</v>
      </c>
      <c r="E401" s="54">
        <v>0</v>
      </c>
      <c r="F401" s="54">
        <v>0</v>
      </c>
      <c r="G401" s="54">
        <v>0</v>
      </c>
      <c r="H401" s="54">
        <v>0</v>
      </c>
      <c r="I401" s="54">
        <v>0</v>
      </c>
      <c r="J401" s="54">
        <v>0</v>
      </c>
      <c r="K401" s="54">
        <v>0</v>
      </c>
      <c r="L401" s="54">
        <v>0</v>
      </c>
      <c r="M401" s="54">
        <v>0</v>
      </c>
      <c r="N401" s="54">
        <v>0</v>
      </c>
      <c r="O401" s="54">
        <v>0</v>
      </c>
      <c r="P401" s="54">
        <v>0</v>
      </c>
      <c r="Q401" s="54">
        <f t="shared" si="41"/>
        <v>0</v>
      </c>
    </row>
    <row r="402" spans="2:17" x14ac:dyDescent="0.25">
      <c r="B402" s="78" t="s">
        <v>72</v>
      </c>
      <c r="C402" s="68">
        <v>583499029</v>
      </c>
      <c r="D402" s="68">
        <v>583499029</v>
      </c>
      <c r="E402" s="72">
        <f t="shared" ref="E402:P402" si="42">E388+E390+E392</f>
        <v>0</v>
      </c>
      <c r="F402" s="72">
        <f t="shared" si="42"/>
        <v>0</v>
      </c>
      <c r="G402" s="72">
        <f t="shared" si="42"/>
        <v>0</v>
      </c>
      <c r="H402" s="72">
        <f t="shared" si="42"/>
        <v>0</v>
      </c>
      <c r="I402" s="72">
        <f t="shared" si="42"/>
        <v>0</v>
      </c>
      <c r="J402" s="72">
        <f t="shared" si="42"/>
        <v>0</v>
      </c>
      <c r="K402" s="72">
        <f t="shared" si="42"/>
        <v>0</v>
      </c>
      <c r="L402" s="72">
        <f t="shared" si="42"/>
        <v>0</v>
      </c>
      <c r="M402" s="72">
        <f t="shared" si="42"/>
        <v>0</v>
      </c>
      <c r="N402" s="72">
        <f t="shared" si="42"/>
        <v>0</v>
      </c>
      <c r="O402" s="72">
        <f t="shared" si="42"/>
        <v>0</v>
      </c>
      <c r="P402" s="72">
        <f t="shared" si="42"/>
        <v>0</v>
      </c>
      <c r="Q402" s="72">
        <f t="shared" si="41"/>
        <v>0</v>
      </c>
    </row>
    <row r="403" spans="2:17" ht="15.75" customHeight="1" x14ac:dyDescent="0.25">
      <c r="E403" s="42"/>
      <c r="F403" s="42"/>
      <c r="G403" s="42"/>
      <c r="H403" s="42"/>
      <c r="I403" s="42"/>
      <c r="J403" s="42"/>
      <c r="K403" s="42"/>
      <c r="L403" s="42"/>
      <c r="M403" s="42"/>
      <c r="N403" s="42"/>
      <c r="O403" s="42"/>
      <c r="P403" s="42"/>
      <c r="Q403" s="42"/>
    </row>
    <row r="404" spans="2:17" x14ac:dyDescent="0.25">
      <c r="B404" s="78" t="s">
        <v>107</v>
      </c>
      <c r="C404" s="68">
        <f>C385+C402</f>
        <v>57782502261</v>
      </c>
      <c r="D404" s="68">
        <f t="shared" ref="D404:Q404" si="43">D385+D402</f>
        <v>58363191736</v>
      </c>
      <c r="E404" s="72">
        <f t="shared" si="43"/>
        <v>49912450.979999997</v>
      </c>
      <c r="F404" s="72">
        <f t="shared" si="43"/>
        <v>119311898.33999999</v>
      </c>
      <c r="G404" s="72">
        <f t="shared" si="43"/>
        <v>2996329676.5500002</v>
      </c>
      <c r="H404" s="72">
        <f t="shared" si="43"/>
        <v>3116593394.1099997</v>
      </c>
      <c r="I404" s="72">
        <f t="shared" si="43"/>
        <v>1553044854.1099999</v>
      </c>
      <c r="J404" s="72">
        <f t="shared" si="43"/>
        <v>1579160469.2099998</v>
      </c>
      <c r="K404" s="72">
        <f t="shared" si="43"/>
        <v>1549684579.1199996</v>
      </c>
      <c r="L404" s="72">
        <f t="shared" si="43"/>
        <v>1542661953.4499998</v>
      </c>
      <c r="M404" s="72">
        <f t="shared" si="43"/>
        <v>139344414.81999999</v>
      </c>
      <c r="N404" s="72">
        <f t="shared" si="43"/>
        <v>3025811373.2599998</v>
      </c>
      <c r="O404" s="72">
        <f t="shared" si="43"/>
        <v>1588984368.0699997</v>
      </c>
      <c r="P404" s="72">
        <f t="shared" si="43"/>
        <v>1686089491.4399998</v>
      </c>
      <c r="Q404" s="72">
        <f t="shared" si="43"/>
        <v>18946928923.459995</v>
      </c>
    </row>
    <row r="405" spans="2:17" ht="15" customHeight="1" x14ac:dyDescent="0.25">
      <c r="B405" s="53" t="s">
        <v>459</v>
      </c>
      <c r="C405" s="55"/>
      <c r="D405" s="3"/>
    </row>
    <row r="406" spans="2:17" x14ac:dyDescent="0.25">
      <c r="B406" s="5" t="s">
        <v>460</v>
      </c>
      <c r="C406" s="56"/>
    </row>
    <row r="407" spans="2:17" ht="15" customHeight="1" x14ac:dyDescent="0.25">
      <c r="B407" s="5" t="s">
        <v>85</v>
      </c>
      <c r="C407" s="28"/>
      <c r="D407" s="3"/>
      <c r="E407" s="3"/>
      <c r="F407" s="3"/>
      <c r="G407" s="3"/>
      <c r="H407" s="3"/>
      <c r="I407" s="3"/>
      <c r="J407" s="3"/>
      <c r="K407" s="3"/>
      <c r="L407" s="3"/>
      <c r="M407" s="3"/>
      <c r="N407" s="3"/>
      <c r="O407" s="3"/>
      <c r="P407" s="3"/>
      <c r="Q407" s="3"/>
    </row>
    <row r="408" spans="2:17" ht="15" customHeight="1" x14ac:dyDescent="0.25">
      <c r="B408" s="28"/>
      <c r="C408" s="28"/>
    </row>
    <row r="409" spans="2:17" ht="15" customHeight="1" x14ac:dyDescent="0.25">
      <c r="B409" s="31"/>
      <c r="C409" s="31"/>
    </row>
    <row r="411" spans="2:17" x14ac:dyDescent="0.25">
      <c r="D411" s="83"/>
      <c r="E411" s="83"/>
      <c r="F411" s="83"/>
      <c r="G411" s="83"/>
      <c r="H411" s="83"/>
      <c r="I411" s="83"/>
      <c r="J411" s="83"/>
      <c r="K411" s="83"/>
      <c r="L411" s="83"/>
      <c r="M411" s="83"/>
    </row>
  </sheetData>
  <mergeCells count="6">
    <mergeCell ref="B2:P2"/>
    <mergeCell ref="B3:P3"/>
    <mergeCell ref="B4:P4"/>
    <mergeCell ref="B5:P5"/>
    <mergeCell ref="B7:B8"/>
    <mergeCell ref="E7:Q7"/>
  </mergeCells>
  <pageMargins left="0.7" right="0.7" top="0.75" bottom="0.75" header="0.3" footer="0.3"/>
  <pageSetup orientation="portrait" r:id="rId1"/>
  <ignoredErrors>
    <ignoredError sqref="Q12:Q13 Q15:Q326 Q373:Q385 Q388:Q401 Q327:Q372" formulaRange="1"/>
    <ignoredError sqref="Q14"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07A7-AE90-4699-8861-D5255671BDC0}">
  <sheetPr codeName="Hoja9"/>
  <dimension ref="A2:AE396"/>
  <sheetViews>
    <sheetView showGridLines="0" topLeftCell="B1" zoomScale="90" zoomScaleNormal="90" workbookViewId="0">
      <selection activeCell="B7" sqref="B7:B8"/>
    </sheetView>
  </sheetViews>
  <sheetFormatPr defaultColWidth="11.42578125" defaultRowHeight="15" x14ac:dyDescent="0.25"/>
  <cols>
    <col min="1" max="1" width="26.85546875" customWidth="1"/>
    <col min="2" max="2" width="50.140625" style="129" customWidth="1"/>
    <col min="3" max="4" width="17.42578125" customWidth="1"/>
    <col min="5" max="5" width="15.28515625" bestFit="1" customWidth="1"/>
    <col min="6" max="6" width="16.5703125" bestFit="1" customWidth="1"/>
    <col min="7" max="12" width="15.28515625" bestFit="1" customWidth="1"/>
    <col min="13" max="13" width="18.85546875" bestFit="1" customWidth="1"/>
    <col min="14" max="14" width="15.42578125" customWidth="1"/>
    <col min="15" max="15" width="17.85546875" customWidth="1"/>
    <col min="16" max="16" width="16.7109375" customWidth="1"/>
    <col min="17" max="17" width="16.85546875" bestFit="1" customWidth="1"/>
    <col min="18" max="18" width="27.42578125" bestFit="1" customWidth="1"/>
    <col min="19" max="19" width="17.7109375" bestFit="1" customWidth="1"/>
    <col min="20" max="20" width="15.5703125" customWidth="1"/>
    <col min="21" max="25" width="17.7109375" bestFit="1" customWidth="1"/>
    <col min="26" max="31" width="13.85546875" bestFit="1" customWidth="1"/>
    <col min="32" max="32" width="12.42578125" bestFit="1" customWidth="1"/>
    <col min="33" max="33" width="12.5703125" bestFit="1" customWidth="1"/>
  </cols>
  <sheetData>
    <row r="2" spans="2:19" s="17" customFormat="1" ht="28.5" x14ac:dyDescent="0.25">
      <c r="B2" s="188" t="s">
        <v>0</v>
      </c>
      <c r="C2" s="189"/>
      <c r="D2" s="189"/>
      <c r="E2" s="189"/>
      <c r="F2" s="189"/>
      <c r="G2" s="189"/>
      <c r="H2" s="189"/>
      <c r="I2" s="189"/>
      <c r="J2" s="189"/>
      <c r="K2" s="189"/>
      <c r="L2" s="189"/>
      <c r="M2" s="189"/>
      <c r="N2" s="189"/>
      <c r="O2" s="189"/>
      <c r="P2" s="189"/>
      <c r="Q2" s="189"/>
    </row>
    <row r="3" spans="2:19" s="17" customFormat="1" ht="21" x14ac:dyDescent="0.25">
      <c r="B3" s="190" t="s">
        <v>1</v>
      </c>
      <c r="C3" s="191"/>
      <c r="D3" s="191"/>
      <c r="E3" s="191"/>
      <c r="F3" s="191"/>
      <c r="G3" s="191"/>
      <c r="H3" s="191"/>
      <c r="I3" s="191"/>
      <c r="J3" s="191"/>
      <c r="K3" s="191"/>
      <c r="L3" s="191"/>
      <c r="M3" s="191"/>
      <c r="N3" s="191"/>
      <c r="O3" s="191"/>
      <c r="P3" s="191"/>
      <c r="Q3" s="191"/>
    </row>
    <row r="4" spans="2:19" s="17" customFormat="1" ht="15.75" x14ac:dyDescent="0.25">
      <c r="B4" s="192" t="s">
        <v>2</v>
      </c>
      <c r="C4" s="193"/>
      <c r="D4" s="193"/>
      <c r="E4" s="193"/>
      <c r="F4" s="193"/>
      <c r="G4" s="193"/>
      <c r="H4" s="193"/>
      <c r="I4" s="193"/>
      <c r="J4" s="193"/>
      <c r="K4" s="193"/>
      <c r="L4" s="193"/>
      <c r="M4" s="193"/>
      <c r="N4" s="193"/>
      <c r="O4" s="193"/>
      <c r="P4" s="193"/>
      <c r="Q4" s="193"/>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461</v>
      </c>
      <c r="C6" s="25"/>
      <c r="D6" s="25"/>
      <c r="E6" s="19"/>
      <c r="F6" s="19"/>
      <c r="G6" s="19"/>
      <c r="H6" s="19"/>
      <c r="I6"/>
      <c r="J6"/>
      <c r="K6"/>
      <c r="L6"/>
      <c r="M6"/>
      <c r="N6"/>
      <c r="O6"/>
      <c r="P6"/>
      <c r="Q6" s="18" t="s">
        <v>5</v>
      </c>
    </row>
    <row r="7" spans="2:19" s="17" customFormat="1" ht="36.75" customHeight="1" x14ac:dyDescent="0.25">
      <c r="B7" s="194" t="s">
        <v>6</v>
      </c>
      <c r="C7" s="93" t="s">
        <v>112</v>
      </c>
      <c r="D7" s="207" t="s">
        <v>462</v>
      </c>
      <c r="E7" s="196" t="s">
        <v>9</v>
      </c>
      <c r="F7" s="196"/>
      <c r="G7" s="196"/>
      <c r="H7" s="196"/>
      <c r="I7" s="196"/>
      <c r="J7" s="196"/>
      <c r="K7" s="196"/>
      <c r="L7" s="196"/>
      <c r="M7" s="196"/>
      <c r="N7" s="196"/>
      <c r="O7" s="196"/>
      <c r="P7" s="196"/>
      <c r="Q7" s="196"/>
    </row>
    <row r="8" spans="2:19" s="17" customFormat="1" x14ac:dyDescent="0.25">
      <c r="B8" s="195"/>
      <c r="C8" s="81" t="s">
        <v>463</v>
      </c>
      <c r="D8" s="208"/>
      <c r="E8" s="94" t="s">
        <v>10</v>
      </c>
      <c r="F8" s="94" t="s">
        <v>11</v>
      </c>
      <c r="G8" s="95" t="s">
        <v>12</v>
      </c>
      <c r="H8" s="94" t="s">
        <v>13</v>
      </c>
      <c r="I8" s="95" t="s">
        <v>14</v>
      </c>
      <c r="J8" s="94" t="s">
        <v>15</v>
      </c>
      <c r="K8" s="94" t="s">
        <v>16</v>
      </c>
      <c r="L8" s="94" t="s">
        <v>17</v>
      </c>
      <c r="M8" s="94" t="s">
        <v>104</v>
      </c>
      <c r="N8" s="94" t="s">
        <v>19</v>
      </c>
      <c r="O8" s="94" t="s">
        <v>20</v>
      </c>
      <c r="P8" s="94" t="s">
        <v>21</v>
      </c>
      <c r="Q8" s="96" t="s">
        <v>22</v>
      </c>
    </row>
    <row r="9" spans="2:19" x14ac:dyDescent="0.25">
      <c r="B9" s="121" t="s">
        <v>23</v>
      </c>
      <c r="C9" s="37">
        <v>4070858531</v>
      </c>
      <c r="D9" s="37">
        <v>4400676953.3299999</v>
      </c>
      <c r="E9" s="97">
        <f>E10+E33+E45+E52+E60</f>
        <v>60550715.439999998</v>
      </c>
      <c r="F9" s="97">
        <f t="shared" ref="F9:M9" si="0">F10+F33+F45+F52+F60</f>
        <v>108683305.50999999</v>
      </c>
      <c r="G9" s="97">
        <f t="shared" si="0"/>
        <v>85297705.530000001</v>
      </c>
      <c r="H9" s="97">
        <f t="shared" si="0"/>
        <v>115344274.26000001</v>
      </c>
      <c r="I9" s="97">
        <f t="shared" si="0"/>
        <v>152770293.25999999</v>
      </c>
      <c r="J9" s="97">
        <f t="shared" si="0"/>
        <v>105729036.73</v>
      </c>
      <c r="K9" s="97">
        <f t="shared" si="0"/>
        <v>94819700.409999996</v>
      </c>
      <c r="L9" s="97">
        <f t="shared" si="0"/>
        <v>108046344.17999999</v>
      </c>
      <c r="M9" s="97">
        <f t="shared" si="0"/>
        <v>116538488.31999999</v>
      </c>
      <c r="N9" s="97">
        <f>N10+N33+N45+N52+N60</f>
        <v>136871505.11000001</v>
      </c>
      <c r="O9" s="97">
        <f>O10+O33+O45+O52+O60</f>
        <v>156134186.47</v>
      </c>
      <c r="P9" s="97">
        <f>P10+P33+P45+P52+P60</f>
        <v>174686559.83000001</v>
      </c>
      <c r="Q9" s="97">
        <f>SUM(E9:P9)</f>
        <v>1415472115.05</v>
      </c>
      <c r="R9" s="120"/>
    </row>
    <row r="10" spans="2:19" x14ac:dyDescent="0.25">
      <c r="B10" s="122" t="s">
        <v>24</v>
      </c>
      <c r="C10" s="85">
        <v>2630641076</v>
      </c>
      <c r="D10" s="85">
        <v>2848371854.3399997</v>
      </c>
      <c r="E10" s="106">
        <v>50264080.840000004</v>
      </c>
      <c r="F10" s="106">
        <v>91211854.349999994</v>
      </c>
      <c r="G10" s="106">
        <v>71417768.900000006</v>
      </c>
      <c r="H10" s="106">
        <v>84783233.659999996</v>
      </c>
      <c r="I10" s="106">
        <v>86316359.909999996</v>
      </c>
      <c r="J10" s="106">
        <v>90924551.799999997</v>
      </c>
      <c r="K10" s="106">
        <v>76935528.519999996</v>
      </c>
      <c r="L10" s="106">
        <v>92780237.349999994</v>
      </c>
      <c r="M10" s="106">
        <v>88630714.959999993</v>
      </c>
      <c r="N10" s="106">
        <v>90503165.870000005</v>
      </c>
      <c r="O10" s="106">
        <v>140095535.63</v>
      </c>
      <c r="P10" s="103">
        <f t="shared" ref="P10" si="1">P11+P14+P22+P24+P26+P31</f>
        <v>107609577.92</v>
      </c>
      <c r="Q10" s="103">
        <f>SUM(E10:P10)</f>
        <v>1071472609.71</v>
      </c>
      <c r="R10" s="117"/>
    </row>
    <row r="11" spans="2:19" s="34" customFormat="1" x14ac:dyDescent="0.25">
      <c r="B11" s="123" t="s">
        <v>116</v>
      </c>
      <c r="C11" s="66">
        <v>2087901190</v>
      </c>
      <c r="D11" s="66">
        <v>2207863001.6799998</v>
      </c>
      <c r="E11" s="98">
        <f>SUM(E12:E13)</f>
        <v>45654755.840000004</v>
      </c>
      <c r="F11" s="98">
        <f t="shared" ref="F11:L11" si="2">SUM(F12:F13)</f>
        <v>73278415.849999994</v>
      </c>
      <c r="G11" s="98">
        <f t="shared" si="2"/>
        <v>59922169.540000007</v>
      </c>
      <c r="H11" s="98">
        <f t="shared" si="2"/>
        <v>58500895.43</v>
      </c>
      <c r="I11" s="98">
        <f t="shared" si="2"/>
        <v>59214835.269999996</v>
      </c>
      <c r="J11" s="98">
        <f t="shared" si="2"/>
        <v>59056646.289999992</v>
      </c>
      <c r="K11" s="98">
        <f t="shared" si="2"/>
        <v>59929351.640000001</v>
      </c>
      <c r="L11" s="98">
        <f t="shared" si="2"/>
        <v>60165995.099999994</v>
      </c>
      <c r="M11" s="98">
        <f>SUM(M12:M13)</f>
        <v>60097076.949999996</v>
      </c>
      <c r="N11" s="98">
        <f>SUM(N12:N13)</f>
        <v>59540783.780000001</v>
      </c>
      <c r="O11" s="98">
        <f>SUM(O12:O13)</f>
        <v>59735846.160000004</v>
      </c>
      <c r="P11" s="98">
        <f t="shared" ref="P11" si="3">P12+P13</f>
        <v>42282536.350000001</v>
      </c>
      <c r="Q11" s="98">
        <f t="shared" ref="Q11:Q74" si="4">SUM(E11:P11)</f>
        <v>697379308.20000005</v>
      </c>
      <c r="R11" s="120"/>
      <c r="S11"/>
    </row>
    <row r="12" spans="2:19" x14ac:dyDescent="0.25">
      <c r="B12" s="124" t="s">
        <v>117</v>
      </c>
      <c r="C12" s="54">
        <v>2073693027</v>
      </c>
      <c r="D12" s="54">
        <v>2193654838.6799998</v>
      </c>
      <c r="E12" s="106">
        <v>45654755.840000004</v>
      </c>
      <c r="F12" s="106">
        <v>73278415.849999994</v>
      </c>
      <c r="G12" s="106">
        <v>59922169.540000007</v>
      </c>
      <c r="H12" s="106">
        <v>58500895.43</v>
      </c>
      <c r="I12" s="106">
        <v>59214835.269999996</v>
      </c>
      <c r="J12" s="106">
        <v>59056646.289999992</v>
      </c>
      <c r="K12" s="106">
        <v>59929351.640000001</v>
      </c>
      <c r="L12" s="106">
        <v>60165995.099999994</v>
      </c>
      <c r="M12" s="106">
        <v>60097076.949999996</v>
      </c>
      <c r="N12" s="106">
        <v>59540783.780000001</v>
      </c>
      <c r="O12" s="106">
        <v>59735846.160000004</v>
      </c>
      <c r="P12" s="99">
        <v>42282536.350000001</v>
      </c>
      <c r="Q12" s="99">
        <f t="shared" si="4"/>
        <v>697379308.20000005</v>
      </c>
      <c r="R12" s="117"/>
    </row>
    <row r="13" spans="2:19" x14ac:dyDescent="0.25">
      <c r="B13" s="124" t="s">
        <v>118</v>
      </c>
      <c r="C13" s="58">
        <v>14208163</v>
      </c>
      <c r="D13" s="58">
        <v>14208163</v>
      </c>
      <c r="E13" s="106">
        <v>0</v>
      </c>
      <c r="F13" s="106">
        <v>0</v>
      </c>
      <c r="G13" s="106">
        <v>0</v>
      </c>
      <c r="H13" s="106">
        <v>0</v>
      </c>
      <c r="I13" s="106">
        <v>0</v>
      </c>
      <c r="J13" s="106">
        <v>0</v>
      </c>
      <c r="K13" s="106">
        <v>0</v>
      </c>
      <c r="L13" s="106">
        <v>0</v>
      </c>
      <c r="M13" s="106">
        <v>0</v>
      </c>
      <c r="N13" s="106">
        <v>0</v>
      </c>
      <c r="O13" s="106">
        <v>0</v>
      </c>
      <c r="P13" s="104">
        <v>0</v>
      </c>
      <c r="Q13" s="104">
        <f t="shared" si="4"/>
        <v>0</v>
      </c>
      <c r="R13" s="116"/>
    </row>
    <row r="14" spans="2:19" s="34" customFormat="1" ht="30" x14ac:dyDescent="0.25">
      <c r="B14" s="123" t="s">
        <v>119</v>
      </c>
      <c r="C14" s="66">
        <v>116597206</v>
      </c>
      <c r="D14" s="66">
        <v>195914022.66</v>
      </c>
      <c r="E14" s="105">
        <f>SUM(E15:E21)</f>
        <v>4592825</v>
      </c>
      <c r="F14" s="105">
        <f t="shared" ref="F14:P14" si="5">SUM(F15:F21)</f>
        <v>17916938.5</v>
      </c>
      <c r="G14" s="105">
        <f t="shared" si="5"/>
        <v>11256441.310000001</v>
      </c>
      <c r="H14" s="105">
        <f t="shared" si="5"/>
        <v>23068588.91</v>
      </c>
      <c r="I14" s="105">
        <f t="shared" si="5"/>
        <v>23684095.039999999</v>
      </c>
      <c r="J14" s="105">
        <f t="shared" si="5"/>
        <v>27102744.859999999</v>
      </c>
      <c r="K14" s="105">
        <f t="shared" si="5"/>
        <v>14947991.67</v>
      </c>
      <c r="L14" s="105">
        <f t="shared" si="5"/>
        <v>29457395.359999999</v>
      </c>
      <c r="M14" s="105">
        <f t="shared" si="5"/>
        <v>28455419.280000001</v>
      </c>
      <c r="N14" s="105">
        <f>SUM(N15:N21)</f>
        <v>29971105.060000002</v>
      </c>
      <c r="O14" s="105">
        <f>SUM(O15:O21)</f>
        <v>29640269.259999998</v>
      </c>
      <c r="P14" s="105">
        <f t="shared" si="5"/>
        <v>18111200</v>
      </c>
      <c r="Q14" s="105">
        <f t="shared" si="4"/>
        <v>258205014.24999997</v>
      </c>
      <c r="R14" s="120"/>
      <c r="S14"/>
    </row>
    <row r="15" spans="2:19" x14ac:dyDescent="0.25">
      <c r="B15" s="124" t="s">
        <v>120</v>
      </c>
      <c r="C15" s="36">
        <v>1707498</v>
      </c>
      <c r="D15" s="36">
        <v>1707498</v>
      </c>
      <c r="E15" s="106">
        <v>0</v>
      </c>
      <c r="F15" s="106">
        <v>0</v>
      </c>
      <c r="G15" s="106">
        <v>0</v>
      </c>
      <c r="H15" s="106">
        <v>0</v>
      </c>
      <c r="I15" s="106">
        <v>0</v>
      </c>
      <c r="J15" s="106">
        <v>0</v>
      </c>
      <c r="K15" s="106">
        <v>0</v>
      </c>
      <c r="L15" s="106">
        <v>0</v>
      </c>
      <c r="M15" s="106">
        <v>0</v>
      </c>
      <c r="N15" s="106">
        <v>0</v>
      </c>
      <c r="O15" s="106">
        <v>0</v>
      </c>
      <c r="P15" s="106">
        <v>0</v>
      </c>
      <c r="Q15" s="106">
        <f t="shared" si="4"/>
        <v>0</v>
      </c>
      <c r="R15" s="116"/>
    </row>
    <row r="16" spans="2:19" x14ac:dyDescent="0.25">
      <c r="B16" s="124" t="s">
        <v>121</v>
      </c>
      <c r="C16" s="36">
        <v>2428102</v>
      </c>
      <c r="D16" s="36">
        <v>2428102</v>
      </c>
      <c r="E16" s="106">
        <v>0</v>
      </c>
      <c r="F16" s="106">
        <v>0</v>
      </c>
      <c r="G16" s="106">
        <v>0</v>
      </c>
      <c r="H16" s="106">
        <v>99084.86</v>
      </c>
      <c r="I16" s="106">
        <v>140000</v>
      </c>
      <c r="J16" s="106">
        <v>74000</v>
      </c>
      <c r="K16" s="106">
        <v>74000</v>
      </c>
      <c r="L16" s="106">
        <v>39000</v>
      </c>
      <c r="M16" s="106">
        <v>40000</v>
      </c>
      <c r="N16" s="106">
        <v>75000</v>
      </c>
      <c r="O16" s="106">
        <v>75000</v>
      </c>
      <c r="P16" s="106">
        <v>0</v>
      </c>
      <c r="Q16" s="106">
        <f t="shared" si="4"/>
        <v>616084.86</v>
      </c>
      <c r="R16" s="117"/>
    </row>
    <row r="17" spans="2:19" ht="30" x14ac:dyDescent="0.25">
      <c r="B17" s="124" t="s">
        <v>122</v>
      </c>
      <c r="C17" s="36">
        <v>31833517</v>
      </c>
      <c r="D17" s="36">
        <v>33763517</v>
      </c>
      <c r="E17" s="106">
        <v>1085000</v>
      </c>
      <c r="F17" s="106">
        <v>885000</v>
      </c>
      <c r="G17" s="106">
        <v>1415000</v>
      </c>
      <c r="H17" s="106">
        <v>1995000</v>
      </c>
      <c r="I17" s="106">
        <v>1995000</v>
      </c>
      <c r="J17" s="106">
        <v>1990000</v>
      </c>
      <c r="K17" s="106">
        <v>1990000</v>
      </c>
      <c r="L17" s="106">
        <v>1990000</v>
      </c>
      <c r="M17" s="106">
        <v>1680000</v>
      </c>
      <c r="N17" s="106">
        <v>1740000</v>
      </c>
      <c r="O17" s="106">
        <v>1665000</v>
      </c>
      <c r="P17" s="106">
        <v>2015000</v>
      </c>
      <c r="Q17" s="106">
        <f t="shared" si="4"/>
        <v>20445000</v>
      </c>
      <c r="R17" s="117"/>
    </row>
    <row r="18" spans="2:19" x14ac:dyDescent="0.25">
      <c r="B18" s="124" t="s">
        <v>123</v>
      </c>
      <c r="C18" s="36">
        <v>10000000</v>
      </c>
      <c r="D18" s="36">
        <v>10000000</v>
      </c>
      <c r="E18" s="106">
        <v>0</v>
      </c>
      <c r="F18" s="106">
        <v>0</v>
      </c>
      <c r="G18" s="106">
        <v>0</v>
      </c>
      <c r="H18" s="106">
        <v>0</v>
      </c>
      <c r="I18" s="106">
        <v>0</v>
      </c>
      <c r="J18" s="106">
        <v>0</v>
      </c>
      <c r="K18" s="106">
        <v>0</v>
      </c>
      <c r="L18" s="106">
        <v>0</v>
      </c>
      <c r="M18" s="106">
        <v>0</v>
      </c>
      <c r="N18" s="106">
        <v>0</v>
      </c>
      <c r="O18" s="106">
        <v>0</v>
      </c>
      <c r="P18" s="106">
        <v>0</v>
      </c>
      <c r="Q18" s="106">
        <f t="shared" si="4"/>
        <v>0</v>
      </c>
      <c r="R18" s="116"/>
    </row>
    <row r="19" spans="2:19" x14ac:dyDescent="0.25">
      <c r="B19" s="124" t="s">
        <v>124</v>
      </c>
      <c r="C19" s="36">
        <v>69944545</v>
      </c>
      <c r="D19" s="36">
        <v>130255878.33</v>
      </c>
      <c r="E19" s="106">
        <v>2634000</v>
      </c>
      <c r="F19" s="106">
        <v>15714113.5</v>
      </c>
      <c r="G19" s="106">
        <v>8871886.5</v>
      </c>
      <c r="H19" s="106">
        <v>19962408.859999999</v>
      </c>
      <c r="I19" s="106">
        <v>20443770.039999999</v>
      </c>
      <c r="J19" s="106">
        <v>23909419.859999999</v>
      </c>
      <c r="K19" s="106">
        <v>11754666.67</v>
      </c>
      <c r="L19" s="106">
        <v>26036070.359999999</v>
      </c>
      <c r="M19" s="106">
        <v>25446094.280000001</v>
      </c>
      <c r="N19" s="106">
        <v>26140446.73</v>
      </c>
      <c r="O19" s="106">
        <v>26077944.259999998</v>
      </c>
      <c r="P19" s="106">
        <v>14025000</v>
      </c>
      <c r="Q19" s="106">
        <f t="shared" si="4"/>
        <v>221015821.05999997</v>
      </c>
      <c r="R19" s="117"/>
    </row>
    <row r="20" spans="2:19" x14ac:dyDescent="0.25">
      <c r="B20" s="124" t="s">
        <v>125</v>
      </c>
      <c r="C20" s="36">
        <v>0</v>
      </c>
      <c r="D20" s="36">
        <v>8473333.3300000001</v>
      </c>
      <c r="E20" s="106">
        <v>760000</v>
      </c>
      <c r="F20" s="106">
        <v>525000</v>
      </c>
      <c r="G20" s="106">
        <v>525000</v>
      </c>
      <c r="H20" s="106">
        <v>525000</v>
      </c>
      <c r="I20" s="106">
        <v>525000</v>
      </c>
      <c r="J20" s="106">
        <v>525000</v>
      </c>
      <c r="K20" s="106">
        <v>525000</v>
      </c>
      <c r="L20" s="106">
        <v>525000</v>
      </c>
      <c r="M20" s="106">
        <v>525000</v>
      </c>
      <c r="N20" s="106">
        <v>1268333.33</v>
      </c>
      <c r="O20" s="106">
        <v>1075000</v>
      </c>
      <c r="P20" s="106">
        <v>1281375</v>
      </c>
      <c r="Q20" s="107">
        <f t="shared" si="4"/>
        <v>8584708.3300000001</v>
      </c>
      <c r="R20" s="117"/>
    </row>
    <row r="21" spans="2:19" x14ac:dyDescent="0.25">
      <c r="B21" s="124" t="s">
        <v>127</v>
      </c>
      <c r="C21" s="36">
        <v>683544</v>
      </c>
      <c r="D21" s="36">
        <v>9285694</v>
      </c>
      <c r="E21" s="106">
        <v>113825</v>
      </c>
      <c r="F21" s="106">
        <v>792825</v>
      </c>
      <c r="G21" s="106">
        <v>444554.81</v>
      </c>
      <c r="H21" s="106">
        <v>487095.19</v>
      </c>
      <c r="I21" s="106">
        <v>580325</v>
      </c>
      <c r="J21" s="106">
        <v>604325</v>
      </c>
      <c r="K21" s="106">
        <v>604325</v>
      </c>
      <c r="L21" s="106">
        <v>867325</v>
      </c>
      <c r="M21" s="106">
        <v>764325</v>
      </c>
      <c r="N21" s="106">
        <v>747325</v>
      </c>
      <c r="O21" s="106">
        <v>747325</v>
      </c>
      <c r="P21" s="106">
        <v>789825</v>
      </c>
      <c r="Q21" s="106">
        <f t="shared" si="4"/>
        <v>7543400</v>
      </c>
      <c r="R21" s="117"/>
    </row>
    <row r="22" spans="2:19" s="34" customFormat="1" ht="30" x14ac:dyDescent="0.25">
      <c r="B22" s="123" t="s">
        <v>128</v>
      </c>
      <c r="C22" s="67">
        <v>7994824</v>
      </c>
      <c r="D22" s="67">
        <v>6484324</v>
      </c>
      <c r="E22" s="108">
        <f>E23</f>
        <v>16500</v>
      </c>
      <c r="F22" s="108">
        <f t="shared" ref="F22:L22" si="6">F23</f>
        <v>16500</v>
      </c>
      <c r="G22" s="108">
        <f t="shared" si="6"/>
        <v>16500</v>
      </c>
      <c r="H22" s="108">
        <f t="shared" si="6"/>
        <v>0</v>
      </c>
      <c r="I22" s="108">
        <f t="shared" si="6"/>
        <v>0</v>
      </c>
      <c r="J22" s="108">
        <f t="shared" si="6"/>
        <v>0</v>
      </c>
      <c r="K22" s="108">
        <f t="shared" si="6"/>
        <v>0</v>
      </c>
      <c r="L22" s="108">
        <f t="shared" si="6"/>
        <v>0</v>
      </c>
      <c r="M22" s="108">
        <f>M23</f>
        <v>0</v>
      </c>
      <c r="N22" s="108">
        <f>N23</f>
        <v>0</v>
      </c>
      <c r="O22" s="108">
        <f>O23</f>
        <v>0</v>
      </c>
      <c r="P22" s="108">
        <f t="shared" ref="P22" si="7">P23</f>
        <v>0</v>
      </c>
      <c r="Q22" s="108">
        <f t="shared" si="4"/>
        <v>49500</v>
      </c>
      <c r="R22" s="120"/>
      <c r="S22"/>
    </row>
    <row r="23" spans="2:19" ht="30" x14ac:dyDescent="0.25">
      <c r="B23" s="124" t="s">
        <v>129</v>
      </c>
      <c r="C23" s="36">
        <v>7994824</v>
      </c>
      <c r="D23" s="36">
        <v>6484324</v>
      </c>
      <c r="E23" s="106">
        <v>16500</v>
      </c>
      <c r="F23" s="106">
        <v>16500</v>
      </c>
      <c r="G23" s="106">
        <v>16500</v>
      </c>
      <c r="H23" s="106">
        <v>0</v>
      </c>
      <c r="I23" s="106">
        <v>0</v>
      </c>
      <c r="J23" s="106">
        <v>0</v>
      </c>
      <c r="K23" s="106">
        <v>0</v>
      </c>
      <c r="L23" s="106">
        <v>0</v>
      </c>
      <c r="M23" s="106">
        <v>0</v>
      </c>
      <c r="N23" s="106">
        <v>0</v>
      </c>
      <c r="O23" s="106">
        <v>0</v>
      </c>
      <c r="P23" s="106">
        <v>0</v>
      </c>
      <c r="Q23" s="106">
        <f t="shared" si="4"/>
        <v>49500</v>
      </c>
      <c r="R23" s="117"/>
    </row>
    <row r="24" spans="2:19" s="34" customFormat="1" x14ac:dyDescent="0.25">
      <c r="B24" s="123" t="s">
        <v>130</v>
      </c>
      <c r="C24" s="67">
        <v>200432834</v>
      </c>
      <c r="D24" s="67">
        <v>204224842</v>
      </c>
      <c r="E24" s="108">
        <f>E25</f>
        <v>0</v>
      </c>
      <c r="F24" s="108">
        <f t="shared" ref="F24:M24" si="8">F25</f>
        <v>0</v>
      </c>
      <c r="G24" s="108">
        <f t="shared" si="8"/>
        <v>0</v>
      </c>
      <c r="H24" s="108">
        <f t="shared" si="8"/>
        <v>25229.83</v>
      </c>
      <c r="I24" s="108">
        <f t="shared" si="8"/>
        <v>0</v>
      </c>
      <c r="J24" s="108">
        <f t="shared" si="8"/>
        <v>0</v>
      </c>
      <c r="K24" s="108">
        <f t="shared" si="8"/>
        <v>0</v>
      </c>
      <c r="L24" s="108">
        <f t="shared" si="8"/>
        <v>0</v>
      </c>
      <c r="M24" s="108">
        <f t="shared" si="8"/>
        <v>0</v>
      </c>
      <c r="N24" s="108">
        <f>N25</f>
        <v>2684.5</v>
      </c>
      <c r="O24" s="108">
        <f>O25</f>
        <v>44647054.280000001</v>
      </c>
      <c r="P24" s="108">
        <f t="shared" ref="P24" si="9">P25</f>
        <v>40359365.340000004</v>
      </c>
      <c r="Q24" s="108">
        <f t="shared" si="4"/>
        <v>85034333.950000003</v>
      </c>
      <c r="R24" s="120"/>
      <c r="S24"/>
    </row>
    <row r="25" spans="2:19" x14ac:dyDescent="0.25">
      <c r="B25" s="124" t="s">
        <v>131</v>
      </c>
      <c r="C25" s="36">
        <v>200432834</v>
      </c>
      <c r="D25" s="36">
        <v>204224842</v>
      </c>
      <c r="E25" s="106">
        <v>0</v>
      </c>
      <c r="F25" s="106">
        <v>0</v>
      </c>
      <c r="G25" s="106">
        <v>0</v>
      </c>
      <c r="H25" s="106">
        <v>25229.83</v>
      </c>
      <c r="I25" s="106">
        <v>0</v>
      </c>
      <c r="J25" s="106">
        <v>0</v>
      </c>
      <c r="K25" s="106">
        <v>0</v>
      </c>
      <c r="L25" s="106">
        <v>0</v>
      </c>
      <c r="M25" s="106">
        <v>0</v>
      </c>
      <c r="N25" s="106">
        <v>2684.5</v>
      </c>
      <c r="O25" s="106">
        <v>44647054.280000001</v>
      </c>
      <c r="P25" s="106">
        <v>40359365.340000004</v>
      </c>
      <c r="Q25" s="106">
        <f t="shared" si="4"/>
        <v>85034333.950000003</v>
      </c>
      <c r="R25" s="117"/>
    </row>
    <row r="26" spans="2:19" s="34" customFormat="1" x14ac:dyDescent="0.25">
      <c r="B26" s="123" t="s">
        <v>132</v>
      </c>
      <c r="C26" s="67">
        <v>173236402</v>
      </c>
      <c r="D26" s="67">
        <v>189407044</v>
      </c>
      <c r="E26" s="108">
        <f>SUM(E27:E30)</f>
        <v>0</v>
      </c>
      <c r="F26" s="108">
        <f t="shared" ref="F26:L26" si="10">SUM(F27:F30)</f>
        <v>0</v>
      </c>
      <c r="G26" s="108">
        <f t="shared" si="10"/>
        <v>222658.05</v>
      </c>
      <c r="H26" s="108">
        <f t="shared" si="10"/>
        <v>3188519.49</v>
      </c>
      <c r="I26" s="108">
        <f t="shared" si="10"/>
        <v>3417429.5999999996</v>
      </c>
      <c r="J26" s="108">
        <f t="shared" si="10"/>
        <v>4765160.6499999994</v>
      </c>
      <c r="K26" s="108">
        <f t="shared" si="10"/>
        <v>2058185.21</v>
      </c>
      <c r="L26" s="108">
        <f t="shared" si="10"/>
        <v>3156846.89</v>
      </c>
      <c r="M26" s="108">
        <f>SUM(M27:M30)</f>
        <v>78218.73</v>
      </c>
      <c r="N26" s="108">
        <f>SUM(N27:N30)</f>
        <v>988592.53</v>
      </c>
      <c r="O26" s="108">
        <f>SUM(O27:O30)</f>
        <v>6072365.9300000006</v>
      </c>
      <c r="P26" s="108">
        <f t="shared" ref="P26" si="11">SUM(P27:P30)</f>
        <v>6856476.2300000004</v>
      </c>
      <c r="Q26" s="108">
        <f t="shared" si="4"/>
        <v>30804453.310000002</v>
      </c>
      <c r="R26" s="120"/>
      <c r="S26"/>
    </row>
    <row r="27" spans="2:19" x14ac:dyDescent="0.25">
      <c r="B27" s="124" t="s">
        <v>133</v>
      </c>
      <c r="C27" s="36">
        <v>36800000</v>
      </c>
      <c r="D27" s="36">
        <v>43869000</v>
      </c>
      <c r="E27" s="106">
        <v>0</v>
      </c>
      <c r="F27" s="106">
        <v>0</v>
      </c>
      <c r="G27" s="106">
        <v>0</v>
      </c>
      <c r="H27" s="106">
        <v>0</v>
      </c>
      <c r="I27" s="106">
        <v>1760000</v>
      </c>
      <c r="J27" s="106">
        <v>330000</v>
      </c>
      <c r="K27" s="106">
        <v>685098</v>
      </c>
      <c r="L27" s="106">
        <v>452769</v>
      </c>
      <c r="M27" s="106">
        <v>0</v>
      </c>
      <c r="N27" s="106">
        <v>0</v>
      </c>
      <c r="O27" s="106">
        <v>4604999.9700000007</v>
      </c>
      <c r="P27" s="106">
        <v>5004000</v>
      </c>
      <c r="Q27" s="106">
        <f t="shared" si="4"/>
        <v>12836866.970000001</v>
      </c>
      <c r="R27" s="117"/>
    </row>
    <row r="28" spans="2:19" ht="30"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4"/>
        <v>0</v>
      </c>
      <c r="R28" s="116"/>
    </row>
    <row r="29" spans="2:19" x14ac:dyDescent="0.25">
      <c r="B29" s="124" t="s">
        <v>135</v>
      </c>
      <c r="C29" s="36">
        <v>107000000</v>
      </c>
      <c r="D29" s="36">
        <v>110055500</v>
      </c>
      <c r="E29" s="106">
        <v>0</v>
      </c>
      <c r="F29" s="106">
        <v>0</v>
      </c>
      <c r="G29" s="106">
        <v>0</v>
      </c>
      <c r="H29" s="106">
        <v>2373086.4300000002</v>
      </c>
      <c r="I29" s="106">
        <v>513213</v>
      </c>
      <c r="J29" s="106">
        <v>2392394</v>
      </c>
      <c r="K29" s="106">
        <v>0</v>
      </c>
      <c r="L29" s="106">
        <v>2520000</v>
      </c>
      <c r="M29" s="106">
        <v>0</v>
      </c>
      <c r="N29" s="106">
        <v>840000</v>
      </c>
      <c r="O29" s="106">
        <v>846000</v>
      </c>
      <c r="P29" s="106">
        <v>848000</v>
      </c>
      <c r="Q29" s="106">
        <f t="shared" si="4"/>
        <v>10332693.43</v>
      </c>
      <c r="R29" s="117"/>
    </row>
    <row r="30" spans="2:19" ht="30" x14ac:dyDescent="0.25">
      <c r="B30" s="124" t="s">
        <v>136</v>
      </c>
      <c r="C30" s="36">
        <v>28436402</v>
      </c>
      <c r="D30" s="36">
        <v>34482544</v>
      </c>
      <c r="E30" s="106">
        <v>0</v>
      </c>
      <c r="F30" s="106">
        <v>0</v>
      </c>
      <c r="G30" s="106">
        <v>222658.05</v>
      </c>
      <c r="H30" s="106">
        <v>815433.06</v>
      </c>
      <c r="I30" s="106">
        <v>1144216.5999999999</v>
      </c>
      <c r="J30" s="106">
        <v>2042766.6499999997</v>
      </c>
      <c r="K30" s="106">
        <v>1373087.21</v>
      </c>
      <c r="L30" s="106">
        <v>184077.89</v>
      </c>
      <c r="M30" s="106">
        <v>78218.73</v>
      </c>
      <c r="N30" s="106">
        <v>148592.53</v>
      </c>
      <c r="O30" s="106">
        <v>621365.96000000008</v>
      </c>
      <c r="P30" s="106">
        <v>1004476.23</v>
      </c>
      <c r="Q30" s="106">
        <f t="shared" si="4"/>
        <v>7634892.9100000001</v>
      </c>
      <c r="R30" s="117"/>
    </row>
    <row r="31" spans="2:19" s="34" customFormat="1" x14ac:dyDescent="0.25">
      <c r="B31" s="123" t="s">
        <v>137</v>
      </c>
      <c r="C31" s="67">
        <v>44478620</v>
      </c>
      <c r="D31" s="67">
        <v>44478620</v>
      </c>
      <c r="E31" s="108">
        <f>E32</f>
        <v>0</v>
      </c>
      <c r="F31" s="108">
        <f t="shared" ref="F31:M31" si="12">F32</f>
        <v>0</v>
      </c>
      <c r="G31" s="108">
        <f t="shared" si="12"/>
        <v>0</v>
      </c>
      <c r="H31" s="108">
        <f t="shared" si="12"/>
        <v>0</v>
      </c>
      <c r="I31" s="108">
        <f t="shared" si="12"/>
        <v>0</v>
      </c>
      <c r="J31" s="108">
        <f t="shared" si="12"/>
        <v>0</v>
      </c>
      <c r="K31" s="108">
        <f t="shared" si="12"/>
        <v>0</v>
      </c>
      <c r="L31" s="108">
        <f t="shared" si="12"/>
        <v>0</v>
      </c>
      <c r="M31" s="108">
        <f t="shared" si="12"/>
        <v>0</v>
      </c>
      <c r="N31" s="108">
        <f>N32</f>
        <v>0</v>
      </c>
      <c r="O31" s="108">
        <f>O32</f>
        <v>0</v>
      </c>
      <c r="P31" s="108">
        <f t="shared" ref="P31" si="13">P32</f>
        <v>0</v>
      </c>
      <c r="Q31" s="108">
        <f t="shared" si="4"/>
        <v>0</v>
      </c>
      <c r="R31" s="119"/>
      <c r="S31"/>
    </row>
    <row r="32" spans="2:19" x14ac:dyDescent="0.25">
      <c r="B32" s="124" t="s">
        <v>138</v>
      </c>
      <c r="C32" s="36">
        <v>44478620</v>
      </c>
      <c r="D32" s="36">
        <v>44478620</v>
      </c>
      <c r="E32" s="108">
        <v>0</v>
      </c>
      <c r="F32" s="108">
        <v>0</v>
      </c>
      <c r="G32" s="108">
        <v>0</v>
      </c>
      <c r="H32" s="108">
        <v>0</v>
      </c>
      <c r="I32" s="108">
        <v>0</v>
      </c>
      <c r="J32" s="108">
        <v>0</v>
      </c>
      <c r="K32" s="108">
        <v>0</v>
      </c>
      <c r="L32" s="108">
        <v>0</v>
      </c>
      <c r="M32" s="108">
        <v>0</v>
      </c>
      <c r="N32" s="108">
        <v>0</v>
      </c>
      <c r="O32" s="108">
        <v>0</v>
      </c>
      <c r="P32" s="106">
        <v>0</v>
      </c>
      <c r="Q32" s="106">
        <f t="shared" si="4"/>
        <v>0</v>
      </c>
      <c r="R32" s="116"/>
    </row>
    <row r="33" spans="2:19" x14ac:dyDescent="0.25">
      <c r="B33" s="122" t="s">
        <v>25</v>
      </c>
      <c r="C33" s="77">
        <v>763741457</v>
      </c>
      <c r="D33" s="77">
        <v>837317711.99000001</v>
      </c>
      <c r="E33" s="109">
        <f>E34+E36</f>
        <v>780500</v>
      </c>
      <c r="F33" s="109">
        <f t="shared" ref="F33:P33" si="14">F34+F36</f>
        <v>1475176.76</v>
      </c>
      <c r="G33" s="109">
        <f t="shared" si="14"/>
        <v>1174450.05</v>
      </c>
      <c r="H33" s="109">
        <f t="shared" si="14"/>
        <v>18161037.449999999</v>
      </c>
      <c r="I33" s="109">
        <f t="shared" si="14"/>
        <v>51993068.25</v>
      </c>
      <c r="J33" s="109">
        <f t="shared" si="14"/>
        <v>2163511.42</v>
      </c>
      <c r="K33" s="109">
        <f t="shared" si="14"/>
        <v>1717148.7</v>
      </c>
      <c r="L33" s="109">
        <f t="shared" si="14"/>
        <v>1691496.42</v>
      </c>
      <c r="M33" s="109">
        <f>M34+M36</f>
        <v>13312317.960000001</v>
      </c>
      <c r="N33" s="109">
        <f t="shared" si="14"/>
        <v>30817970.510000002</v>
      </c>
      <c r="O33" s="109">
        <f t="shared" si="14"/>
        <v>1890949.02</v>
      </c>
      <c r="P33" s="109">
        <f t="shared" si="14"/>
        <v>57201120.630000003</v>
      </c>
      <c r="Q33" s="109">
        <f t="shared" si="4"/>
        <v>182378747.16999999</v>
      </c>
      <c r="R33" s="117"/>
    </row>
    <row r="34" spans="2:19" s="34" customFormat="1" x14ac:dyDescent="0.25">
      <c r="B34" s="123" t="s">
        <v>139</v>
      </c>
      <c r="C34" s="67">
        <v>26145581</v>
      </c>
      <c r="D34" s="67">
        <v>26145581</v>
      </c>
      <c r="E34" s="108">
        <f>E35</f>
        <v>0</v>
      </c>
      <c r="F34" s="108">
        <f t="shared" ref="F34:L34" si="15">F35</f>
        <v>0</v>
      </c>
      <c r="G34" s="108">
        <f t="shared" si="15"/>
        <v>0</v>
      </c>
      <c r="H34" s="108">
        <f t="shared" si="15"/>
        <v>203182</v>
      </c>
      <c r="I34" s="108">
        <f t="shared" si="15"/>
        <v>201807</v>
      </c>
      <c r="J34" s="108">
        <f t="shared" si="15"/>
        <v>201807</v>
      </c>
      <c r="K34" s="108">
        <f t="shared" si="15"/>
        <v>0</v>
      </c>
      <c r="L34" s="108">
        <f t="shared" si="15"/>
        <v>0</v>
      </c>
      <c r="M34" s="108">
        <f>M35</f>
        <v>0</v>
      </c>
      <c r="N34" s="108">
        <f>N35</f>
        <v>0</v>
      </c>
      <c r="O34" s="108">
        <f>O35</f>
        <v>0</v>
      </c>
      <c r="P34" s="108">
        <f t="shared" ref="P34" si="16">P35</f>
        <v>0</v>
      </c>
      <c r="Q34" s="108">
        <f t="shared" si="4"/>
        <v>606796</v>
      </c>
      <c r="R34" s="120"/>
      <c r="S34"/>
    </row>
    <row r="35" spans="2:19" x14ac:dyDescent="0.25">
      <c r="B35" s="124" t="s">
        <v>140</v>
      </c>
      <c r="C35" s="36">
        <v>26145581</v>
      </c>
      <c r="D35" s="36">
        <v>26145581</v>
      </c>
      <c r="E35" s="106">
        <v>0</v>
      </c>
      <c r="F35" s="106">
        <v>0</v>
      </c>
      <c r="G35" s="106">
        <v>0</v>
      </c>
      <c r="H35" s="106">
        <v>203182</v>
      </c>
      <c r="I35" s="106">
        <v>201807</v>
      </c>
      <c r="J35" s="106">
        <v>201807</v>
      </c>
      <c r="K35" s="106">
        <v>0</v>
      </c>
      <c r="L35" s="106">
        <v>0</v>
      </c>
      <c r="M35" s="106">
        <v>0</v>
      </c>
      <c r="N35" s="106">
        <v>0</v>
      </c>
      <c r="O35" s="106">
        <v>0</v>
      </c>
      <c r="P35" s="106">
        <v>0</v>
      </c>
      <c r="Q35" s="106">
        <f t="shared" si="4"/>
        <v>606796</v>
      </c>
      <c r="R35" s="117"/>
    </row>
    <row r="36" spans="2:19" s="34" customFormat="1" x14ac:dyDescent="0.25">
      <c r="B36" s="123" t="s">
        <v>141</v>
      </c>
      <c r="C36" s="67">
        <v>737595876</v>
      </c>
      <c r="D36" s="67">
        <v>811172130.99000001</v>
      </c>
      <c r="E36" s="108">
        <f>SUM(E37:E44)</f>
        <v>780500</v>
      </c>
      <c r="F36" s="108">
        <f t="shared" ref="F36:L36" si="17">SUM(F37:F44)</f>
        <v>1475176.76</v>
      </c>
      <c r="G36" s="108">
        <f t="shared" si="17"/>
        <v>1174450.05</v>
      </c>
      <c r="H36" s="108">
        <f t="shared" si="17"/>
        <v>17957855.449999999</v>
      </c>
      <c r="I36" s="108">
        <f t="shared" si="17"/>
        <v>51791261.25</v>
      </c>
      <c r="J36" s="108">
        <f t="shared" si="17"/>
        <v>1961704.42</v>
      </c>
      <c r="K36" s="108">
        <f t="shared" si="17"/>
        <v>1717148.7</v>
      </c>
      <c r="L36" s="108">
        <f t="shared" si="17"/>
        <v>1691496.42</v>
      </c>
      <c r="M36" s="108">
        <f>SUM(M37:M44)</f>
        <v>13312317.960000001</v>
      </c>
      <c r="N36" s="108">
        <f>SUM(N37:N44)</f>
        <v>30817970.510000002</v>
      </c>
      <c r="O36" s="108">
        <f>SUM(O37:O44)</f>
        <v>1890949.02</v>
      </c>
      <c r="P36" s="108">
        <f>SUM(P37:P44)</f>
        <v>57201120.630000003</v>
      </c>
      <c r="Q36" s="108">
        <f t="shared" si="4"/>
        <v>181771951.16999999</v>
      </c>
      <c r="R36" s="120"/>
      <c r="S36"/>
    </row>
    <row r="37" spans="2:19" ht="30" x14ac:dyDescent="0.25">
      <c r="B37" s="124" t="s">
        <v>142</v>
      </c>
      <c r="C37" s="36">
        <v>11589720</v>
      </c>
      <c r="D37" s="36">
        <v>13310525</v>
      </c>
      <c r="E37" s="106">
        <v>23000</v>
      </c>
      <c r="F37" s="106">
        <v>105230</v>
      </c>
      <c r="G37" s="106">
        <v>62615</v>
      </c>
      <c r="H37" s="106">
        <v>42615</v>
      </c>
      <c r="I37" s="106">
        <v>42615</v>
      </c>
      <c r="J37" s="106">
        <v>49715</v>
      </c>
      <c r="K37" s="106">
        <v>63924.36</v>
      </c>
      <c r="L37" s="106">
        <v>63132.259999999995</v>
      </c>
      <c r="M37" s="106">
        <v>51648.160000000003</v>
      </c>
      <c r="N37" s="106">
        <v>79775.600000000006</v>
      </c>
      <c r="O37" s="106">
        <v>111908.8</v>
      </c>
      <c r="P37" s="106">
        <v>83075.600000000006</v>
      </c>
      <c r="Q37" s="106">
        <f t="shared" si="4"/>
        <v>779254.78</v>
      </c>
      <c r="R37" s="117"/>
    </row>
    <row r="38" spans="2:19" x14ac:dyDescent="0.25">
      <c r="B38" s="124" t="s">
        <v>143</v>
      </c>
      <c r="C38" s="36">
        <v>7934379</v>
      </c>
      <c r="D38" s="36">
        <v>8014379</v>
      </c>
      <c r="E38" s="106">
        <v>0</v>
      </c>
      <c r="F38" s="106">
        <v>35446.76</v>
      </c>
      <c r="G38" s="106">
        <v>11835.05</v>
      </c>
      <c r="H38" s="106">
        <v>56021.69</v>
      </c>
      <c r="I38" s="106">
        <v>123284.86</v>
      </c>
      <c r="J38" s="106">
        <v>237014.41999999998</v>
      </c>
      <c r="K38" s="106">
        <v>80824.34</v>
      </c>
      <c r="L38" s="106">
        <v>58664.160000000003</v>
      </c>
      <c r="M38" s="106">
        <v>6671.65</v>
      </c>
      <c r="N38" s="106">
        <v>10940.91</v>
      </c>
      <c r="O38" s="106">
        <v>14840.22</v>
      </c>
      <c r="P38" s="106">
        <v>183681.31</v>
      </c>
      <c r="Q38" s="106">
        <f t="shared" si="4"/>
        <v>819225.37000000011</v>
      </c>
      <c r="R38" s="117"/>
    </row>
    <row r="39" spans="2:19" x14ac:dyDescent="0.25">
      <c r="B39" s="124" t="s">
        <v>144</v>
      </c>
      <c r="C39" s="36">
        <v>63284757</v>
      </c>
      <c r="D39" s="36">
        <v>64505257</v>
      </c>
      <c r="E39" s="106">
        <v>122500</v>
      </c>
      <c r="F39" s="106">
        <v>248500</v>
      </c>
      <c r="G39" s="106">
        <v>181000</v>
      </c>
      <c r="H39" s="106">
        <v>165500</v>
      </c>
      <c r="I39" s="106">
        <v>165500</v>
      </c>
      <c r="J39" s="106">
        <v>160000</v>
      </c>
      <c r="K39" s="106">
        <v>180000</v>
      </c>
      <c r="L39" s="106">
        <v>170000</v>
      </c>
      <c r="M39" s="106">
        <v>170000</v>
      </c>
      <c r="N39" s="106">
        <v>170000</v>
      </c>
      <c r="O39" s="106">
        <v>330000</v>
      </c>
      <c r="P39" s="106">
        <v>410000</v>
      </c>
      <c r="Q39" s="106">
        <f t="shared" si="4"/>
        <v>2473000</v>
      </c>
      <c r="R39" s="117"/>
    </row>
    <row r="40" spans="2:19" x14ac:dyDescent="0.25">
      <c r="B40" s="124" t="s">
        <v>145</v>
      </c>
      <c r="C40" s="36">
        <v>33060762</v>
      </c>
      <c r="D40" s="36">
        <v>37960762</v>
      </c>
      <c r="E40" s="106">
        <v>635000</v>
      </c>
      <c r="F40" s="106">
        <v>1086000</v>
      </c>
      <c r="G40" s="106">
        <v>919000</v>
      </c>
      <c r="H40" s="106">
        <v>1009975</v>
      </c>
      <c r="I40" s="106">
        <v>1137277.26</v>
      </c>
      <c r="J40" s="106">
        <v>1514975</v>
      </c>
      <c r="K40" s="106">
        <v>1392400</v>
      </c>
      <c r="L40" s="106">
        <v>1387200</v>
      </c>
      <c r="M40" s="106">
        <v>788000</v>
      </c>
      <c r="N40" s="106">
        <v>1992833.33</v>
      </c>
      <c r="O40" s="106">
        <v>1434200</v>
      </c>
      <c r="P40" s="106">
        <v>1414200</v>
      </c>
      <c r="Q40" s="106">
        <f t="shared" si="4"/>
        <v>14711060.59</v>
      </c>
      <c r="R40" s="117"/>
    </row>
    <row r="41" spans="2:19" x14ac:dyDescent="0.25">
      <c r="B41" s="124" t="s">
        <v>146</v>
      </c>
      <c r="C41" s="36">
        <v>90173506</v>
      </c>
      <c r="D41" s="36">
        <v>95055755.989999995</v>
      </c>
      <c r="E41" s="106">
        <v>0</v>
      </c>
      <c r="F41" s="106">
        <v>0</v>
      </c>
      <c r="G41" s="106">
        <v>0</v>
      </c>
      <c r="H41" s="106">
        <v>16683743.76</v>
      </c>
      <c r="I41" s="106">
        <v>50322584.130000003</v>
      </c>
      <c r="J41" s="106">
        <v>0</v>
      </c>
      <c r="K41" s="106">
        <v>0</v>
      </c>
      <c r="L41" s="106">
        <v>12500</v>
      </c>
      <c r="M41" s="106">
        <v>12295998.15</v>
      </c>
      <c r="N41" s="106">
        <v>0</v>
      </c>
      <c r="O41" s="106">
        <v>0</v>
      </c>
      <c r="P41" s="106">
        <v>0</v>
      </c>
      <c r="Q41" s="106">
        <f t="shared" si="4"/>
        <v>79314826.040000007</v>
      </c>
      <c r="R41" s="117"/>
    </row>
    <row r="42" spans="2:19" ht="30" x14ac:dyDescent="0.25">
      <c r="B42" s="124" t="s">
        <v>148</v>
      </c>
      <c r="C42" s="36">
        <v>288228837</v>
      </c>
      <c r="D42" s="36">
        <v>288228837</v>
      </c>
      <c r="E42" s="106">
        <v>0</v>
      </c>
      <c r="F42" s="106">
        <v>0</v>
      </c>
      <c r="G42" s="106">
        <v>0</v>
      </c>
      <c r="H42" s="106">
        <v>0</v>
      </c>
      <c r="I42" s="106">
        <v>0</v>
      </c>
      <c r="J42" s="106">
        <v>0</v>
      </c>
      <c r="K42" s="106">
        <v>0</v>
      </c>
      <c r="L42" s="106">
        <v>0</v>
      </c>
      <c r="M42" s="106">
        <v>0</v>
      </c>
      <c r="N42" s="106">
        <v>0</v>
      </c>
      <c r="O42" s="106">
        <v>0</v>
      </c>
      <c r="P42" s="106">
        <v>95000</v>
      </c>
      <c r="Q42" s="106">
        <f t="shared" si="4"/>
        <v>95000</v>
      </c>
      <c r="R42" s="116"/>
    </row>
    <row r="43" spans="2:19" ht="30" x14ac:dyDescent="0.25">
      <c r="B43" s="124" t="s">
        <v>149</v>
      </c>
      <c r="C43" s="36">
        <v>182643937</v>
      </c>
      <c r="D43" s="36">
        <v>193424237</v>
      </c>
      <c r="E43" s="106">
        <v>0</v>
      </c>
      <c r="F43" s="106">
        <v>0</v>
      </c>
      <c r="G43" s="106">
        <v>0</v>
      </c>
      <c r="H43" s="106">
        <v>0</v>
      </c>
      <c r="I43" s="106">
        <v>0</v>
      </c>
      <c r="J43" s="106">
        <v>0</v>
      </c>
      <c r="K43" s="106">
        <v>0</v>
      </c>
      <c r="L43" s="106">
        <v>0</v>
      </c>
      <c r="M43" s="106">
        <v>0</v>
      </c>
      <c r="N43" s="106">
        <v>28564420.670000002</v>
      </c>
      <c r="O43" s="106">
        <v>0</v>
      </c>
      <c r="P43" s="106">
        <v>12911537.369999999</v>
      </c>
      <c r="Q43" s="106">
        <f t="shared" si="4"/>
        <v>41475958.039999999</v>
      </c>
      <c r="R43" s="117"/>
    </row>
    <row r="44" spans="2:19" x14ac:dyDescent="0.25">
      <c r="B44" s="124" t="s">
        <v>150</v>
      </c>
      <c r="C44" s="36">
        <v>60679978</v>
      </c>
      <c r="D44" s="36">
        <v>110672378</v>
      </c>
      <c r="E44" s="106">
        <v>0</v>
      </c>
      <c r="F44" s="106">
        <v>0</v>
      </c>
      <c r="G44" s="106">
        <v>0</v>
      </c>
      <c r="H44" s="106">
        <v>0</v>
      </c>
      <c r="I44" s="106">
        <v>0</v>
      </c>
      <c r="J44" s="106">
        <v>0</v>
      </c>
      <c r="K44" s="106">
        <v>0</v>
      </c>
      <c r="L44" s="106">
        <v>0</v>
      </c>
      <c r="M44" s="106">
        <v>0</v>
      </c>
      <c r="N44" s="106">
        <v>0</v>
      </c>
      <c r="O44" s="106">
        <v>0</v>
      </c>
      <c r="P44" s="106">
        <v>42103626.350000001</v>
      </c>
      <c r="Q44" s="106">
        <f t="shared" si="4"/>
        <v>42103626.350000001</v>
      </c>
      <c r="R44" s="116"/>
    </row>
    <row r="45" spans="2:19" x14ac:dyDescent="0.25">
      <c r="B45" s="122" t="s">
        <v>26</v>
      </c>
      <c r="C45" s="77">
        <v>15647675</v>
      </c>
      <c r="D45" s="77">
        <v>22074569</v>
      </c>
      <c r="E45" s="106">
        <f>E46+E49</f>
        <v>0</v>
      </c>
      <c r="F45" s="106">
        <f t="shared" ref="F45:M45" si="18">F46+F49</f>
        <v>394680</v>
      </c>
      <c r="G45" s="106">
        <f t="shared" si="18"/>
        <v>205920</v>
      </c>
      <c r="H45" s="106">
        <f t="shared" si="18"/>
        <v>0</v>
      </c>
      <c r="I45" s="106">
        <f t="shared" si="18"/>
        <v>1244100</v>
      </c>
      <c r="J45" s="106">
        <f t="shared" si="18"/>
        <v>0</v>
      </c>
      <c r="K45" s="106">
        <f t="shared" si="18"/>
        <v>2376660</v>
      </c>
      <c r="L45" s="106">
        <f t="shared" si="18"/>
        <v>0</v>
      </c>
      <c r="M45" s="106">
        <f t="shared" si="18"/>
        <v>1098240</v>
      </c>
      <c r="N45" s="106">
        <f>N46+N49</f>
        <v>1879020</v>
      </c>
      <c r="O45" s="106">
        <f>O46+O49</f>
        <v>497640</v>
      </c>
      <c r="P45" s="109">
        <f t="shared" ref="P45" si="19">P46+P49</f>
        <v>1046760</v>
      </c>
      <c r="Q45" s="109">
        <f t="shared" si="4"/>
        <v>8743020</v>
      </c>
      <c r="R45" s="117"/>
    </row>
    <row r="46" spans="2:19" s="34" customFormat="1" x14ac:dyDescent="0.25">
      <c r="B46" s="123" t="s">
        <v>151</v>
      </c>
      <c r="C46" s="67">
        <v>10374586</v>
      </c>
      <c r="D46" s="67">
        <v>18053480</v>
      </c>
      <c r="E46" s="108">
        <f>SUM(E47:E48)</f>
        <v>0</v>
      </c>
      <c r="F46" s="108">
        <f t="shared" ref="F46:L46" si="20">SUM(F47:F48)</f>
        <v>394680</v>
      </c>
      <c r="G46" s="108">
        <f t="shared" si="20"/>
        <v>205920</v>
      </c>
      <c r="H46" s="108">
        <f t="shared" si="20"/>
        <v>0</v>
      </c>
      <c r="I46" s="108">
        <f t="shared" si="20"/>
        <v>1244100</v>
      </c>
      <c r="J46" s="108">
        <f t="shared" si="20"/>
        <v>0</v>
      </c>
      <c r="K46" s="108">
        <f t="shared" si="20"/>
        <v>2376660</v>
      </c>
      <c r="L46" s="108">
        <f t="shared" si="20"/>
        <v>0</v>
      </c>
      <c r="M46" s="108">
        <f>SUM(M47:M48)</f>
        <v>1098240</v>
      </c>
      <c r="N46" s="108">
        <f>SUM(N47:N48)</f>
        <v>1879020</v>
      </c>
      <c r="O46" s="108">
        <f>SUM(O47:O48)</f>
        <v>497640</v>
      </c>
      <c r="P46" s="108">
        <f t="shared" ref="P46" si="21">P47+P48</f>
        <v>1046760</v>
      </c>
      <c r="Q46" s="108">
        <f t="shared" si="4"/>
        <v>8743020</v>
      </c>
      <c r="R46" s="120"/>
      <c r="S46"/>
    </row>
    <row r="47" spans="2:19" x14ac:dyDescent="0.25">
      <c r="B47" s="124" t="s">
        <v>152</v>
      </c>
      <c r="C47" s="36">
        <v>8374586</v>
      </c>
      <c r="D47" s="36">
        <v>16053480</v>
      </c>
      <c r="E47" s="106">
        <v>0</v>
      </c>
      <c r="F47" s="106">
        <v>394680</v>
      </c>
      <c r="G47" s="106">
        <v>205920</v>
      </c>
      <c r="H47" s="106">
        <v>0</v>
      </c>
      <c r="I47" s="106">
        <v>1244100</v>
      </c>
      <c r="J47" s="106">
        <v>0</v>
      </c>
      <c r="K47" s="106">
        <v>2376660</v>
      </c>
      <c r="L47" s="106">
        <v>0</v>
      </c>
      <c r="M47" s="106">
        <v>1098240</v>
      </c>
      <c r="N47" s="106">
        <v>1879020</v>
      </c>
      <c r="O47" s="106">
        <v>497640</v>
      </c>
      <c r="P47" s="106">
        <v>1046760</v>
      </c>
      <c r="Q47" s="106">
        <f t="shared" si="4"/>
        <v>8743020</v>
      </c>
      <c r="R47" s="117"/>
    </row>
    <row r="48" spans="2:19" x14ac:dyDescent="0.25">
      <c r="B48" s="124" t="s">
        <v>153</v>
      </c>
      <c r="C48" s="36">
        <v>2000000</v>
      </c>
      <c r="D48" s="36">
        <v>2000000</v>
      </c>
      <c r="E48" s="106">
        <v>0</v>
      </c>
      <c r="F48" s="106">
        <v>0</v>
      </c>
      <c r="G48" s="106">
        <v>0</v>
      </c>
      <c r="H48" s="106">
        <v>0</v>
      </c>
      <c r="I48" s="106">
        <v>0</v>
      </c>
      <c r="J48" s="106">
        <v>0</v>
      </c>
      <c r="K48" s="106">
        <v>0</v>
      </c>
      <c r="L48" s="106">
        <v>0</v>
      </c>
      <c r="M48" s="106">
        <v>0</v>
      </c>
      <c r="N48" s="106">
        <v>0</v>
      </c>
      <c r="O48" s="106">
        <v>0</v>
      </c>
      <c r="P48" s="106">
        <v>0</v>
      </c>
      <c r="Q48" s="106">
        <f t="shared" si="4"/>
        <v>0</v>
      </c>
      <c r="R48" s="116"/>
    </row>
    <row r="49" spans="2:19" s="34" customFormat="1" x14ac:dyDescent="0.25">
      <c r="B49" s="123" t="s">
        <v>154</v>
      </c>
      <c r="C49" s="67">
        <v>5273089</v>
      </c>
      <c r="D49" s="67">
        <v>4021089</v>
      </c>
      <c r="E49" s="108">
        <f>SUM(E50:E51)</f>
        <v>0</v>
      </c>
      <c r="F49" s="108">
        <f t="shared" ref="F49:M49" si="22">SUM(F50:F51)</f>
        <v>0</v>
      </c>
      <c r="G49" s="108">
        <f t="shared" si="22"/>
        <v>0</v>
      </c>
      <c r="H49" s="108">
        <f t="shared" si="22"/>
        <v>0</v>
      </c>
      <c r="I49" s="108">
        <f t="shared" si="22"/>
        <v>0</v>
      </c>
      <c r="J49" s="108">
        <f t="shared" si="22"/>
        <v>0</v>
      </c>
      <c r="K49" s="108">
        <f t="shared" si="22"/>
        <v>0</v>
      </c>
      <c r="L49" s="108">
        <f t="shared" si="22"/>
        <v>0</v>
      </c>
      <c r="M49" s="108">
        <f t="shared" si="22"/>
        <v>0</v>
      </c>
      <c r="N49" s="108">
        <f>SUM(N50:N51)</f>
        <v>0</v>
      </c>
      <c r="O49" s="108">
        <f>SUM(O50:O51)</f>
        <v>0</v>
      </c>
      <c r="P49" s="108">
        <f t="shared" ref="P49" si="23">P50+P51</f>
        <v>0</v>
      </c>
      <c r="Q49" s="108">
        <f t="shared" si="4"/>
        <v>0</v>
      </c>
      <c r="R49" s="119"/>
      <c r="S49"/>
    </row>
    <row r="50" spans="2:19" x14ac:dyDescent="0.25">
      <c r="B50" s="124" t="s">
        <v>155</v>
      </c>
      <c r="C50" s="36">
        <v>3938000</v>
      </c>
      <c r="D50" s="36">
        <v>2686000</v>
      </c>
      <c r="E50" s="106">
        <v>0</v>
      </c>
      <c r="F50" s="106">
        <v>0</v>
      </c>
      <c r="G50" s="106">
        <v>0</v>
      </c>
      <c r="H50" s="106">
        <v>0</v>
      </c>
      <c r="I50" s="106">
        <v>0</v>
      </c>
      <c r="J50" s="106">
        <v>0</v>
      </c>
      <c r="K50" s="106">
        <v>0</v>
      </c>
      <c r="L50" s="106">
        <v>0</v>
      </c>
      <c r="M50" s="106">
        <v>0</v>
      </c>
      <c r="N50" s="106">
        <v>0</v>
      </c>
      <c r="O50" s="106">
        <v>0</v>
      </c>
      <c r="P50" s="106">
        <v>0</v>
      </c>
      <c r="Q50" s="106">
        <f t="shared" si="4"/>
        <v>0</v>
      </c>
      <c r="R50" s="116"/>
    </row>
    <row r="51" spans="2:19" ht="30" x14ac:dyDescent="0.25">
      <c r="B51" s="124" t="s">
        <v>156</v>
      </c>
      <c r="C51" s="36">
        <v>1335089</v>
      </c>
      <c r="D51" s="36">
        <v>1335089</v>
      </c>
      <c r="E51" s="106">
        <v>0</v>
      </c>
      <c r="F51" s="106">
        <v>0</v>
      </c>
      <c r="G51" s="106">
        <v>0</v>
      </c>
      <c r="H51" s="106">
        <v>0</v>
      </c>
      <c r="I51" s="106">
        <v>0</v>
      </c>
      <c r="J51" s="106">
        <v>0</v>
      </c>
      <c r="K51" s="106">
        <v>0</v>
      </c>
      <c r="L51" s="106">
        <v>0</v>
      </c>
      <c r="M51" s="106">
        <v>0</v>
      </c>
      <c r="N51" s="106">
        <v>0</v>
      </c>
      <c r="O51" s="106">
        <v>0</v>
      </c>
      <c r="P51" s="106">
        <v>0</v>
      </c>
      <c r="Q51" s="106">
        <f t="shared" si="4"/>
        <v>0</v>
      </c>
      <c r="R51" s="116"/>
    </row>
    <row r="52" spans="2:19" x14ac:dyDescent="0.25">
      <c r="B52" s="122" t="s">
        <v>27</v>
      </c>
      <c r="C52" s="77">
        <v>311850519</v>
      </c>
      <c r="D52" s="77">
        <v>311483540</v>
      </c>
      <c r="E52" s="106">
        <f>E53+E55</f>
        <v>0</v>
      </c>
      <c r="F52" s="106">
        <f t="shared" ref="F52:P52" si="24">F53+F55</f>
        <v>0</v>
      </c>
      <c r="G52" s="106">
        <f t="shared" si="24"/>
        <v>0</v>
      </c>
      <c r="H52" s="106">
        <f t="shared" si="24"/>
        <v>0</v>
      </c>
      <c r="I52" s="106">
        <f t="shared" si="24"/>
        <v>0</v>
      </c>
      <c r="J52" s="106">
        <f t="shared" si="24"/>
        <v>0</v>
      </c>
      <c r="K52" s="106">
        <f t="shared" si="24"/>
        <v>0</v>
      </c>
      <c r="L52" s="106">
        <f t="shared" si="24"/>
        <v>0</v>
      </c>
      <c r="M52" s="106">
        <f t="shared" si="24"/>
        <v>0</v>
      </c>
      <c r="N52" s="106">
        <f>N53+N55</f>
        <v>0</v>
      </c>
      <c r="O52" s="106">
        <f>O53+O55</f>
        <v>0</v>
      </c>
      <c r="P52" s="109">
        <f t="shared" si="24"/>
        <v>0</v>
      </c>
      <c r="Q52" s="108">
        <f t="shared" si="4"/>
        <v>0</v>
      </c>
      <c r="R52" s="116"/>
    </row>
    <row r="53" spans="2:19" s="34" customFormat="1" x14ac:dyDescent="0.25">
      <c r="B53" s="123" t="s">
        <v>157</v>
      </c>
      <c r="C53" s="67">
        <v>45583572</v>
      </c>
      <c r="D53" s="67">
        <v>45583572</v>
      </c>
      <c r="E53" s="108">
        <f>E54</f>
        <v>0</v>
      </c>
      <c r="F53" s="108">
        <f t="shared" ref="F53:P53" si="25">F54</f>
        <v>0</v>
      </c>
      <c r="G53" s="108">
        <f t="shared" si="25"/>
        <v>0</v>
      </c>
      <c r="H53" s="108">
        <f>H54</f>
        <v>0</v>
      </c>
      <c r="I53" s="108">
        <f t="shared" si="25"/>
        <v>0</v>
      </c>
      <c r="J53" s="108">
        <f t="shared" si="25"/>
        <v>0</v>
      </c>
      <c r="K53" s="108">
        <f t="shared" si="25"/>
        <v>0</v>
      </c>
      <c r="L53" s="108">
        <f t="shared" si="25"/>
        <v>0</v>
      </c>
      <c r="M53" s="108">
        <f t="shared" si="25"/>
        <v>0</v>
      </c>
      <c r="N53" s="108">
        <f t="shared" si="25"/>
        <v>0</v>
      </c>
      <c r="O53" s="108">
        <f t="shared" si="25"/>
        <v>0</v>
      </c>
      <c r="P53" s="108">
        <f t="shared" si="25"/>
        <v>0</v>
      </c>
      <c r="Q53" s="108">
        <f t="shared" si="4"/>
        <v>0</v>
      </c>
      <c r="R53" s="119"/>
      <c r="S53"/>
    </row>
    <row r="54" spans="2:19" x14ac:dyDescent="0.25">
      <c r="B54" s="124" t="s">
        <v>158</v>
      </c>
      <c r="C54" s="36">
        <v>45583572</v>
      </c>
      <c r="D54" s="36">
        <v>45583572</v>
      </c>
      <c r="E54" s="106">
        <v>0</v>
      </c>
      <c r="F54" s="106">
        <v>0</v>
      </c>
      <c r="G54" s="106">
        <v>0</v>
      </c>
      <c r="H54" s="106">
        <v>0</v>
      </c>
      <c r="I54" s="106">
        <v>0</v>
      </c>
      <c r="J54" s="106">
        <v>0</v>
      </c>
      <c r="K54" s="106">
        <v>0</v>
      </c>
      <c r="L54" s="106">
        <v>0</v>
      </c>
      <c r="M54" s="106">
        <v>0</v>
      </c>
      <c r="N54" s="106">
        <v>0</v>
      </c>
      <c r="O54" s="106">
        <v>0</v>
      </c>
      <c r="P54" s="106">
        <v>0</v>
      </c>
      <c r="Q54" s="106">
        <f t="shared" si="4"/>
        <v>0</v>
      </c>
      <c r="R54" s="116"/>
    </row>
    <row r="55" spans="2:19" s="34" customFormat="1" x14ac:dyDescent="0.25">
      <c r="B55" s="123" t="s">
        <v>159</v>
      </c>
      <c r="C55" s="67">
        <v>266266947</v>
      </c>
      <c r="D55" s="67">
        <v>265899968</v>
      </c>
      <c r="E55" s="108">
        <f>SUM(E56:E59)</f>
        <v>0</v>
      </c>
      <c r="F55" s="108">
        <f t="shared" ref="F55:P55" si="26">SUM(F56:F59)</f>
        <v>0</v>
      </c>
      <c r="G55" s="108">
        <f t="shared" si="26"/>
        <v>0</v>
      </c>
      <c r="H55" s="108">
        <f t="shared" si="26"/>
        <v>0</v>
      </c>
      <c r="I55" s="108">
        <f t="shared" si="26"/>
        <v>0</v>
      </c>
      <c r="J55" s="108">
        <f t="shared" si="26"/>
        <v>0</v>
      </c>
      <c r="K55" s="108">
        <f t="shared" si="26"/>
        <v>0</v>
      </c>
      <c r="L55" s="108">
        <f t="shared" si="26"/>
        <v>0</v>
      </c>
      <c r="M55" s="108">
        <f>SUM(M56:M59)</f>
        <v>0</v>
      </c>
      <c r="N55" s="108">
        <f>SUM(N56:N59)</f>
        <v>0</v>
      </c>
      <c r="O55" s="108">
        <f>SUM(O56:O59)</f>
        <v>0</v>
      </c>
      <c r="P55" s="108">
        <f t="shared" si="26"/>
        <v>0</v>
      </c>
      <c r="Q55" s="108">
        <f t="shared" si="4"/>
        <v>0</v>
      </c>
      <c r="R55" s="119"/>
      <c r="S55"/>
    </row>
    <row r="56" spans="2:19" x14ac:dyDescent="0.25">
      <c r="B56" s="124" t="s">
        <v>160</v>
      </c>
      <c r="C56" s="36">
        <v>34788830</v>
      </c>
      <c r="D56" s="36">
        <v>34788830</v>
      </c>
      <c r="E56" s="106">
        <v>0</v>
      </c>
      <c r="F56" s="106">
        <v>0</v>
      </c>
      <c r="G56" s="106">
        <v>0</v>
      </c>
      <c r="H56" s="106">
        <v>0</v>
      </c>
      <c r="I56" s="106">
        <v>0</v>
      </c>
      <c r="J56" s="106">
        <v>0</v>
      </c>
      <c r="K56" s="106">
        <v>0</v>
      </c>
      <c r="L56" s="106">
        <v>0</v>
      </c>
      <c r="M56" s="106">
        <v>0</v>
      </c>
      <c r="N56" s="106">
        <v>0</v>
      </c>
      <c r="O56" s="106">
        <v>0</v>
      </c>
      <c r="P56" s="106">
        <v>0</v>
      </c>
      <c r="Q56" s="106">
        <f t="shared" si="4"/>
        <v>0</v>
      </c>
      <c r="R56" s="116"/>
    </row>
    <row r="57" spans="2:19" x14ac:dyDescent="0.25">
      <c r="B57" s="124" t="s">
        <v>161</v>
      </c>
      <c r="C57" s="36">
        <v>396754</v>
      </c>
      <c r="D57" s="36">
        <v>146754</v>
      </c>
      <c r="E57" s="106">
        <v>0</v>
      </c>
      <c r="F57" s="106">
        <v>0</v>
      </c>
      <c r="G57" s="106">
        <v>0</v>
      </c>
      <c r="H57" s="106">
        <v>0</v>
      </c>
      <c r="I57" s="106">
        <v>0</v>
      </c>
      <c r="J57" s="106">
        <v>0</v>
      </c>
      <c r="K57" s="106">
        <v>0</v>
      </c>
      <c r="L57" s="106">
        <v>0</v>
      </c>
      <c r="M57" s="106">
        <v>0</v>
      </c>
      <c r="N57" s="106">
        <v>0</v>
      </c>
      <c r="O57" s="106">
        <v>0</v>
      </c>
      <c r="P57" s="106">
        <v>0</v>
      </c>
      <c r="Q57" s="106">
        <f t="shared" si="4"/>
        <v>0</v>
      </c>
      <c r="R57" s="116"/>
    </row>
    <row r="58" spans="2:19" ht="30" x14ac:dyDescent="0.25">
      <c r="B58" s="124" t="s">
        <v>162</v>
      </c>
      <c r="C58" s="36">
        <v>49829434</v>
      </c>
      <c r="D58" s="36">
        <v>49829434</v>
      </c>
      <c r="E58" s="106">
        <v>0</v>
      </c>
      <c r="F58" s="106">
        <v>0</v>
      </c>
      <c r="G58" s="106">
        <v>0</v>
      </c>
      <c r="H58" s="106">
        <v>0</v>
      </c>
      <c r="I58" s="106">
        <v>0</v>
      </c>
      <c r="J58" s="106">
        <v>0</v>
      </c>
      <c r="K58" s="106">
        <v>0</v>
      </c>
      <c r="L58" s="106">
        <v>0</v>
      </c>
      <c r="M58" s="106">
        <v>0</v>
      </c>
      <c r="N58" s="106">
        <v>0</v>
      </c>
      <c r="O58" s="106">
        <v>0</v>
      </c>
      <c r="P58" s="106">
        <v>0</v>
      </c>
      <c r="Q58" s="106">
        <f t="shared" si="4"/>
        <v>0</v>
      </c>
      <c r="R58" s="116"/>
    </row>
    <row r="59" spans="2:19" x14ac:dyDescent="0.25">
      <c r="B59" s="124" t="s">
        <v>163</v>
      </c>
      <c r="C59" s="36">
        <v>181251929</v>
      </c>
      <c r="D59" s="36">
        <v>181134950</v>
      </c>
      <c r="E59" s="106">
        <v>0</v>
      </c>
      <c r="F59" s="106">
        <v>0</v>
      </c>
      <c r="G59" s="106">
        <v>0</v>
      </c>
      <c r="H59" s="106">
        <v>0</v>
      </c>
      <c r="I59" s="106">
        <v>0</v>
      </c>
      <c r="J59" s="106">
        <v>0</v>
      </c>
      <c r="K59" s="106">
        <v>0</v>
      </c>
      <c r="L59" s="106">
        <v>0</v>
      </c>
      <c r="M59" s="106">
        <v>0</v>
      </c>
      <c r="N59" s="106">
        <v>0</v>
      </c>
      <c r="O59" s="106">
        <v>0</v>
      </c>
      <c r="P59" s="109">
        <v>0</v>
      </c>
      <c r="Q59" s="109">
        <f t="shared" si="4"/>
        <v>0</v>
      </c>
      <c r="R59" s="116"/>
    </row>
    <row r="60" spans="2:19" x14ac:dyDescent="0.25">
      <c r="B60" s="122" t="s">
        <v>28</v>
      </c>
      <c r="C60" s="77">
        <v>348977804</v>
      </c>
      <c r="D60" s="77">
        <v>381429278</v>
      </c>
      <c r="E60" s="106">
        <f>E61+E63+E65</f>
        <v>9506134.5999999978</v>
      </c>
      <c r="F60" s="106">
        <f t="shared" ref="F60:L60" si="27">F61+F63+F65</f>
        <v>15601594.399999999</v>
      </c>
      <c r="G60" s="106">
        <f t="shared" si="27"/>
        <v>12499566.580000002</v>
      </c>
      <c r="H60" s="106">
        <f t="shared" si="27"/>
        <v>12400003.15</v>
      </c>
      <c r="I60" s="106">
        <f t="shared" si="27"/>
        <v>13216765.1</v>
      </c>
      <c r="J60" s="106">
        <f t="shared" si="27"/>
        <v>12640973.510000002</v>
      </c>
      <c r="K60" s="106">
        <f t="shared" si="27"/>
        <v>13790363.189999999</v>
      </c>
      <c r="L60" s="106">
        <f t="shared" si="27"/>
        <v>13574610.409999998</v>
      </c>
      <c r="M60" s="106">
        <f>M61+M63+M65</f>
        <v>13497215.400000002</v>
      </c>
      <c r="N60" s="106">
        <f>N61+N63+N65</f>
        <v>13671348.729999999</v>
      </c>
      <c r="O60" s="106">
        <f>O61+O63+O65</f>
        <v>13650061.82</v>
      </c>
      <c r="P60" s="109">
        <f t="shared" ref="P60" si="28">P61+P63+P65</f>
        <v>8829101.2800000012</v>
      </c>
      <c r="Q60" s="109">
        <f t="shared" si="4"/>
        <v>152877738.17000002</v>
      </c>
      <c r="R60" s="117"/>
    </row>
    <row r="61" spans="2:19" s="34" customFormat="1" x14ac:dyDescent="0.25">
      <c r="B61" s="123" t="s">
        <v>164</v>
      </c>
      <c r="C61" s="67">
        <v>162598301</v>
      </c>
      <c r="D61" s="67">
        <v>177219066</v>
      </c>
      <c r="E61" s="108">
        <f>E62</f>
        <v>4738841.7799999993</v>
      </c>
      <c r="F61" s="108">
        <f t="shared" ref="F61:P61" si="29">F62</f>
        <v>7550256.6999999993</v>
      </c>
      <c r="G61" s="108">
        <f t="shared" si="29"/>
        <v>5974585.790000001</v>
      </c>
      <c r="H61" s="108">
        <f t="shared" si="29"/>
        <v>5924056.8600000003</v>
      </c>
      <c r="I61" s="108">
        <f t="shared" si="29"/>
        <v>6643312.9500000002</v>
      </c>
      <c r="J61" s="108">
        <f t="shared" si="29"/>
        <v>5874062.8600000003</v>
      </c>
      <c r="K61" s="108">
        <f t="shared" si="29"/>
        <v>6766113.0799999991</v>
      </c>
      <c r="L61" s="108">
        <f t="shared" si="29"/>
        <v>6511932.1799999997</v>
      </c>
      <c r="M61" s="108">
        <f t="shared" si="29"/>
        <v>6472083.7200000007</v>
      </c>
      <c r="N61" s="108">
        <f t="shared" si="29"/>
        <v>6558267.6599999992</v>
      </c>
      <c r="O61" s="108">
        <f t="shared" si="29"/>
        <v>6553751.5599999996</v>
      </c>
      <c r="P61" s="108">
        <f t="shared" si="29"/>
        <v>4092701.7100000004</v>
      </c>
      <c r="Q61" s="108">
        <f t="shared" si="4"/>
        <v>73659966.849999979</v>
      </c>
      <c r="R61" s="120"/>
      <c r="S61"/>
    </row>
    <row r="62" spans="2:19" x14ac:dyDescent="0.25">
      <c r="B62" s="124" t="s">
        <v>165</v>
      </c>
      <c r="C62" s="36">
        <v>162598301</v>
      </c>
      <c r="D62" s="36">
        <v>177219066</v>
      </c>
      <c r="E62" s="106">
        <v>4738841.7799999993</v>
      </c>
      <c r="F62" s="106">
        <v>7550256.6999999993</v>
      </c>
      <c r="G62" s="106">
        <v>5974585.790000001</v>
      </c>
      <c r="H62" s="106">
        <v>5924056.8600000003</v>
      </c>
      <c r="I62" s="106">
        <v>6643312.9500000002</v>
      </c>
      <c r="J62" s="106">
        <v>5874062.8600000003</v>
      </c>
      <c r="K62" s="106">
        <v>6766113.0799999991</v>
      </c>
      <c r="L62" s="106">
        <v>6511932.1799999997</v>
      </c>
      <c r="M62" s="106">
        <v>6472083.7200000007</v>
      </c>
      <c r="N62" s="106">
        <v>6558267.6599999992</v>
      </c>
      <c r="O62" s="106">
        <v>6553751.5599999996</v>
      </c>
      <c r="P62" s="106">
        <v>4092701.7100000004</v>
      </c>
      <c r="Q62" s="106">
        <f t="shared" si="4"/>
        <v>73659966.849999979</v>
      </c>
      <c r="R62" s="117"/>
    </row>
    <row r="63" spans="2:19" s="34" customFormat="1" x14ac:dyDescent="0.25">
      <c r="B63" s="123" t="s">
        <v>166</v>
      </c>
      <c r="C63" s="67">
        <v>158326904</v>
      </c>
      <c r="D63" s="67">
        <v>173903295.00999999</v>
      </c>
      <c r="E63" s="108">
        <f>E64</f>
        <v>4224251.1199999992</v>
      </c>
      <c r="F63" s="108">
        <f>F64</f>
        <v>7162321.2000000002</v>
      </c>
      <c r="G63" s="108">
        <f t="shared" ref="G63:P63" si="30">G64</f>
        <v>5798251.3999999994</v>
      </c>
      <c r="H63" s="108">
        <f t="shared" si="30"/>
        <v>5744521.8899999997</v>
      </c>
      <c r="I63" s="108">
        <f t="shared" si="30"/>
        <v>5833316.1299999999</v>
      </c>
      <c r="J63" s="108">
        <f t="shared" si="30"/>
        <v>6011156.9500000011</v>
      </c>
      <c r="K63" s="108">
        <f t="shared" si="30"/>
        <v>6246473.0800000001</v>
      </c>
      <c r="L63" s="108">
        <f t="shared" si="30"/>
        <v>6284772.29</v>
      </c>
      <c r="M63" s="108">
        <f t="shared" si="30"/>
        <v>6250460.5300000012</v>
      </c>
      <c r="N63" s="108">
        <f t="shared" si="30"/>
        <v>6331093.790000001</v>
      </c>
      <c r="O63" s="108">
        <f t="shared" si="30"/>
        <v>6314520.7800000003</v>
      </c>
      <c r="P63" s="108">
        <f t="shared" si="30"/>
        <v>4219990.58</v>
      </c>
      <c r="Q63" s="108">
        <f>SUM(E63:P63)</f>
        <v>70421129.739999995</v>
      </c>
      <c r="R63" s="120"/>
      <c r="S63"/>
    </row>
    <row r="64" spans="2:19" ht="30" x14ac:dyDescent="0.25">
      <c r="B64" s="124" t="s">
        <v>167</v>
      </c>
      <c r="C64" s="36">
        <v>158326904</v>
      </c>
      <c r="D64" s="36">
        <v>173903295.00999999</v>
      </c>
      <c r="E64" s="106">
        <v>4224251.1199999992</v>
      </c>
      <c r="F64" s="106">
        <v>7162321.2000000002</v>
      </c>
      <c r="G64" s="106">
        <v>5798251.3999999994</v>
      </c>
      <c r="H64" s="106">
        <v>5744521.8899999997</v>
      </c>
      <c r="I64" s="106">
        <v>5833316.1299999999</v>
      </c>
      <c r="J64" s="106">
        <v>6011156.9500000011</v>
      </c>
      <c r="K64" s="106">
        <v>6246473.0800000001</v>
      </c>
      <c r="L64" s="106">
        <v>6284772.29</v>
      </c>
      <c r="M64" s="106">
        <v>6250460.5300000012</v>
      </c>
      <c r="N64" s="106">
        <v>6331093.790000001</v>
      </c>
      <c r="O64" s="106">
        <v>6314520.7800000003</v>
      </c>
      <c r="P64" s="106">
        <v>4219990.58</v>
      </c>
      <c r="Q64" s="106">
        <f t="shared" si="4"/>
        <v>70421129.739999995</v>
      </c>
      <c r="R64" s="117"/>
    </row>
    <row r="65" spans="2:19" s="34" customFormat="1" ht="30" x14ac:dyDescent="0.25">
      <c r="B65" s="123" t="s">
        <v>168</v>
      </c>
      <c r="C65" s="67">
        <v>28052599</v>
      </c>
      <c r="D65" s="67">
        <v>30306916.990000002</v>
      </c>
      <c r="E65" s="108">
        <f>E66</f>
        <v>543041.69999999995</v>
      </c>
      <c r="F65" s="108">
        <f t="shared" ref="F65:P65" si="31">F66</f>
        <v>889016.50000000012</v>
      </c>
      <c r="G65" s="108">
        <f t="shared" si="31"/>
        <v>726729.39000000013</v>
      </c>
      <c r="H65" s="108">
        <f t="shared" si="31"/>
        <v>731424.39999999991</v>
      </c>
      <c r="I65" s="108">
        <f t="shared" si="31"/>
        <v>740136.02</v>
      </c>
      <c r="J65" s="108">
        <f t="shared" si="31"/>
        <v>755753.70000000007</v>
      </c>
      <c r="K65" s="108">
        <f t="shared" si="31"/>
        <v>777777.02999999991</v>
      </c>
      <c r="L65" s="108">
        <f t="shared" si="31"/>
        <v>777905.94</v>
      </c>
      <c r="M65" s="108">
        <f t="shared" si="31"/>
        <v>774671.15</v>
      </c>
      <c r="N65" s="108">
        <f t="shared" si="31"/>
        <v>781987.28000000014</v>
      </c>
      <c r="O65" s="108">
        <f t="shared" si="31"/>
        <v>781789.48000000021</v>
      </c>
      <c r="P65" s="108">
        <f t="shared" si="31"/>
        <v>516408.98999999993</v>
      </c>
      <c r="Q65" s="108">
        <f t="shared" si="4"/>
        <v>8796641.5800000001</v>
      </c>
      <c r="R65" s="120"/>
      <c r="S65"/>
    </row>
    <row r="66" spans="2:19" ht="30" x14ac:dyDescent="0.25">
      <c r="B66" s="124" t="s">
        <v>169</v>
      </c>
      <c r="C66" s="36">
        <v>28052599</v>
      </c>
      <c r="D66" s="36">
        <v>30306916.990000002</v>
      </c>
      <c r="E66" s="106">
        <v>543041.69999999995</v>
      </c>
      <c r="F66" s="106">
        <v>889016.50000000012</v>
      </c>
      <c r="G66" s="106">
        <v>726729.39000000013</v>
      </c>
      <c r="H66" s="106">
        <v>731424.39999999991</v>
      </c>
      <c r="I66" s="106">
        <v>740136.02</v>
      </c>
      <c r="J66" s="106">
        <v>755753.70000000007</v>
      </c>
      <c r="K66" s="106">
        <v>777777.02999999991</v>
      </c>
      <c r="L66" s="106">
        <v>777905.94</v>
      </c>
      <c r="M66" s="106">
        <v>774671.15</v>
      </c>
      <c r="N66" s="106">
        <v>781987.28000000014</v>
      </c>
      <c r="O66" s="106">
        <v>781789.48000000021</v>
      </c>
      <c r="P66" s="106">
        <v>516408.98999999993</v>
      </c>
      <c r="Q66" s="108">
        <f>SUM(E66:P66)</f>
        <v>8796641.5800000001</v>
      </c>
      <c r="R66" s="117"/>
    </row>
    <row r="67" spans="2:19" s="34" customFormat="1" x14ac:dyDescent="0.25">
      <c r="B67" s="121" t="s">
        <v>29</v>
      </c>
      <c r="C67" s="37">
        <v>36146479620</v>
      </c>
      <c r="D67" s="37">
        <v>36225929847</v>
      </c>
      <c r="E67" s="37">
        <f t="shared" ref="E67:O67" si="32">E68+E85+E92+E99+E108+E125+E134+E153+E185</f>
        <v>743303.32</v>
      </c>
      <c r="F67" s="37">
        <f>F68+F85+F92+F99+F108+F125+F134+F153+F185</f>
        <v>30062586.869999997</v>
      </c>
      <c r="G67" s="37">
        <f t="shared" si="32"/>
        <v>50276550.760000005</v>
      </c>
      <c r="H67" s="37">
        <f t="shared" si="32"/>
        <v>17599638.110000003</v>
      </c>
      <c r="I67" s="37">
        <f t="shared" si="32"/>
        <v>37045820.849999994</v>
      </c>
      <c r="J67" s="37">
        <f t="shared" si="32"/>
        <v>61566635.809999995</v>
      </c>
      <c r="K67" s="37">
        <f t="shared" si="32"/>
        <v>37622655.840000004</v>
      </c>
      <c r="L67" s="37">
        <f t="shared" si="32"/>
        <v>42452409.43</v>
      </c>
      <c r="M67" s="37">
        <f t="shared" si="32"/>
        <v>39574169.739999995</v>
      </c>
      <c r="N67" s="37">
        <f t="shared" si="32"/>
        <v>48767321.799999997</v>
      </c>
      <c r="O67" s="37">
        <f t="shared" si="32"/>
        <v>47938292.380000003</v>
      </c>
      <c r="P67" s="37">
        <f>P68+P85+P92+P99+P108+P125+P134+P153+P185</f>
        <v>118954846.01000004</v>
      </c>
      <c r="Q67" s="37">
        <f>SUM(E67:P67)</f>
        <v>532604230.92000008</v>
      </c>
      <c r="R67" s="120"/>
      <c r="S67"/>
    </row>
    <row r="68" spans="2:19" x14ac:dyDescent="0.25">
      <c r="B68" s="122" t="s">
        <v>30</v>
      </c>
      <c r="C68" s="77">
        <v>278757265</v>
      </c>
      <c r="D68" s="77">
        <v>307421335.02999997</v>
      </c>
      <c r="E68" s="106">
        <f>E69+E71+E73+E75+E77+E79+E81+E83</f>
        <v>714002.27999999991</v>
      </c>
      <c r="F68" s="106">
        <f t="shared" ref="F68:L68" si="33">F69+F71+F73+F75+F77+F79+F81+F83</f>
        <v>12404330.810000001</v>
      </c>
      <c r="G68" s="106">
        <f t="shared" si="33"/>
        <v>14666255.610000001</v>
      </c>
      <c r="H68" s="106">
        <f t="shared" si="33"/>
        <v>5763959.21</v>
      </c>
      <c r="I68" s="106">
        <f t="shared" si="33"/>
        <v>12899036.48</v>
      </c>
      <c r="J68" s="106">
        <f t="shared" si="33"/>
        <v>11280899.799999999</v>
      </c>
      <c r="K68" s="106">
        <f t="shared" si="33"/>
        <v>7568639.6799999997</v>
      </c>
      <c r="L68" s="106">
        <f t="shared" si="33"/>
        <v>14991920.819999998</v>
      </c>
      <c r="M68" s="106">
        <f>M69+M71+M73+M75+M77+M79+M81+M83</f>
        <v>8945243.6799999997</v>
      </c>
      <c r="N68" s="106">
        <f>N69+N71+N73+N75+N77+N79+N81+N83</f>
        <v>13238635.859999998</v>
      </c>
      <c r="O68" s="106">
        <f>O69+O71+O73+O75+O77+O79+O81+O83</f>
        <v>9942524.1399999987</v>
      </c>
      <c r="P68" s="106">
        <f t="shared" ref="P68" si="34">P69+P71+P73+P75+P77+P79+P81+P83</f>
        <v>12681014.640000001</v>
      </c>
      <c r="Q68" s="108">
        <f t="shared" si="4"/>
        <v>125096463.01000001</v>
      </c>
      <c r="R68" s="117"/>
    </row>
    <row r="69" spans="2:19" s="34" customFormat="1" x14ac:dyDescent="0.25">
      <c r="B69" s="123" t="s">
        <v>170</v>
      </c>
      <c r="C69" s="67">
        <v>279626</v>
      </c>
      <c r="D69" s="67">
        <v>279626</v>
      </c>
      <c r="E69" s="108">
        <f>E70</f>
        <v>0</v>
      </c>
      <c r="F69" s="108">
        <f t="shared" ref="F69:P69" si="35">F70</f>
        <v>0</v>
      </c>
      <c r="G69" s="108">
        <f t="shared" si="35"/>
        <v>0</v>
      </c>
      <c r="H69" s="108">
        <f t="shared" si="35"/>
        <v>0</v>
      </c>
      <c r="I69" s="108">
        <f t="shared" si="35"/>
        <v>0</v>
      </c>
      <c r="J69" s="108">
        <f t="shared" si="35"/>
        <v>0</v>
      </c>
      <c r="K69" s="108">
        <f t="shared" si="35"/>
        <v>0</v>
      </c>
      <c r="L69" s="108">
        <f t="shared" si="35"/>
        <v>0</v>
      </c>
      <c r="M69" s="108">
        <f t="shared" si="35"/>
        <v>0</v>
      </c>
      <c r="N69" s="108">
        <f t="shared" si="35"/>
        <v>0</v>
      </c>
      <c r="O69" s="108">
        <f t="shared" si="35"/>
        <v>0</v>
      </c>
      <c r="P69" s="108">
        <f t="shared" si="35"/>
        <v>0</v>
      </c>
      <c r="Q69" s="108">
        <f>SUM(E69:P69)</f>
        <v>0</v>
      </c>
      <c r="R69" s="119"/>
      <c r="S69"/>
    </row>
    <row r="70" spans="2:19" x14ac:dyDescent="0.25">
      <c r="B70" s="124" t="s">
        <v>171</v>
      </c>
      <c r="C70" s="36">
        <v>279626</v>
      </c>
      <c r="D70" s="36">
        <v>279626</v>
      </c>
      <c r="E70" s="106">
        <v>0</v>
      </c>
      <c r="F70" s="106">
        <v>0</v>
      </c>
      <c r="G70" s="106">
        <v>0</v>
      </c>
      <c r="H70" s="106">
        <v>0</v>
      </c>
      <c r="I70" s="106">
        <v>0</v>
      </c>
      <c r="J70" s="106">
        <v>0</v>
      </c>
      <c r="K70" s="106">
        <v>0</v>
      </c>
      <c r="L70" s="106">
        <v>0</v>
      </c>
      <c r="M70" s="106">
        <v>0</v>
      </c>
      <c r="N70" s="106">
        <v>0</v>
      </c>
      <c r="O70" s="106">
        <v>0</v>
      </c>
      <c r="P70" s="106">
        <v>0</v>
      </c>
      <c r="Q70" s="106">
        <f t="shared" si="4"/>
        <v>0</v>
      </c>
      <c r="R70" s="116"/>
    </row>
    <row r="71" spans="2:19" s="34" customFormat="1" x14ac:dyDescent="0.25">
      <c r="B71" s="123" t="s">
        <v>172</v>
      </c>
      <c r="C71" s="67">
        <v>1057721</v>
      </c>
      <c r="D71" s="67">
        <v>2057721</v>
      </c>
      <c r="E71" s="108">
        <f>E72</f>
        <v>0</v>
      </c>
      <c r="F71" s="108">
        <f t="shared" ref="F71:P71" si="36">F72</f>
        <v>145866.65</v>
      </c>
      <c r="G71" s="108">
        <f t="shared" si="36"/>
        <v>68348.11</v>
      </c>
      <c r="H71" s="108">
        <f t="shared" si="36"/>
        <v>84342.010000000009</v>
      </c>
      <c r="I71" s="108">
        <f t="shared" si="36"/>
        <v>78053.56</v>
      </c>
      <c r="J71" s="108">
        <f t="shared" si="36"/>
        <v>78053.56</v>
      </c>
      <c r="K71" s="108">
        <f t="shared" si="36"/>
        <v>78053.56</v>
      </c>
      <c r="L71" s="108">
        <f t="shared" si="36"/>
        <v>78515.98</v>
      </c>
      <c r="M71" s="108">
        <f t="shared" si="36"/>
        <v>84932.299999999988</v>
      </c>
      <c r="N71" s="108">
        <f t="shared" si="36"/>
        <v>87364.63</v>
      </c>
      <c r="O71" s="108">
        <f t="shared" si="36"/>
        <v>80617.700000000012</v>
      </c>
      <c r="P71" s="108">
        <f t="shared" si="36"/>
        <v>156432.26999999999</v>
      </c>
      <c r="Q71" s="108">
        <f t="shared" si="4"/>
        <v>1020580.3300000001</v>
      </c>
      <c r="R71" s="120"/>
      <c r="S71"/>
    </row>
    <row r="72" spans="2:19" ht="30" x14ac:dyDescent="0.25">
      <c r="B72" s="124" t="s">
        <v>173</v>
      </c>
      <c r="C72" s="36">
        <v>1057721</v>
      </c>
      <c r="D72" s="36">
        <v>2057721</v>
      </c>
      <c r="E72" s="106">
        <v>0</v>
      </c>
      <c r="F72" s="106">
        <v>145866.65</v>
      </c>
      <c r="G72" s="106">
        <v>68348.11</v>
      </c>
      <c r="H72" s="106">
        <v>84342.010000000009</v>
      </c>
      <c r="I72" s="106">
        <v>78053.56</v>
      </c>
      <c r="J72" s="106">
        <v>78053.56</v>
      </c>
      <c r="K72" s="106">
        <v>78053.56</v>
      </c>
      <c r="L72" s="106">
        <v>78515.98</v>
      </c>
      <c r="M72" s="106">
        <v>84932.299999999988</v>
      </c>
      <c r="N72" s="106">
        <v>87364.63</v>
      </c>
      <c r="O72" s="106">
        <v>80617.700000000012</v>
      </c>
      <c r="P72" s="106">
        <v>156432.26999999999</v>
      </c>
      <c r="Q72" s="106">
        <f t="shared" si="4"/>
        <v>1020580.3300000001</v>
      </c>
      <c r="R72" s="117"/>
    </row>
    <row r="73" spans="2:19" s="34" customFormat="1" x14ac:dyDescent="0.25">
      <c r="B73" s="123" t="s">
        <v>174</v>
      </c>
      <c r="C73" s="67">
        <v>121733600</v>
      </c>
      <c r="D73" s="67">
        <v>128135207.03</v>
      </c>
      <c r="E73" s="108">
        <f>E74</f>
        <v>112334.03</v>
      </c>
      <c r="F73" s="108">
        <f t="shared" ref="F73:P73" si="37">F74</f>
        <v>2876442.8</v>
      </c>
      <c r="G73" s="108">
        <f t="shared" si="37"/>
        <v>4205932.34</v>
      </c>
      <c r="H73" s="108">
        <f>H74</f>
        <v>913232.88</v>
      </c>
      <c r="I73" s="108">
        <f t="shared" si="37"/>
        <v>2713329.01</v>
      </c>
      <c r="J73" s="108">
        <f t="shared" si="37"/>
        <v>2501634.19</v>
      </c>
      <c r="K73" s="108">
        <f t="shared" si="37"/>
        <v>2300103.09</v>
      </c>
      <c r="L73" s="108">
        <f t="shared" si="37"/>
        <v>2860915.2800000003</v>
      </c>
      <c r="M73" s="108">
        <f t="shared" si="37"/>
        <v>2408417.54</v>
      </c>
      <c r="N73" s="108">
        <f t="shared" si="37"/>
        <v>2178337.04</v>
      </c>
      <c r="O73" s="108">
        <f t="shared" si="37"/>
        <v>1961257.35</v>
      </c>
      <c r="P73" s="108">
        <f t="shared" si="37"/>
        <v>3169296.38</v>
      </c>
      <c r="Q73" s="108">
        <f t="shared" si="4"/>
        <v>28201231.929999996</v>
      </c>
      <c r="R73" s="120"/>
      <c r="S73"/>
    </row>
    <row r="74" spans="2:19" x14ac:dyDescent="0.25">
      <c r="B74" s="124" t="s">
        <v>175</v>
      </c>
      <c r="C74" s="36">
        <v>121733600</v>
      </c>
      <c r="D74" s="36">
        <v>128135207.03</v>
      </c>
      <c r="E74" s="106">
        <v>112334.03</v>
      </c>
      <c r="F74" s="106">
        <v>2876442.8</v>
      </c>
      <c r="G74" s="106">
        <v>4205932.34</v>
      </c>
      <c r="H74" s="106">
        <v>913232.88</v>
      </c>
      <c r="I74" s="106">
        <v>2713329.01</v>
      </c>
      <c r="J74" s="106">
        <v>2501634.19</v>
      </c>
      <c r="K74" s="106">
        <v>2300103.09</v>
      </c>
      <c r="L74" s="106">
        <v>2860915.2800000003</v>
      </c>
      <c r="M74" s="106">
        <v>2408417.54</v>
      </c>
      <c r="N74" s="106">
        <v>2178337.04</v>
      </c>
      <c r="O74" s="106">
        <v>1961257.35</v>
      </c>
      <c r="P74" s="106">
        <v>3169296.38</v>
      </c>
      <c r="Q74" s="106">
        <f t="shared" si="4"/>
        <v>28201231.929999996</v>
      </c>
      <c r="R74" s="117"/>
    </row>
    <row r="75" spans="2:19" s="34" customFormat="1" x14ac:dyDescent="0.25">
      <c r="B75" s="123" t="s">
        <v>176</v>
      </c>
      <c r="C75" s="67">
        <v>584064</v>
      </c>
      <c r="D75" s="67">
        <v>1814064</v>
      </c>
      <c r="E75" s="108">
        <f>E76</f>
        <v>0</v>
      </c>
      <c r="F75" s="108">
        <f t="shared" ref="F75:L75" si="38">F76</f>
        <v>3235</v>
      </c>
      <c r="G75" s="108">
        <f t="shared" si="38"/>
        <v>0</v>
      </c>
      <c r="H75" s="108">
        <f t="shared" si="38"/>
        <v>5335</v>
      </c>
      <c r="I75" s="108">
        <f t="shared" si="38"/>
        <v>3766</v>
      </c>
      <c r="J75" s="108">
        <f t="shared" si="38"/>
        <v>1386</v>
      </c>
      <c r="K75" s="108">
        <f t="shared" si="38"/>
        <v>0</v>
      </c>
      <c r="L75" s="108">
        <f t="shared" si="38"/>
        <v>7625</v>
      </c>
      <c r="M75" s="108">
        <f>M76</f>
        <v>0</v>
      </c>
      <c r="N75" s="108">
        <f>N76</f>
        <v>651</v>
      </c>
      <c r="O75" s="108">
        <f>O76</f>
        <v>4906</v>
      </c>
      <c r="P75" s="108">
        <f t="shared" ref="P75" si="39">P76</f>
        <v>2260</v>
      </c>
      <c r="Q75" s="108">
        <f t="shared" ref="Q75:Q139" si="40">SUM(E75:P75)</f>
        <v>29164</v>
      </c>
      <c r="R75" s="120"/>
      <c r="S75"/>
    </row>
    <row r="76" spans="2:19" x14ac:dyDescent="0.25">
      <c r="B76" s="124" t="s">
        <v>177</v>
      </c>
      <c r="C76" s="36">
        <v>584064</v>
      </c>
      <c r="D76" s="36">
        <v>1814064</v>
      </c>
      <c r="E76" s="106">
        <v>0</v>
      </c>
      <c r="F76" s="106">
        <v>3235</v>
      </c>
      <c r="G76" s="106">
        <v>0</v>
      </c>
      <c r="H76" s="106">
        <v>5335</v>
      </c>
      <c r="I76" s="106">
        <v>3766</v>
      </c>
      <c r="J76" s="106">
        <v>1386</v>
      </c>
      <c r="K76" s="106">
        <v>0</v>
      </c>
      <c r="L76" s="106">
        <v>7625</v>
      </c>
      <c r="M76" s="106">
        <v>0</v>
      </c>
      <c r="N76" s="106">
        <v>651</v>
      </c>
      <c r="O76" s="106">
        <v>4906</v>
      </c>
      <c r="P76" s="106">
        <v>2260</v>
      </c>
      <c r="Q76" s="106">
        <f t="shared" si="40"/>
        <v>29164</v>
      </c>
      <c r="R76" s="117"/>
    </row>
    <row r="77" spans="2:19" s="34" customFormat="1" x14ac:dyDescent="0.25">
      <c r="B77" s="123" t="s">
        <v>178</v>
      </c>
      <c r="C77" s="67">
        <v>81044692</v>
      </c>
      <c r="D77" s="67">
        <v>92442292</v>
      </c>
      <c r="E77" s="108">
        <f>E78</f>
        <v>0</v>
      </c>
      <c r="F77" s="108">
        <f>F78</f>
        <v>5914543.1299999999</v>
      </c>
      <c r="G77" s="108">
        <f t="shared" ref="G77:P77" si="41">G78</f>
        <v>7300660.2100000009</v>
      </c>
      <c r="H77" s="108">
        <f t="shared" si="41"/>
        <v>2643700.0499999998</v>
      </c>
      <c r="I77" s="108">
        <f t="shared" si="41"/>
        <v>7102371.5800000001</v>
      </c>
      <c r="J77" s="108">
        <f t="shared" si="41"/>
        <v>5425599.5299999993</v>
      </c>
      <c r="K77" s="108">
        <f t="shared" si="41"/>
        <v>2488069.36</v>
      </c>
      <c r="L77" s="108">
        <f t="shared" si="41"/>
        <v>8450806.879999999</v>
      </c>
      <c r="M77" s="108">
        <f t="shared" si="41"/>
        <v>2933059.41</v>
      </c>
      <c r="N77" s="108">
        <f t="shared" si="41"/>
        <v>7415511.5499999998</v>
      </c>
      <c r="O77" s="108">
        <f t="shared" si="41"/>
        <v>5433395.7699999986</v>
      </c>
      <c r="P77" s="108">
        <f t="shared" si="41"/>
        <v>6619776.6699999999</v>
      </c>
      <c r="Q77" s="108">
        <f t="shared" si="40"/>
        <v>61727494.139999986</v>
      </c>
      <c r="R77" s="120"/>
      <c r="S77"/>
    </row>
    <row r="78" spans="2:19" ht="30" x14ac:dyDescent="0.25">
      <c r="B78" s="124" t="s">
        <v>179</v>
      </c>
      <c r="C78" s="36">
        <v>81044692</v>
      </c>
      <c r="D78" s="36">
        <v>92442292</v>
      </c>
      <c r="E78" s="106">
        <v>0</v>
      </c>
      <c r="F78" s="106">
        <v>5914543.1299999999</v>
      </c>
      <c r="G78" s="106">
        <v>7300660.2100000009</v>
      </c>
      <c r="H78" s="106">
        <v>2643700.0499999998</v>
      </c>
      <c r="I78" s="106">
        <v>7102371.5800000001</v>
      </c>
      <c r="J78" s="106">
        <v>5425599.5299999993</v>
      </c>
      <c r="K78" s="106">
        <v>2488069.36</v>
      </c>
      <c r="L78" s="106">
        <v>8450806.879999999</v>
      </c>
      <c r="M78" s="106">
        <v>2933059.41</v>
      </c>
      <c r="N78" s="106">
        <v>7415511.5499999998</v>
      </c>
      <c r="O78" s="106">
        <v>5433395.7699999986</v>
      </c>
      <c r="P78" s="106">
        <v>6619776.6699999999</v>
      </c>
      <c r="Q78" s="106">
        <f t="shared" si="40"/>
        <v>61727494.139999986</v>
      </c>
      <c r="R78" s="117"/>
    </row>
    <row r="79" spans="2:19" s="34" customFormat="1" x14ac:dyDescent="0.25">
      <c r="B79" s="123" t="s">
        <v>180</v>
      </c>
      <c r="C79" s="67">
        <v>70455229</v>
      </c>
      <c r="D79" s="67">
        <v>78999107</v>
      </c>
      <c r="E79" s="108">
        <f>E80</f>
        <v>601668.24999999988</v>
      </c>
      <c r="F79" s="108">
        <f t="shared" ref="F79:P79" si="42">F80</f>
        <v>3245930.9099999997</v>
      </c>
      <c r="G79" s="108">
        <f t="shared" si="42"/>
        <v>2973649.4299999997</v>
      </c>
      <c r="H79" s="108">
        <f t="shared" si="42"/>
        <v>2008449.83</v>
      </c>
      <c r="I79" s="108">
        <f t="shared" si="42"/>
        <v>2944399.4099999997</v>
      </c>
      <c r="J79" s="108">
        <f t="shared" si="42"/>
        <v>3055245.12</v>
      </c>
      <c r="K79" s="108">
        <f t="shared" si="42"/>
        <v>2585415.67</v>
      </c>
      <c r="L79" s="108">
        <f t="shared" si="42"/>
        <v>3442657.9899999993</v>
      </c>
      <c r="M79" s="108">
        <f t="shared" si="42"/>
        <v>3495686.43</v>
      </c>
      <c r="N79" s="108">
        <f t="shared" si="42"/>
        <v>3339003.88</v>
      </c>
      <c r="O79" s="108">
        <f t="shared" si="42"/>
        <v>2342857.44</v>
      </c>
      <c r="P79" s="108">
        <f t="shared" si="42"/>
        <v>2593982.4399999995</v>
      </c>
      <c r="Q79" s="108">
        <f t="shared" si="40"/>
        <v>32628946.799999997</v>
      </c>
      <c r="R79" s="120"/>
      <c r="S79"/>
    </row>
    <row r="80" spans="2:19" x14ac:dyDescent="0.25">
      <c r="B80" s="124" t="s">
        <v>181</v>
      </c>
      <c r="C80" s="36">
        <v>70455229</v>
      </c>
      <c r="D80" s="36">
        <v>78999107</v>
      </c>
      <c r="E80" s="106">
        <v>601668.24999999988</v>
      </c>
      <c r="F80" s="106">
        <v>3245930.9099999997</v>
      </c>
      <c r="G80" s="106">
        <v>2973649.4299999997</v>
      </c>
      <c r="H80" s="106">
        <v>2008449.83</v>
      </c>
      <c r="I80" s="106">
        <v>2944399.4099999997</v>
      </c>
      <c r="J80" s="106">
        <v>3055245.12</v>
      </c>
      <c r="K80" s="106">
        <v>2585415.67</v>
      </c>
      <c r="L80" s="106">
        <v>3442657.9899999993</v>
      </c>
      <c r="M80" s="106">
        <v>3495686.43</v>
      </c>
      <c r="N80" s="106">
        <v>3339003.88</v>
      </c>
      <c r="O80" s="106">
        <v>2342857.44</v>
      </c>
      <c r="P80" s="106">
        <v>2593982.4399999995</v>
      </c>
      <c r="Q80" s="106">
        <f t="shared" si="40"/>
        <v>32628946.799999997</v>
      </c>
      <c r="R80" s="117"/>
    </row>
    <row r="81" spans="2:19" s="34" customFormat="1" x14ac:dyDescent="0.25">
      <c r="B81" s="123" t="s">
        <v>182</v>
      </c>
      <c r="C81" s="67">
        <v>1787742</v>
      </c>
      <c r="D81" s="67">
        <v>1938452</v>
      </c>
      <c r="E81" s="108">
        <f>E82</f>
        <v>0</v>
      </c>
      <c r="F81" s="108">
        <f t="shared" ref="F81:P81" si="43">F82</f>
        <v>163674.6</v>
      </c>
      <c r="G81" s="108">
        <f t="shared" si="43"/>
        <v>75993.8</v>
      </c>
      <c r="H81" s="108">
        <f t="shared" si="43"/>
        <v>64527</v>
      </c>
      <c r="I81" s="108">
        <f t="shared" si="43"/>
        <v>14416.2</v>
      </c>
      <c r="J81" s="108">
        <f t="shared" si="43"/>
        <v>195685.40000000002</v>
      </c>
      <c r="K81" s="108">
        <f t="shared" si="43"/>
        <v>89324</v>
      </c>
      <c r="L81" s="108">
        <f t="shared" si="43"/>
        <v>102258</v>
      </c>
      <c r="M81" s="108">
        <f t="shared" si="43"/>
        <v>6739</v>
      </c>
      <c r="N81" s="108">
        <f t="shared" si="43"/>
        <v>162490</v>
      </c>
      <c r="O81" s="108">
        <f t="shared" si="43"/>
        <v>83070</v>
      </c>
      <c r="P81" s="108">
        <f t="shared" si="43"/>
        <v>82303</v>
      </c>
      <c r="Q81" s="108">
        <f t="shared" si="40"/>
        <v>1040481</v>
      </c>
      <c r="R81" s="120"/>
      <c r="S81"/>
    </row>
    <row r="82" spans="2:19" x14ac:dyDescent="0.25">
      <c r="B82" s="124" t="s">
        <v>183</v>
      </c>
      <c r="C82" s="36">
        <v>1787742</v>
      </c>
      <c r="D82" s="36">
        <v>1938452</v>
      </c>
      <c r="E82" s="106">
        <v>0</v>
      </c>
      <c r="F82" s="106">
        <v>163674.6</v>
      </c>
      <c r="G82" s="106">
        <v>75993.8</v>
      </c>
      <c r="H82" s="106">
        <v>64527</v>
      </c>
      <c r="I82" s="106">
        <v>14416.2</v>
      </c>
      <c r="J82" s="106">
        <v>195685.40000000002</v>
      </c>
      <c r="K82" s="106">
        <v>89324</v>
      </c>
      <c r="L82" s="106">
        <v>102258</v>
      </c>
      <c r="M82" s="106">
        <v>6739</v>
      </c>
      <c r="N82" s="106">
        <v>162490</v>
      </c>
      <c r="O82" s="106">
        <v>83070</v>
      </c>
      <c r="P82" s="106">
        <v>82303</v>
      </c>
      <c r="Q82" s="106">
        <f t="shared" si="40"/>
        <v>1040481</v>
      </c>
      <c r="R82" s="117"/>
    </row>
    <row r="83" spans="2:19" s="34" customFormat="1" x14ac:dyDescent="0.25">
      <c r="B83" s="123" t="s">
        <v>184</v>
      </c>
      <c r="C83" s="67">
        <v>1814591</v>
      </c>
      <c r="D83" s="67">
        <v>1754866</v>
      </c>
      <c r="E83" s="108">
        <f>E84</f>
        <v>0</v>
      </c>
      <c r="F83" s="108">
        <f t="shared" ref="F83:L83" si="44">F84</f>
        <v>54637.72</v>
      </c>
      <c r="G83" s="108">
        <f>G84</f>
        <v>41671.72</v>
      </c>
      <c r="H83" s="108">
        <f t="shared" si="44"/>
        <v>44372.44</v>
      </c>
      <c r="I83" s="108">
        <f t="shared" si="44"/>
        <v>42700.72</v>
      </c>
      <c r="J83" s="108">
        <f t="shared" si="44"/>
        <v>23296</v>
      </c>
      <c r="K83" s="108">
        <f t="shared" si="44"/>
        <v>27674</v>
      </c>
      <c r="L83" s="108">
        <f t="shared" si="44"/>
        <v>49141.69</v>
      </c>
      <c r="M83" s="108">
        <f>M84</f>
        <v>16409</v>
      </c>
      <c r="N83" s="108">
        <f>N84</f>
        <v>55277.759999999995</v>
      </c>
      <c r="O83" s="108">
        <f>O84</f>
        <v>36419.880000000005</v>
      </c>
      <c r="P83" s="108">
        <f t="shared" ref="P83" si="45">P84</f>
        <v>56963.88</v>
      </c>
      <c r="Q83" s="108">
        <f t="shared" si="40"/>
        <v>448564.81000000006</v>
      </c>
      <c r="R83" s="120"/>
      <c r="S83"/>
    </row>
    <row r="84" spans="2:19" x14ac:dyDescent="0.25">
      <c r="B84" s="124" t="s">
        <v>185</v>
      </c>
      <c r="C84" s="36">
        <v>1814591</v>
      </c>
      <c r="D84" s="36">
        <v>1754866</v>
      </c>
      <c r="E84" s="106">
        <v>0</v>
      </c>
      <c r="F84" s="106">
        <v>54637.72</v>
      </c>
      <c r="G84" s="106">
        <v>41671.72</v>
      </c>
      <c r="H84" s="106">
        <v>44372.44</v>
      </c>
      <c r="I84" s="106">
        <v>42700.72</v>
      </c>
      <c r="J84" s="106">
        <v>23296</v>
      </c>
      <c r="K84" s="106">
        <v>27674</v>
      </c>
      <c r="L84" s="106">
        <v>49141.69</v>
      </c>
      <c r="M84" s="106">
        <v>16409</v>
      </c>
      <c r="N84" s="106">
        <v>55277.759999999995</v>
      </c>
      <c r="O84" s="106">
        <v>36419.880000000005</v>
      </c>
      <c r="P84" s="106">
        <v>56963.88</v>
      </c>
      <c r="Q84" s="106">
        <f t="shared" si="40"/>
        <v>448564.81000000006</v>
      </c>
      <c r="R84" s="117"/>
    </row>
    <row r="85" spans="2:19" s="34" customFormat="1" ht="30" x14ac:dyDescent="0.25">
      <c r="B85" s="125" t="s">
        <v>31</v>
      </c>
      <c r="C85" s="67">
        <v>346908492</v>
      </c>
      <c r="D85" s="67">
        <v>313391639.00999999</v>
      </c>
      <c r="E85" s="108">
        <f>E86+E90</f>
        <v>0</v>
      </c>
      <c r="F85" s="106">
        <f t="shared" ref="F85:Q85" si="46">F86+F90</f>
        <v>99516.479999999996</v>
      </c>
      <c r="G85" s="106">
        <f t="shared" si="46"/>
        <v>566487.34</v>
      </c>
      <c r="H85" s="108">
        <f t="shared" si="46"/>
        <v>1229560</v>
      </c>
      <c r="I85" s="108">
        <f t="shared" si="46"/>
        <v>5300537.5999999996</v>
      </c>
      <c r="J85" s="108">
        <f t="shared" si="46"/>
        <v>26543199.129999999</v>
      </c>
      <c r="K85" s="108">
        <f t="shared" si="46"/>
        <v>12455073.98</v>
      </c>
      <c r="L85" s="108">
        <f t="shared" si="46"/>
        <v>8376717.8899999997</v>
      </c>
      <c r="M85" s="108">
        <f t="shared" si="46"/>
        <v>2459266.9699999997</v>
      </c>
      <c r="N85" s="108">
        <f>N86+N90</f>
        <v>2638920.0099999998</v>
      </c>
      <c r="O85" s="108">
        <f>O86+O90</f>
        <v>8010416.4500000002</v>
      </c>
      <c r="P85" s="108">
        <f t="shared" si="46"/>
        <v>9728426.0299999993</v>
      </c>
      <c r="Q85" s="108">
        <f t="shared" si="46"/>
        <v>77408121.879999995</v>
      </c>
      <c r="R85" s="120"/>
      <c r="S85"/>
    </row>
    <row r="86" spans="2:19" s="34" customFormat="1" x14ac:dyDescent="0.25">
      <c r="B86" s="123" t="s">
        <v>186</v>
      </c>
      <c r="C86" s="67">
        <v>311558445</v>
      </c>
      <c r="D86" s="67">
        <v>270999607.25999999</v>
      </c>
      <c r="E86" s="108">
        <f>SUM(E87:E89)</f>
        <v>0</v>
      </c>
      <c r="F86" s="106">
        <f t="shared" ref="F86:P86" si="47">SUM(F87:F89)</f>
        <v>99516.479999999996</v>
      </c>
      <c r="G86" s="106">
        <f t="shared" si="47"/>
        <v>566487.34</v>
      </c>
      <c r="H86" s="108">
        <f t="shared" si="47"/>
        <v>35400</v>
      </c>
      <c r="I86" s="108">
        <f t="shared" si="47"/>
        <v>5135686</v>
      </c>
      <c r="J86" s="108">
        <f t="shared" si="47"/>
        <v>26505852.129999999</v>
      </c>
      <c r="K86" s="108">
        <f t="shared" si="47"/>
        <v>12278342.970000001</v>
      </c>
      <c r="L86" s="108">
        <f t="shared" si="47"/>
        <v>7856210</v>
      </c>
      <c r="M86" s="108">
        <f>SUM(M87:M89)</f>
        <v>1799576.19</v>
      </c>
      <c r="N86" s="108">
        <f>SUM(N87:N89)</f>
        <v>1370420.01</v>
      </c>
      <c r="O86" s="108">
        <f>SUM(O87:O89)</f>
        <v>7936088.4400000004</v>
      </c>
      <c r="P86" s="108">
        <f t="shared" si="47"/>
        <v>9453576.4299999997</v>
      </c>
      <c r="Q86" s="108">
        <f t="shared" si="40"/>
        <v>73037155.989999995</v>
      </c>
      <c r="R86" s="120"/>
      <c r="S86"/>
    </row>
    <row r="87" spans="2:19" x14ac:dyDescent="0.25">
      <c r="B87" s="124" t="s">
        <v>187</v>
      </c>
      <c r="C87" s="36">
        <v>311558445</v>
      </c>
      <c r="D87" s="36">
        <v>266249607.25999999</v>
      </c>
      <c r="E87" s="106">
        <v>0</v>
      </c>
      <c r="F87" s="106">
        <v>99516.479999999996</v>
      </c>
      <c r="G87" s="106">
        <v>566487.34</v>
      </c>
      <c r="H87" s="106">
        <v>35400</v>
      </c>
      <c r="I87" s="106">
        <v>4458256</v>
      </c>
      <c r="J87" s="106">
        <v>25529568.449999999</v>
      </c>
      <c r="K87" s="106">
        <v>12278342.970000001</v>
      </c>
      <c r="L87" s="106">
        <v>7606210</v>
      </c>
      <c r="M87" s="106">
        <v>754507.77</v>
      </c>
      <c r="N87" s="106">
        <v>1370420.01</v>
      </c>
      <c r="O87" s="106">
        <v>7936088.4400000004</v>
      </c>
      <c r="P87" s="109">
        <v>9290382.4299999997</v>
      </c>
      <c r="Q87" s="109">
        <f t="shared" si="40"/>
        <v>69925179.890000001</v>
      </c>
      <c r="R87" s="117"/>
    </row>
    <row r="88" spans="2:19" x14ac:dyDescent="0.25">
      <c r="B88" s="124" t="s">
        <v>464</v>
      </c>
      <c r="C88" s="36">
        <v>0</v>
      </c>
      <c r="D88" s="36">
        <v>2250000</v>
      </c>
      <c r="E88" s="106">
        <v>0</v>
      </c>
      <c r="F88" s="106">
        <v>0</v>
      </c>
      <c r="G88" s="106">
        <v>0</v>
      </c>
      <c r="H88" s="106">
        <v>0</v>
      </c>
      <c r="I88" s="106">
        <v>626100</v>
      </c>
      <c r="J88" s="106">
        <v>400000</v>
      </c>
      <c r="K88" s="106">
        <v>0</v>
      </c>
      <c r="L88" s="106">
        <v>250000</v>
      </c>
      <c r="M88" s="106">
        <v>94400</v>
      </c>
      <c r="N88" s="106">
        <v>0</v>
      </c>
      <c r="O88" s="106">
        <v>0</v>
      </c>
      <c r="P88" s="109">
        <v>163194</v>
      </c>
      <c r="Q88" s="109">
        <f t="shared" si="40"/>
        <v>1533694</v>
      </c>
      <c r="R88" s="117"/>
    </row>
    <row r="89" spans="2:19" x14ac:dyDescent="0.25">
      <c r="B89" s="124" t="s">
        <v>465</v>
      </c>
      <c r="C89" s="36">
        <v>0</v>
      </c>
      <c r="D89" s="36">
        <v>2500000</v>
      </c>
      <c r="E89" s="106">
        <v>0</v>
      </c>
      <c r="F89" s="106">
        <v>0</v>
      </c>
      <c r="G89" s="106">
        <v>0</v>
      </c>
      <c r="H89" s="106">
        <v>0</v>
      </c>
      <c r="I89" s="106">
        <v>51330</v>
      </c>
      <c r="J89" s="106">
        <v>576283.68000000005</v>
      </c>
      <c r="K89" s="106">
        <v>0</v>
      </c>
      <c r="L89" s="106">
        <v>0</v>
      </c>
      <c r="M89" s="106">
        <v>950668.41999999993</v>
      </c>
      <c r="N89" s="106">
        <v>0</v>
      </c>
      <c r="O89" s="106">
        <v>0</v>
      </c>
      <c r="P89" s="109">
        <v>0</v>
      </c>
      <c r="Q89" s="109">
        <f t="shared" si="40"/>
        <v>1578282.1</v>
      </c>
      <c r="R89" s="117"/>
    </row>
    <row r="90" spans="2:19" s="34" customFormat="1" x14ac:dyDescent="0.25">
      <c r="B90" s="123" t="s">
        <v>188</v>
      </c>
      <c r="C90" s="67">
        <v>35350047</v>
      </c>
      <c r="D90" s="67">
        <v>42392031.75</v>
      </c>
      <c r="E90" s="108">
        <f>E91</f>
        <v>0</v>
      </c>
      <c r="F90" s="106">
        <f t="shared" ref="F90:P90" si="48">F91</f>
        <v>0</v>
      </c>
      <c r="G90" s="106">
        <f t="shared" si="48"/>
        <v>0</v>
      </c>
      <c r="H90" s="108">
        <f t="shared" si="48"/>
        <v>1194160</v>
      </c>
      <c r="I90" s="108">
        <f t="shared" si="48"/>
        <v>164851.6</v>
      </c>
      <c r="J90" s="108">
        <f t="shared" si="48"/>
        <v>37347</v>
      </c>
      <c r="K90" s="108">
        <f t="shared" si="48"/>
        <v>176731.01</v>
      </c>
      <c r="L90" s="108">
        <f t="shared" si="48"/>
        <v>520507.89</v>
      </c>
      <c r="M90" s="108">
        <f t="shared" si="48"/>
        <v>659690.78</v>
      </c>
      <c r="N90" s="108">
        <f t="shared" si="48"/>
        <v>1268500</v>
      </c>
      <c r="O90" s="108">
        <f t="shared" si="48"/>
        <v>74328.010000000009</v>
      </c>
      <c r="P90" s="108">
        <f t="shared" si="48"/>
        <v>274849.59999999998</v>
      </c>
      <c r="Q90" s="108">
        <f t="shared" si="40"/>
        <v>4370965.8899999997</v>
      </c>
      <c r="R90" s="120"/>
      <c r="S90"/>
    </row>
    <row r="91" spans="2:19" ht="30" x14ac:dyDescent="0.25">
      <c r="B91" s="124" t="s">
        <v>189</v>
      </c>
      <c r="C91" s="36">
        <v>35350047</v>
      </c>
      <c r="D91" s="36">
        <v>42392031.75</v>
      </c>
      <c r="E91" s="106">
        <v>0</v>
      </c>
      <c r="F91" s="106">
        <v>0</v>
      </c>
      <c r="G91" s="106">
        <v>0</v>
      </c>
      <c r="H91" s="106">
        <v>1194160</v>
      </c>
      <c r="I91" s="106">
        <v>164851.6</v>
      </c>
      <c r="J91" s="106">
        <v>37347</v>
      </c>
      <c r="K91" s="106">
        <v>176731.01</v>
      </c>
      <c r="L91" s="106">
        <v>520507.89</v>
      </c>
      <c r="M91" s="106">
        <v>659690.78</v>
      </c>
      <c r="N91" s="106">
        <v>1268500</v>
      </c>
      <c r="O91" s="106">
        <v>74328.010000000009</v>
      </c>
      <c r="P91" s="109">
        <v>274849.59999999998</v>
      </c>
      <c r="Q91" s="109">
        <f t="shared" si="40"/>
        <v>4370965.8899999997</v>
      </c>
      <c r="R91" s="117"/>
    </row>
    <row r="92" spans="2:19" x14ac:dyDescent="0.25">
      <c r="B92" s="122" t="s">
        <v>32</v>
      </c>
      <c r="C92" s="77">
        <v>53550490</v>
      </c>
      <c r="D92" s="77">
        <v>51978037.049999997</v>
      </c>
      <c r="E92" s="106">
        <f>E93+E95+E97</f>
        <v>0</v>
      </c>
      <c r="F92" s="106">
        <f t="shared" ref="F92:M92" si="49">F93+F95+F97</f>
        <v>167808</v>
      </c>
      <c r="G92" s="106">
        <f t="shared" si="49"/>
        <v>11865</v>
      </c>
      <c r="H92" s="106">
        <f t="shared" si="49"/>
        <v>45748.160000000003</v>
      </c>
      <c r="I92" s="106">
        <f t="shared" si="49"/>
        <v>220378</v>
      </c>
      <c r="J92" s="106">
        <f t="shared" si="49"/>
        <v>36907.5</v>
      </c>
      <c r="K92" s="106">
        <f t="shared" si="49"/>
        <v>35057.5</v>
      </c>
      <c r="L92" s="106">
        <f t="shared" si="49"/>
        <v>26057.5</v>
      </c>
      <c r="M92" s="106">
        <f t="shared" si="49"/>
        <v>82137.5</v>
      </c>
      <c r="N92" s="106">
        <f>N93+N95+N97</f>
        <v>739657.24</v>
      </c>
      <c r="O92" s="106">
        <f>O93+O95+O97</f>
        <v>206549.3</v>
      </c>
      <c r="P92" s="109">
        <f t="shared" ref="P92" si="50">P93+P95+P97</f>
        <v>95500</v>
      </c>
      <c r="Q92" s="109">
        <f t="shared" si="40"/>
        <v>1667665.7</v>
      </c>
      <c r="R92" s="117"/>
    </row>
    <row r="93" spans="2:19" s="34" customFormat="1" x14ac:dyDescent="0.25">
      <c r="B93" s="123" t="s">
        <v>190</v>
      </c>
      <c r="C93" s="67">
        <v>42314741</v>
      </c>
      <c r="D93" s="67">
        <v>39726288.049999997</v>
      </c>
      <c r="E93" s="108">
        <f>E94</f>
        <v>0</v>
      </c>
      <c r="F93" s="106">
        <f t="shared" ref="F93:P93" si="51">F94</f>
        <v>0</v>
      </c>
      <c r="G93" s="106">
        <f t="shared" si="51"/>
        <v>11865</v>
      </c>
      <c r="H93" s="108">
        <f t="shared" si="51"/>
        <v>45748.160000000003</v>
      </c>
      <c r="I93" s="108">
        <f t="shared" si="51"/>
        <v>220378</v>
      </c>
      <c r="J93" s="108">
        <f t="shared" si="51"/>
        <v>36907.5</v>
      </c>
      <c r="K93" s="108">
        <f t="shared" si="51"/>
        <v>35057.5</v>
      </c>
      <c r="L93" s="108">
        <f t="shared" si="51"/>
        <v>26057.5</v>
      </c>
      <c r="M93" s="108">
        <f t="shared" si="51"/>
        <v>82137.5</v>
      </c>
      <c r="N93" s="108">
        <f t="shared" si="51"/>
        <v>47935</v>
      </c>
      <c r="O93" s="108">
        <f t="shared" si="51"/>
        <v>97854.5</v>
      </c>
      <c r="P93" s="108">
        <f t="shared" si="51"/>
        <v>95500</v>
      </c>
      <c r="Q93" s="108">
        <f t="shared" si="40"/>
        <v>699440.66</v>
      </c>
      <c r="R93" s="120"/>
      <c r="S93"/>
    </row>
    <row r="94" spans="2:19" x14ac:dyDescent="0.25">
      <c r="B94" s="124" t="s">
        <v>191</v>
      </c>
      <c r="C94" s="36">
        <v>42314741</v>
      </c>
      <c r="D94" s="36">
        <v>39726288.049999997</v>
      </c>
      <c r="E94" s="106">
        <v>0</v>
      </c>
      <c r="F94" s="106">
        <v>0</v>
      </c>
      <c r="G94" s="106">
        <v>11865</v>
      </c>
      <c r="H94" s="106">
        <v>45748.160000000003</v>
      </c>
      <c r="I94" s="106">
        <v>220378</v>
      </c>
      <c r="J94" s="106">
        <v>36907.5</v>
      </c>
      <c r="K94" s="106">
        <v>35057.5</v>
      </c>
      <c r="L94" s="106">
        <v>26057.5</v>
      </c>
      <c r="M94" s="106">
        <v>82137.5</v>
      </c>
      <c r="N94" s="106">
        <v>47935</v>
      </c>
      <c r="O94" s="106">
        <v>97854.5</v>
      </c>
      <c r="P94" s="109">
        <v>95500</v>
      </c>
      <c r="Q94" s="109">
        <f t="shared" si="40"/>
        <v>699440.66</v>
      </c>
      <c r="R94" s="117"/>
    </row>
    <row r="95" spans="2:19" s="34" customFormat="1" x14ac:dyDescent="0.25">
      <c r="B95" s="123" t="s">
        <v>192</v>
      </c>
      <c r="C95" s="67">
        <v>11175749</v>
      </c>
      <c r="D95" s="67">
        <v>12191749</v>
      </c>
      <c r="E95" s="108">
        <f>E96</f>
        <v>0</v>
      </c>
      <c r="F95" s="106">
        <f t="shared" ref="F95:P95" si="52">F96</f>
        <v>167808</v>
      </c>
      <c r="G95" s="106">
        <f t="shared" si="52"/>
        <v>0</v>
      </c>
      <c r="H95" s="108">
        <f t="shared" si="52"/>
        <v>0</v>
      </c>
      <c r="I95" s="108">
        <f t="shared" si="52"/>
        <v>0</v>
      </c>
      <c r="J95" s="108">
        <f t="shared" si="52"/>
        <v>0</v>
      </c>
      <c r="K95" s="108">
        <f t="shared" si="52"/>
        <v>0</v>
      </c>
      <c r="L95" s="108">
        <f t="shared" si="52"/>
        <v>0</v>
      </c>
      <c r="M95" s="108">
        <f t="shared" si="52"/>
        <v>0</v>
      </c>
      <c r="N95" s="108">
        <f t="shared" si="52"/>
        <v>691722.23999999999</v>
      </c>
      <c r="O95" s="108">
        <f t="shared" si="52"/>
        <v>108694.8</v>
      </c>
      <c r="P95" s="108">
        <f t="shared" si="52"/>
        <v>0</v>
      </c>
      <c r="Q95" s="108">
        <f t="shared" si="40"/>
        <v>968225.04</v>
      </c>
      <c r="R95" s="120"/>
      <c r="S95"/>
    </row>
    <row r="96" spans="2:19" x14ac:dyDescent="0.25">
      <c r="B96" s="124" t="s">
        <v>193</v>
      </c>
      <c r="C96" s="36">
        <v>11175749</v>
      </c>
      <c r="D96" s="36">
        <v>12191749</v>
      </c>
      <c r="E96" s="106">
        <v>0</v>
      </c>
      <c r="F96" s="106">
        <v>167808</v>
      </c>
      <c r="G96" s="106">
        <v>0</v>
      </c>
      <c r="H96" s="106">
        <v>0</v>
      </c>
      <c r="I96" s="106">
        <v>0</v>
      </c>
      <c r="J96" s="106">
        <v>0</v>
      </c>
      <c r="K96" s="106">
        <v>0</v>
      </c>
      <c r="L96" s="106">
        <v>0</v>
      </c>
      <c r="M96" s="106">
        <v>0</v>
      </c>
      <c r="N96" s="106">
        <v>691722.23999999999</v>
      </c>
      <c r="O96" s="106">
        <v>108694.8</v>
      </c>
      <c r="P96" s="109">
        <v>0</v>
      </c>
      <c r="Q96" s="109">
        <f t="shared" si="40"/>
        <v>968225.04</v>
      </c>
      <c r="R96" s="117"/>
    </row>
    <row r="97" spans="2:19" s="34" customFormat="1" x14ac:dyDescent="0.25">
      <c r="B97" s="123" t="s">
        <v>194</v>
      </c>
      <c r="C97" s="67">
        <v>60000</v>
      </c>
      <c r="D97" s="67">
        <v>60000</v>
      </c>
      <c r="E97" s="108">
        <f>E98</f>
        <v>0</v>
      </c>
      <c r="F97" s="106">
        <f t="shared" ref="F97:M97" si="53">F98</f>
        <v>0</v>
      </c>
      <c r="G97" s="106">
        <f t="shared" si="53"/>
        <v>0</v>
      </c>
      <c r="H97" s="108">
        <f t="shared" si="53"/>
        <v>0</v>
      </c>
      <c r="I97" s="108">
        <f t="shared" si="53"/>
        <v>0</v>
      </c>
      <c r="J97" s="108">
        <f t="shared" si="53"/>
        <v>0</v>
      </c>
      <c r="K97" s="108">
        <f t="shared" si="53"/>
        <v>0</v>
      </c>
      <c r="L97" s="108">
        <f t="shared" si="53"/>
        <v>0</v>
      </c>
      <c r="M97" s="108">
        <f t="shared" si="53"/>
        <v>0</v>
      </c>
      <c r="N97" s="108">
        <f>N98</f>
        <v>0</v>
      </c>
      <c r="O97" s="108">
        <f>O98</f>
        <v>0</v>
      </c>
      <c r="P97" s="108">
        <f t="shared" ref="P97" si="54">P98</f>
        <v>0</v>
      </c>
      <c r="Q97" s="108">
        <f t="shared" si="40"/>
        <v>0</v>
      </c>
      <c r="R97" s="119"/>
      <c r="S97"/>
    </row>
    <row r="98" spans="2:19" x14ac:dyDescent="0.25">
      <c r="B98" s="124" t="s">
        <v>195</v>
      </c>
      <c r="C98" s="36">
        <v>60000</v>
      </c>
      <c r="D98" s="36">
        <v>60000</v>
      </c>
      <c r="E98" s="106">
        <v>0</v>
      </c>
      <c r="F98" s="106">
        <v>0</v>
      </c>
      <c r="G98" s="106">
        <v>0</v>
      </c>
      <c r="H98" s="106">
        <v>0</v>
      </c>
      <c r="I98" s="106">
        <v>0</v>
      </c>
      <c r="J98" s="106">
        <v>0</v>
      </c>
      <c r="K98" s="106">
        <v>0</v>
      </c>
      <c r="L98" s="106">
        <v>0</v>
      </c>
      <c r="M98" s="106">
        <v>0</v>
      </c>
      <c r="N98" s="106">
        <v>0</v>
      </c>
      <c r="O98" s="106">
        <v>0</v>
      </c>
      <c r="P98" s="106">
        <v>0</v>
      </c>
      <c r="Q98" s="108">
        <f t="shared" si="40"/>
        <v>0</v>
      </c>
      <c r="R98" s="116"/>
    </row>
    <row r="99" spans="2:19" x14ac:dyDescent="0.25">
      <c r="B99" s="122" t="s">
        <v>33</v>
      </c>
      <c r="C99" s="77">
        <v>44654531</v>
      </c>
      <c r="D99" s="77">
        <v>43963484.870000005</v>
      </c>
      <c r="E99" s="106">
        <f>E100+E102+E104+E106</f>
        <v>0</v>
      </c>
      <c r="F99" s="106">
        <f t="shared" ref="F99:P99" si="55">F100+F102+F104+F106</f>
        <v>306746</v>
      </c>
      <c r="G99" s="106">
        <f t="shared" si="55"/>
        <v>8685</v>
      </c>
      <c r="H99" s="106">
        <f t="shared" si="55"/>
        <v>46885.919999999998</v>
      </c>
      <c r="I99" s="106">
        <f t="shared" si="55"/>
        <v>177924.96000000002</v>
      </c>
      <c r="J99" s="106">
        <f t="shared" si="55"/>
        <v>91195.48000000001</v>
      </c>
      <c r="K99" s="106">
        <f t="shared" si="55"/>
        <v>86918.040000000008</v>
      </c>
      <c r="L99" s="106">
        <f t="shared" si="55"/>
        <v>147205.91</v>
      </c>
      <c r="M99" s="106">
        <f t="shared" si="55"/>
        <v>79462.760000000009</v>
      </c>
      <c r="N99" s="106">
        <f t="shared" si="55"/>
        <v>1252926.26</v>
      </c>
      <c r="O99" s="106">
        <f t="shared" si="55"/>
        <v>172590</v>
      </c>
      <c r="P99" s="109">
        <f t="shared" si="55"/>
        <v>434362.14</v>
      </c>
      <c r="Q99" s="108">
        <f t="shared" si="40"/>
        <v>2804902.47</v>
      </c>
      <c r="R99" s="117"/>
    </row>
    <row r="100" spans="2:19" s="34" customFormat="1" x14ac:dyDescent="0.25">
      <c r="B100" s="123" t="s">
        <v>196</v>
      </c>
      <c r="C100" s="67">
        <v>15217361</v>
      </c>
      <c r="D100" s="67">
        <v>14031024.870000001</v>
      </c>
      <c r="E100" s="108">
        <f>E101</f>
        <v>0</v>
      </c>
      <c r="F100" s="106">
        <f t="shared" ref="F100:P100" si="56">F101</f>
        <v>265473</v>
      </c>
      <c r="G100" s="106">
        <f t="shared" si="56"/>
        <v>8685</v>
      </c>
      <c r="H100" s="108">
        <f t="shared" si="56"/>
        <v>8660</v>
      </c>
      <c r="I100" s="108">
        <f t="shared" si="56"/>
        <v>36595</v>
      </c>
      <c r="J100" s="108">
        <f t="shared" si="56"/>
        <v>33000</v>
      </c>
      <c r="K100" s="108">
        <f t="shared" si="56"/>
        <v>23197.559999999998</v>
      </c>
      <c r="L100" s="108">
        <f t="shared" si="56"/>
        <v>32160.91</v>
      </c>
      <c r="M100" s="108">
        <f t="shared" si="56"/>
        <v>4453.28</v>
      </c>
      <c r="N100" s="108">
        <f t="shared" si="56"/>
        <v>1153611.3</v>
      </c>
      <c r="O100" s="108">
        <f t="shared" si="56"/>
        <v>164950</v>
      </c>
      <c r="P100" s="108">
        <f t="shared" si="56"/>
        <v>278826.57</v>
      </c>
      <c r="Q100" s="108">
        <f t="shared" si="40"/>
        <v>2009612.62</v>
      </c>
      <c r="R100" s="120"/>
      <c r="S100"/>
    </row>
    <row r="101" spans="2:19" x14ac:dyDescent="0.25">
      <c r="B101" s="124" t="s">
        <v>197</v>
      </c>
      <c r="C101" s="77">
        <v>15217361</v>
      </c>
      <c r="D101" s="77">
        <v>14031024.870000001</v>
      </c>
      <c r="E101" s="106">
        <v>0</v>
      </c>
      <c r="F101" s="106">
        <v>265473</v>
      </c>
      <c r="G101" s="106">
        <v>8685</v>
      </c>
      <c r="H101" s="106">
        <v>8660</v>
      </c>
      <c r="I101" s="106">
        <v>36595</v>
      </c>
      <c r="J101" s="106">
        <v>33000</v>
      </c>
      <c r="K101" s="106">
        <v>23197.559999999998</v>
      </c>
      <c r="L101" s="106">
        <v>32160.91</v>
      </c>
      <c r="M101" s="106">
        <v>4453.28</v>
      </c>
      <c r="N101" s="106">
        <v>1153611.3</v>
      </c>
      <c r="O101" s="106">
        <v>164950</v>
      </c>
      <c r="P101" s="106">
        <v>278826.57</v>
      </c>
      <c r="Q101" s="109">
        <f t="shared" si="40"/>
        <v>2009612.62</v>
      </c>
      <c r="R101" s="117"/>
    </row>
    <row r="102" spans="2:19" s="34" customFormat="1" x14ac:dyDescent="0.25">
      <c r="B102" s="123" t="s">
        <v>198</v>
      </c>
      <c r="C102" s="67">
        <v>988588</v>
      </c>
      <c r="D102" s="67">
        <v>1086558</v>
      </c>
      <c r="E102" s="108">
        <f>E103</f>
        <v>0</v>
      </c>
      <c r="F102" s="106">
        <f t="shared" ref="F102:Q102" si="57">F103</f>
        <v>41273</v>
      </c>
      <c r="G102" s="106">
        <f t="shared" si="57"/>
        <v>0</v>
      </c>
      <c r="H102" s="108">
        <f t="shared" si="57"/>
        <v>38225.919999999998</v>
      </c>
      <c r="I102" s="108">
        <f t="shared" si="57"/>
        <v>33893</v>
      </c>
      <c r="J102" s="108">
        <f t="shared" si="57"/>
        <v>9832</v>
      </c>
      <c r="K102" s="108">
        <f t="shared" si="57"/>
        <v>11227</v>
      </c>
      <c r="L102" s="108">
        <f t="shared" si="57"/>
        <v>12685</v>
      </c>
      <c r="M102" s="108">
        <f t="shared" si="57"/>
        <v>24005</v>
      </c>
      <c r="N102" s="108">
        <f t="shared" si="57"/>
        <v>0</v>
      </c>
      <c r="O102" s="108">
        <f t="shared" si="57"/>
        <v>4610</v>
      </c>
      <c r="P102" s="108">
        <f t="shared" si="57"/>
        <v>2610</v>
      </c>
      <c r="Q102" s="108">
        <f t="shared" si="57"/>
        <v>178360.91999999998</v>
      </c>
      <c r="R102" s="120"/>
      <c r="S102"/>
    </row>
    <row r="103" spans="2:19" x14ac:dyDescent="0.25">
      <c r="B103" s="124" t="s">
        <v>199</v>
      </c>
      <c r="C103" s="77">
        <v>988588</v>
      </c>
      <c r="D103" s="77">
        <v>1086558</v>
      </c>
      <c r="E103" s="106">
        <v>0</v>
      </c>
      <c r="F103" s="106">
        <v>41273</v>
      </c>
      <c r="G103" s="106">
        <v>0</v>
      </c>
      <c r="H103" s="106">
        <v>38225.919999999998</v>
      </c>
      <c r="I103" s="106">
        <v>33893</v>
      </c>
      <c r="J103" s="106">
        <v>9832</v>
      </c>
      <c r="K103" s="106">
        <v>11227</v>
      </c>
      <c r="L103" s="106">
        <v>12685</v>
      </c>
      <c r="M103" s="106">
        <v>24005</v>
      </c>
      <c r="N103" s="106">
        <v>0</v>
      </c>
      <c r="O103" s="106">
        <v>4610</v>
      </c>
      <c r="P103" s="106">
        <v>2610</v>
      </c>
      <c r="Q103" s="108">
        <f t="shared" si="40"/>
        <v>178360.91999999998</v>
      </c>
      <c r="R103" s="117"/>
    </row>
    <row r="104" spans="2:19" s="34" customFormat="1" x14ac:dyDescent="0.25">
      <c r="B104" s="123" t="s">
        <v>200</v>
      </c>
      <c r="C104" s="67">
        <v>27670067</v>
      </c>
      <c r="D104" s="67">
        <v>27880067</v>
      </c>
      <c r="E104" s="108">
        <f>E105</f>
        <v>0</v>
      </c>
      <c r="F104" s="106">
        <f t="shared" ref="F104:P104" si="58">F105</f>
        <v>0</v>
      </c>
      <c r="G104" s="106">
        <f t="shared" si="58"/>
        <v>0</v>
      </c>
      <c r="H104" s="108">
        <f t="shared" si="58"/>
        <v>0</v>
      </c>
      <c r="I104" s="108">
        <f t="shared" si="58"/>
        <v>96726.96</v>
      </c>
      <c r="J104" s="108">
        <f t="shared" si="58"/>
        <v>48363.48</v>
      </c>
      <c r="K104" s="108">
        <f t="shared" si="58"/>
        <v>48363.48</v>
      </c>
      <c r="L104" s="108">
        <f t="shared" si="58"/>
        <v>0</v>
      </c>
      <c r="M104" s="108">
        <f t="shared" si="58"/>
        <v>48363.48</v>
      </c>
      <c r="N104" s="108">
        <f t="shared" si="58"/>
        <v>96726.96</v>
      </c>
      <c r="O104" s="108">
        <f t="shared" si="58"/>
        <v>0</v>
      </c>
      <c r="P104" s="108">
        <f t="shared" si="58"/>
        <v>144665.57</v>
      </c>
      <c r="Q104" s="108">
        <f t="shared" si="40"/>
        <v>483209.93000000005</v>
      </c>
      <c r="R104" s="120"/>
      <c r="S104"/>
    </row>
    <row r="105" spans="2:19" x14ac:dyDescent="0.25">
      <c r="B105" s="124" t="s">
        <v>201</v>
      </c>
      <c r="C105" s="77">
        <v>27670067</v>
      </c>
      <c r="D105" s="77">
        <v>27880067</v>
      </c>
      <c r="E105" s="106">
        <v>0</v>
      </c>
      <c r="F105" s="106">
        <v>0</v>
      </c>
      <c r="G105" s="106">
        <v>0</v>
      </c>
      <c r="H105" s="106">
        <v>0</v>
      </c>
      <c r="I105" s="106">
        <v>96726.96</v>
      </c>
      <c r="J105" s="106">
        <v>48363.48</v>
      </c>
      <c r="K105" s="106">
        <v>48363.48</v>
      </c>
      <c r="L105" s="106">
        <v>0</v>
      </c>
      <c r="M105" s="106">
        <v>48363.48</v>
      </c>
      <c r="N105" s="106">
        <v>96726.96</v>
      </c>
      <c r="O105" s="106">
        <v>0</v>
      </c>
      <c r="P105" s="109">
        <v>144665.57</v>
      </c>
      <c r="Q105" s="109">
        <f t="shared" si="40"/>
        <v>483209.93000000005</v>
      </c>
      <c r="R105" s="117"/>
    </row>
    <row r="106" spans="2:19" s="34" customFormat="1" x14ac:dyDescent="0.25">
      <c r="B106" s="123" t="s">
        <v>202</v>
      </c>
      <c r="C106" s="67">
        <v>778515</v>
      </c>
      <c r="D106" s="67">
        <v>965835</v>
      </c>
      <c r="E106" s="108">
        <f>E107</f>
        <v>0</v>
      </c>
      <c r="F106" s="106">
        <f t="shared" ref="F106:P106" si="59">F107</f>
        <v>0</v>
      </c>
      <c r="G106" s="106">
        <f t="shared" si="59"/>
        <v>0</v>
      </c>
      <c r="H106" s="108">
        <f t="shared" si="59"/>
        <v>0</v>
      </c>
      <c r="I106" s="108">
        <f t="shared" si="59"/>
        <v>10710</v>
      </c>
      <c r="J106" s="108">
        <f t="shared" si="59"/>
        <v>0</v>
      </c>
      <c r="K106" s="108">
        <f t="shared" si="59"/>
        <v>4130</v>
      </c>
      <c r="L106" s="108">
        <f t="shared" si="59"/>
        <v>102360</v>
      </c>
      <c r="M106" s="108">
        <f t="shared" si="59"/>
        <v>2641</v>
      </c>
      <c r="N106" s="108">
        <f t="shared" si="59"/>
        <v>2588</v>
      </c>
      <c r="O106" s="108">
        <f t="shared" si="59"/>
        <v>3030</v>
      </c>
      <c r="P106" s="108">
        <f t="shared" si="59"/>
        <v>8260</v>
      </c>
      <c r="Q106" s="108">
        <f t="shared" si="40"/>
        <v>133719</v>
      </c>
      <c r="R106" s="120"/>
      <c r="S106"/>
    </row>
    <row r="107" spans="2:19" x14ac:dyDescent="0.25">
      <c r="B107" s="124" t="s">
        <v>203</v>
      </c>
      <c r="C107" s="36">
        <v>778515</v>
      </c>
      <c r="D107" s="36">
        <v>965835</v>
      </c>
      <c r="E107" s="106">
        <v>0</v>
      </c>
      <c r="F107" s="106">
        <v>0</v>
      </c>
      <c r="G107" s="106">
        <v>0</v>
      </c>
      <c r="H107" s="106">
        <v>0</v>
      </c>
      <c r="I107" s="106">
        <v>10710</v>
      </c>
      <c r="J107" s="106">
        <v>0</v>
      </c>
      <c r="K107" s="106">
        <v>4130</v>
      </c>
      <c r="L107" s="106">
        <v>102360</v>
      </c>
      <c r="M107" s="106">
        <v>2641</v>
      </c>
      <c r="N107" s="106">
        <v>2588</v>
      </c>
      <c r="O107" s="106">
        <v>3030</v>
      </c>
      <c r="P107" s="109">
        <v>8260</v>
      </c>
      <c r="Q107" s="109">
        <f t="shared" si="40"/>
        <v>133719</v>
      </c>
      <c r="R107" s="117"/>
    </row>
    <row r="108" spans="2:19" x14ac:dyDescent="0.25">
      <c r="B108" s="122" t="s">
        <v>34</v>
      </c>
      <c r="C108" s="110">
        <v>299515935</v>
      </c>
      <c r="D108" s="110">
        <v>380855799.22000003</v>
      </c>
      <c r="E108" s="106">
        <f t="shared" ref="E108:Q108" si="60">E109+E112+E114+E119+E121+E123</f>
        <v>0</v>
      </c>
      <c r="F108" s="106">
        <f t="shared" si="60"/>
        <v>11138133.08</v>
      </c>
      <c r="G108" s="106">
        <f t="shared" si="60"/>
        <v>24898887.77</v>
      </c>
      <c r="H108" s="106">
        <f t="shared" si="60"/>
        <v>6447509.540000001</v>
      </c>
      <c r="I108" s="106">
        <f t="shared" si="60"/>
        <v>11829851.499999998</v>
      </c>
      <c r="J108" s="106">
        <f t="shared" si="60"/>
        <v>8115502.1299999999</v>
      </c>
      <c r="K108" s="106">
        <f t="shared" si="60"/>
        <v>7691941.0199999996</v>
      </c>
      <c r="L108" s="106">
        <f t="shared" si="60"/>
        <v>11711058.039999999</v>
      </c>
      <c r="M108" s="106">
        <f t="shared" si="60"/>
        <v>17352440.960000001</v>
      </c>
      <c r="N108" s="106">
        <f t="shared" si="60"/>
        <v>8918750.8499999996</v>
      </c>
      <c r="O108" s="106">
        <f t="shared" si="60"/>
        <v>19581232.399999999</v>
      </c>
      <c r="P108" s="106">
        <f t="shared" si="60"/>
        <v>65405572.030000024</v>
      </c>
      <c r="Q108" s="106">
        <f t="shared" si="60"/>
        <v>193090879.32000002</v>
      </c>
      <c r="R108" s="117"/>
    </row>
    <row r="109" spans="2:19" s="34" customFormat="1" ht="30" x14ac:dyDescent="0.25">
      <c r="B109" s="123" t="s">
        <v>204</v>
      </c>
      <c r="C109" s="113">
        <v>140120523</v>
      </c>
      <c r="D109" s="113">
        <v>187289739.37</v>
      </c>
      <c r="E109" s="108">
        <f>SUM(E110:E111)</f>
        <v>0</v>
      </c>
      <c r="F109" s="106">
        <f t="shared" ref="F109:P109" si="61">SUM(F110:F111)</f>
        <v>7840083.96</v>
      </c>
      <c r="G109" s="106">
        <f t="shared" si="61"/>
        <v>6015914.4199999999</v>
      </c>
      <c r="H109" s="108">
        <f t="shared" si="61"/>
        <v>4079392.0000000005</v>
      </c>
      <c r="I109" s="108">
        <f t="shared" si="61"/>
        <v>5712660.7399999993</v>
      </c>
      <c r="J109" s="108">
        <f t="shared" si="61"/>
        <v>4251484.7799999993</v>
      </c>
      <c r="K109" s="108">
        <f t="shared" si="61"/>
        <v>3269373.2100000004</v>
      </c>
      <c r="L109" s="108">
        <f t="shared" si="61"/>
        <v>6152376.3999999985</v>
      </c>
      <c r="M109" s="108">
        <f>SUM(M110:M111)</f>
        <v>4294490.51</v>
      </c>
      <c r="N109" s="108">
        <f>SUM(N110:N111)</f>
        <v>6884640.5800000001</v>
      </c>
      <c r="O109" s="108">
        <f t="shared" si="61"/>
        <v>3996498.0799999996</v>
      </c>
      <c r="P109" s="111">
        <f t="shared" si="61"/>
        <v>7446771.7400000002</v>
      </c>
      <c r="Q109" s="111">
        <f>SUM(E109:P109)</f>
        <v>59943686.419999994</v>
      </c>
      <c r="R109" s="120"/>
      <c r="S109"/>
    </row>
    <row r="110" spans="2:19" ht="30" x14ac:dyDescent="0.25">
      <c r="B110" s="124" t="s">
        <v>205</v>
      </c>
      <c r="C110" s="92">
        <v>140120523</v>
      </c>
      <c r="D110" s="92">
        <v>185517263.37</v>
      </c>
      <c r="E110" s="106">
        <v>0</v>
      </c>
      <c r="F110" s="106">
        <v>7840083.96</v>
      </c>
      <c r="G110" s="106">
        <v>6015914.4199999999</v>
      </c>
      <c r="H110" s="106">
        <v>4079392.0000000005</v>
      </c>
      <c r="I110" s="106">
        <v>5712660.7399999993</v>
      </c>
      <c r="J110" s="106">
        <v>4251484.7799999993</v>
      </c>
      <c r="K110" s="106">
        <v>3269373.2100000004</v>
      </c>
      <c r="L110" s="106">
        <v>6015808.8599999985</v>
      </c>
      <c r="M110" s="106">
        <v>4294490.51</v>
      </c>
      <c r="N110" s="106">
        <v>6300540.5800000001</v>
      </c>
      <c r="O110" s="106">
        <v>3977988.6799999997</v>
      </c>
      <c r="P110" s="107">
        <v>7446771.7400000002</v>
      </c>
      <c r="Q110" s="107">
        <f>SUM(E110:P110)</f>
        <v>59204509.479999997</v>
      </c>
      <c r="R110" s="117"/>
    </row>
    <row r="111" spans="2:19" x14ac:dyDescent="0.25">
      <c r="B111" s="124" t="s">
        <v>466</v>
      </c>
      <c r="C111" s="67">
        <v>0</v>
      </c>
      <c r="D111" s="67">
        <v>1772476</v>
      </c>
      <c r="E111" s="106">
        <v>0</v>
      </c>
      <c r="F111" s="106">
        <v>0</v>
      </c>
      <c r="G111" s="106">
        <v>0</v>
      </c>
      <c r="H111" s="106">
        <v>0</v>
      </c>
      <c r="I111" s="106">
        <v>0</v>
      </c>
      <c r="J111" s="106">
        <v>0</v>
      </c>
      <c r="K111" s="106">
        <v>0</v>
      </c>
      <c r="L111" s="106">
        <v>136567.54</v>
      </c>
      <c r="M111" s="106">
        <v>0</v>
      </c>
      <c r="N111" s="106">
        <v>584100</v>
      </c>
      <c r="O111" s="106">
        <v>18509.400000000001</v>
      </c>
      <c r="P111" s="106">
        <v>0</v>
      </c>
      <c r="Q111" s="106">
        <f t="shared" si="40"/>
        <v>739176.94000000006</v>
      </c>
      <c r="R111" s="117"/>
    </row>
    <row r="112" spans="2:19" s="34" customFormat="1" ht="30" x14ac:dyDescent="0.25">
      <c r="B112" s="123" t="s">
        <v>206</v>
      </c>
      <c r="C112" s="67">
        <v>258945</v>
      </c>
      <c r="D112" s="67">
        <v>258945</v>
      </c>
      <c r="E112" s="108">
        <f>E113</f>
        <v>0</v>
      </c>
      <c r="F112" s="106">
        <f t="shared" ref="F112:O112" si="62">F113</f>
        <v>0</v>
      </c>
      <c r="G112" s="106">
        <f t="shared" si="62"/>
        <v>0</v>
      </c>
      <c r="H112" s="108">
        <f t="shared" si="62"/>
        <v>0</v>
      </c>
      <c r="I112" s="108">
        <f t="shared" si="62"/>
        <v>0</v>
      </c>
      <c r="J112" s="108">
        <f t="shared" si="62"/>
        <v>0</v>
      </c>
      <c r="K112" s="108">
        <f t="shared" si="62"/>
        <v>0</v>
      </c>
      <c r="L112" s="108">
        <f t="shared" si="62"/>
        <v>0</v>
      </c>
      <c r="M112" s="108">
        <f t="shared" si="62"/>
        <v>0</v>
      </c>
      <c r="N112" s="108">
        <f t="shared" si="62"/>
        <v>0</v>
      </c>
      <c r="O112" s="108">
        <f t="shared" si="62"/>
        <v>0</v>
      </c>
      <c r="P112" s="108">
        <v>0</v>
      </c>
      <c r="Q112" s="108">
        <f t="shared" si="40"/>
        <v>0</v>
      </c>
      <c r="R112" s="119"/>
      <c r="S112"/>
    </row>
    <row r="113" spans="1:19" x14ac:dyDescent="0.25">
      <c r="B113" s="124" t="s">
        <v>467</v>
      </c>
      <c r="C113" s="36">
        <v>258945</v>
      </c>
      <c r="D113" s="36">
        <v>258945</v>
      </c>
      <c r="E113" s="106">
        <v>0</v>
      </c>
      <c r="F113" s="106">
        <v>0</v>
      </c>
      <c r="G113" s="106">
        <v>0</v>
      </c>
      <c r="H113" s="106">
        <v>0</v>
      </c>
      <c r="I113" s="106">
        <v>0</v>
      </c>
      <c r="J113" s="106">
        <v>0</v>
      </c>
      <c r="K113" s="106">
        <v>0</v>
      </c>
      <c r="L113" s="106">
        <v>0</v>
      </c>
      <c r="M113" s="106">
        <v>0</v>
      </c>
      <c r="N113" s="106">
        <v>0</v>
      </c>
      <c r="O113" s="106">
        <v>0</v>
      </c>
      <c r="P113" s="106">
        <v>0</v>
      </c>
      <c r="Q113" s="106">
        <f t="shared" si="40"/>
        <v>0</v>
      </c>
      <c r="R113" s="116"/>
    </row>
    <row r="114" spans="1:19" s="34" customFormat="1" x14ac:dyDescent="0.25">
      <c r="B114" s="123" t="s">
        <v>208</v>
      </c>
      <c r="C114" s="67">
        <v>31483858</v>
      </c>
      <c r="D114" s="67">
        <v>12246508.460000001</v>
      </c>
      <c r="E114" s="108">
        <f>SUM(E115:E118)</f>
        <v>0</v>
      </c>
      <c r="F114" s="106">
        <f t="shared" ref="F114:L114" si="63">SUM(F115:F118)</f>
        <v>271914.36</v>
      </c>
      <c r="G114" s="106">
        <f t="shared" si="63"/>
        <v>1000871.56</v>
      </c>
      <c r="H114" s="108">
        <f t="shared" si="63"/>
        <v>256631.12</v>
      </c>
      <c r="I114" s="108">
        <f t="shared" si="63"/>
        <v>244260</v>
      </c>
      <c r="J114" s="108">
        <f t="shared" si="63"/>
        <v>180540</v>
      </c>
      <c r="K114" s="108">
        <f t="shared" si="63"/>
        <v>309480.49</v>
      </c>
      <c r="L114" s="108">
        <f t="shared" si="63"/>
        <v>241278.85</v>
      </c>
      <c r="M114" s="108">
        <f>SUM(M115:M118)</f>
        <v>240484</v>
      </c>
      <c r="N114" s="108">
        <f>SUM(N115:N118)</f>
        <v>272176.92</v>
      </c>
      <c r="O114" s="108">
        <f>SUM(O115:O118)</f>
        <v>267270</v>
      </c>
      <c r="P114" s="108">
        <f>SUM(P115:P118)</f>
        <v>294764</v>
      </c>
      <c r="Q114" s="108">
        <f t="shared" si="40"/>
        <v>3579671.3000000003</v>
      </c>
      <c r="R114" s="120"/>
      <c r="S114"/>
    </row>
    <row r="115" spans="1:19" ht="30" x14ac:dyDescent="0.25">
      <c r="B115" s="124" t="s">
        <v>209</v>
      </c>
      <c r="C115" s="36">
        <v>24819874</v>
      </c>
      <c r="D115" s="36">
        <v>2025024.4600000009</v>
      </c>
      <c r="E115" s="106">
        <v>0</v>
      </c>
      <c r="F115" s="106">
        <v>0</v>
      </c>
      <c r="G115" s="106">
        <v>0</v>
      </c>
      <c r="H115" s="106">
        <v>0</v>
      </c>
      <c r="I115" s="106">
        <v>0</v>
      </c>
      <c r="J115" s="106">
        <v>0</v>
      </c>
      <c r="K115" s="106">
        <v>19293</v>
      </c>
      <c r="L115" s="106">
        <v>0</v>
      </c>
      <c r="M115" s="106">
        <v>0</v>
      </c>
      <c r="N115" s="106">
        <v>0</v>
      </c>
      <c r="O115" s="106">
        <v>32450</v>
      </c>
      <c r="P115" s="106">
        <v>0</v>
      </c>
      <c r="Q115" s="106">
        <f t="shared" si="40"/>
        <v>51743</v>
      </c>
      <c r="R115" s="117"/>
    </row>
    <row r="116" spans="1:19" x14ac:dyDescent="0.25">
      <c r="B116" s="124" t="s">
        <v>210</v>
      </c>
      <c r="C116" s="36">
        <v>4480112</v>
      </c>
      <c r="D116" s="36">
        <v>4488012</v>
      </c>
      <c r="E116" s="106">
        <v>0</v>
      </c>
      <c r="F116" s="106">
        <v>227740</v>
      </c>
      <c r="G116" s="106">
        <v>980182.03</v>
      </c>
      <c r="H116" s="106">
        <v>227740</v>
      </c>
      <c r="I116" s="106">
        <v>227740</v>
      </c>
      <c r="J116" s="106">
        <v>180540</v>
      </c>
      <c r="K116" s="106">
        <v>274940</v>
      </c>
      <c r="L116" s="106">
        <v>227740</v>
      </c>
      <c r="M116" s="106">
        <v>227740</v>
      </c>
      <c r="N116" s="106">
        <v>227740</v>
      </c>
      <c r="O116" s="106">
        <v>227740</v>
      </c>
      <c r="P116" s="106">
        <v>274940</v>
      </c>
      <c r="Q116" s="106">
        <f t="shared" si="40"/>
        <v>3304782.0300000003</v>
      </c>
      <c r="R116" s="117"/>
    </row>
    <row r="117" spans="1:19" ht="30" x14ac:dyDescent="0.25">
      <c r="A117" s="59"/>
      <c r="B117" s="124" t="s">
        <v>211</v>
      </c>
      <c r="C117" s="36">
        <v>2183872</v>
      </c>
      <c r="D117" s="36">
        <v>3933472</v>
      </c>
      <c r="E117" s="106">
        <v>0</v>
      </c>
      <c r="F117" s="106">
        <v>44174.36</v>
      </c>
      <c r="G117" s="106">
        <v>20689.53</v>
      </c>
      <c r="H117" s="106">
        <v>28891.120000000003</v>
      </c>
      <c r="I117" s="106">
        <v>16520</v>
      </c>
      <c r="J117" s="106">
        <v>0</v>
      </c>
      <c r="K117" s="106">
        <v>15247.49</v>
      </c>
      <c r="L117" s="106">
        <v>13538.85</v>
      </c>
      <c r="M117" s="106">
        <v>12744</v>
      </c>
      <c r="N117" s="106">
        <v>44436.92</v>
      </c>
      <c r="O117" s="106">
        <v>7080</v>
      </c>
      <c r="P117" s="106">
        <v>19824</v>
      </c>
      <c r="Q117" s="106">
        <f t="shared" si="40"/>
        <v>223146.27000000002</v>
      </c>
      <c r="R117" s="117"/>
    </row>
    <row r="118" spans="1:19" ht="30" x14ac:dyDescent="0.25">
      <c r="B118" s="124" t="s">
        <v>468</v>
      </c>
      <c r="C118" s="36">
        <v>0</v>
      </c>
      <c r="D118" s="36">
        <v>1800000</v>
      </c>
      <c r="E118" s="106">
        <v>0</v>
      </c>
      <c r="F118" s="106">
        <v>0</v>
      </c>
      <c r="G118" s="106">
        <v>0</v>
      </c>
      <c r="H118" s="106">
        <v>0</v>
      </c>
      <c r="I118" s="106">
        <v>0</v>
      </c>
      <c r="J118" s="106">
        <v>0</v>
      </c>
      <c r="K118" s="106">
        <v>0</v>
      </c>
      <c r="L118" s="106">
        <v>0</v>
      </c>
      <c r="M118" s="106">
        <v>0</v>
      </c>
      <c r="N118" s="106">
        <v>0</v>
      </c>
      <c r="O118" s="106">
        <v>0</v>
      </c>
      <c r="P118" s="106">
        <v>0</v>
      </c>
      <c r="Q118" s="106">
        <f t="shared" si="40"/>
        <v>0</v>
      </c>
      <c r="R118" s="116"/>
    </row>
    <row r="119" spans="1:19" s="34" customFormat="1" ht="30" x14ac:dyDescent="0.25">
      <c r="B119" s="123" t="s">
        <v>212</v>
      </c>
      <c r="C119" s="67">
        <v>24583427</v>
      </c>
      <c r="D119" s="67">
        <v>24713427</v>
      </c>
      <c r="E119" s="108">
        <f>E120</f>
        <v>0</v>
      </c>
      <c r="F119" s="108">
        <f t="shared" ref="F119:P119" si="64">F120</f>
        <v>1694200</v>
      </c>
      <c r="G119" s="108">
        <f t="shared" si="64"/>
        <v>433333.32</v>
      </c>
      <c r="H119" s="108">
        <f t="shared" si="64"/>
        <v>433333.32</v>
      </c>
      <c r="I119" s="108">
        <f t="shared" si="64"/>
        <v>2127533.3199999998</v>
      </c>
      <c r="J119" s="108">
        <f t="shared" si="64"/>
        <v>2136533.3199999998</v>
      </c>
      <c r="K119" s="108">
        <f t="shared" si="64"/>
        <v>2127533.3199999998</v>
      </c>
      <c r="L119" s="108">
        <f t="shared" si="64"/>
        <v>2138389.3199999998</v>
      </c>
      <c r="M119" s="108">
        <f t="shared" si="64"/>
        <v>2177533.3199999998</v>
      </c>
      <c r="N119" s="108">
        <f t="shared" si="64"/>
        <v>433333.32</v>
      </c>
      <c r="O119" s="108">
        <f t="shared" si="64"/>
        <v>13975989.32</v>
      </c>
      <c r="P119" s="108">
        <f t="shared" si="64"/>
        <v>2350576</v>
      </c>
      <c r="Q119" s="108">
        <f t="shared" si="40"/>
        <v>30028287.880000003</v>
      </c>
      <c r="R119" s="120"/>
      <c r="S119"/>
    </row>
    <row r="120" spans="1:19" ht="30" x14ac:dyDescent="0.25">
      <c r="B120" s="124" t="s">
        <v>213</v>
      </c>
      <c r="C120" s="36">
        <v>24583427</v>
      </c>
      <c r="D120" s="36">
        <v>24713427</v>
      </c>
      <c r="E120" s="106">
        <v>0</v>
      </c>
      <c r="F120" s="106">
        <v>1694200</v>
      </c>
      <c r="G120" s="106">
        <v>433333.32</v>
      </c>
      <c r="H120" s="106">
        <v>433333.32</v>
      </c>
      <c r="I120" s="106">
        <v>2127533.3199999998</v>
      </c>
      <c r="J120" s="106">
        <v>2136533.3199999998</v>
      </c>
      <c r="K120" s="106">
        <v>2127533.3199999998</v>
      </c>
      <c r="L120" s="106">
        <v>2138389.3199999998</v>
      </c>
      <c r="M120" s="106">
        <v>2177533.3199999998</v>
      </c>
      <c r="N120" s="106">
        <v>433333.32</v>
      </c>
      <c r="O120" s="106">
        <v>13975989.32</v>
      </c>
      <c r="P120" s="106">
        <v>2350576</v>
      </c>
      <c r="Q120" s="106">
        <f t="shared" si="40"/>
        <v>30028287.880000003</v>
      </c>
      <c r="R120" s="117"/>
    </row>
    <row r="121" spans="1:19" s="34" customFormat="1" x14ac:dyDescent="0.25">
      <c r="B121" s="123" t="s">
        <v>214</v>
      </c>
      <c r="C121" s="67">
        <v>19886470</v>
      </c>
      <c r="D121" s="67">
        <v>25504650.420000002</v>
      </c>
      <c r="E121" s="108">
        <f>E122</f>
        <v>0</v>
      </c>
      <c r="F121" s="108">
        <f t="shared" ref="F121:Q121" si="65">F122</f>
        <v>1331934.76</v>
      </c>
      <c r="G121" s="108">
        <f t="shared" si="65"/>
        <v>672600</v>
      </c>
      <c r="H121" s="108">
        <f t="shared" si="65"/>
        <v>15104</v>
      </c>
      <c r="I121" s="108">
        <f t="shared" si="65"/>
        <v>1431516.83</v>
      </c>
      <c r="J121" s="108">
        <f t="shared" si="65"/>
        <v>780806</v>
      </c>
      <c r="K121" s="108">
        <f t="shared" si="65"/>
        <v>755065</v>
      </c>
      <c r="L121" s="108">
        <f t="shared" si="65"/>
        <v>755492.17</v>
      </c>
      <c r="M121" s="108">
        <f t="shared" si="65"/>
        <v>752895</v>
      </c>
      <c r="N121" s="108">
        <f t="shared" si="65"/>
        <v>754570</v>
      </c>
      <c r="O121" s="108">
        <f t="shared" si="65"/>
        <v>779170</v>
      </c>
      <c r="P121" s="108">
        <f t="shared" si="65"/>
        <v>1233292.55</v>
      </c>
      <c r="Q121" s="108">
        <f t="shared" si="65"/>
        <v>9262446.3100000005</v>
      </c>
      <c r="R121" s="120"/>
      <c r="S121"/>
    </row>
    <row r="122" spans="1:19" ht="30" x14ac:dyDescent="0.25">
      <c r="B122" s="124" t="s">
        <v>215</v>
      </c>
      <c r="C122" s="36">
        <v>19886470</v>
      </c>
      <c r="D122" s="36">
        <v>25504650.420000002</v>
      </c>
      <c r="E122" s="106">
        <v>0</v>
      </c>
      <c r="F122" s="106">
        <v>1331934.76</v>
      </c>
      <c r="G122" s="106">
        <v>672600</v>
      </c>
      <c r="H122" s="106">
        <v>15104</v>
      </c>
      <c r="I122" s="106">
        <v>1431516.83</v>
      </c>
      <c r="J122" s="106">
        <v>780806</v>
      </c>
      <c r="K122" s="106">
        <v>755065</v>
      </c>
      <c r="L122" s="106">
        <v>755492.17</v>
      </c>
      <c r="M122" s="106">
        <v>752895</v>
      </c>
      <c r="N122" s="106">
        <v>754570</v>
      </c>
      <c r="O122" s="106">
        <v>779170</v>
      </c>
      <c r="P122" s="106">
        <v>1233292.55</v>
      </c>
      <c r="Q122" s="106">
        <f t="shared" si="40"/>
        <v>9262446.3100000005</v>
      </c>
      <c r="R122" s="117"/>
    </row>
    <row r="123" spans="1:19" s="34" customFormat="1" x14ac:dyDescent="0.25">
      <c r="B123" s="123" t="s">
        <v>216</v>
      </c>
      <c r="C123" s="67">
        <v>83182712</v>
      </c>
      <c r="D123" s="67">
        <v>130842528.97</v>
      </c>
      <c r="E123" s="108">
        <f>E124</f>
        <v>0</v>
      </c>
      <c r="F123" s="108">
        <f t="shared" ref="F123:P123" si="66">F124</f>
        <v>0</v>
      </c>
      <c r="G123" s="108">
        <f t="shared" si="66"/>
        <v>16776168.469999999</v>
      </c>
      <c r="H123" s="108">
        <f t="shared" si="66"/>
        <v>1663049.1</v>
      </c>
      <c r="I123" s="108">
        <f t="shared" si="66"/>
        <v>2313880.61</v>
      </c>
      <c r="J123" s="108">
        <f t="shared" si="66"/>
        <v>766138.03</v>
      </c>
      <c r="K123" s="108">
        <f t="shared" si="66"/>
        <v>1230489</v>
      </c>
      <c r="L123" s="108">
        <f t="shared" si="66"/>
        <v>2423521.2999999998</v>
      </c>
      <c r="M123" s="108">
        <f t="shared" si="66"/>
        <v>9887038.129999999</v>
      </c>
      <c r="N123" s="108">
        <f t="shared" si="66"/>
        <v>574030.03</v>
      </c>
      <c r="O123" s="108">
        <f t="shared" si="66"/>
        <v>562305</v>
      </c>
      <c r="P123" s="108">
        <f t="shared" si="66"/>
        <v>54080167.740000024</v>
      </c>
      <c r="Q123" s="108">
        <f t="shared" si="40"/>
        <v>90276787.410000026</v>
      </c>
      <c r="R123" s="120"/>
      <c r="S123"/>
    </row>
    <row r="124" spans="1:19" x14ac:dyDescent="0.25">
      <c r="B124" s="124" t="s">
        <v>217</v>
      </c>
      <c r="C124" s="77">
        <v>83182712</v>
      </c>
      <c r="D124" s="77">
        <v>130842528.97</v>
      </c>
      <c r="E124" s="106">
        <v>0</v>
      </c>
      <c r="F124" s="106">
        <v>0</v>
      </c>
      <c r="G124" s="106">
        <v>16776168.469999999</v>
      </c>
      <c r="H124" s="106">
        <v>1663049.1</v>
      </c>
      <c r="I124" s="106">
        <v>2313880.61</v>
      </c>
      <c r="J124" s="106">
        <v>766138.03</v>
      </c>
      <c r="K124" s="106">
        <v>1230489</v>
      </c>
      <c r="L124" s="106">
        <v>2423521.2999999998</v>
      </c>
      <c r="M124" s="106">
        <v>9887038.129999999</v>
      </c>
      <c r="N124" s="106">
        <v>574030.03</v>
      </c>
      <c r="O124" s="106">
        <v>562305</v>
      </c>
      <c r="P124" s="109">
        <v>54080167.740000024</v>
      </c>
      <c r="Q124" s="109">
        <f t="shared" si="40"/>
        <v>90276787.410000026</v>
      </c>
      <c r="R124" s="117"/>
    </row>
    <row r="125" spans="1:19" x14ac:dyDescent="0.25">
      <c r="B125" s="122" t="s">
        <v>35</v>
      </c>
      <c r="C125" s="36">
        <v>49178772</v>
      </c>
      <c r="D125" s="36">
        <v>53804943.560000002</v>
      </c>
      <c r="E125" s="106">
        <f>E126+E128+E130+E132</f>
        <v>23341.52</v>
      </c>
      <c r="F125" s="106">
        <f>F126+F128+F130+F132</f>
        <v>76487.990000000005</v>
      </c>
      <c r="G125" s="106">
        <f t="shared" ref="G125:P125" si="67">G126+G128+G130+G132</f>
        <v>2752908.5599999996</v>
      </c>
      <c r="H125" s="106">
        <f t="shared" si="67"/>
        <v>23118.799999999999</v>
      </c>
      <c r="I125" s="106">
        <f t="shared" si="67"/>
        <v>344135.18</v>
      </c>
      <c r="J125" s="106">
        <f t="shared" si="67"/>
        <v>165330.72</v>
      </c>
      <c r="K125" s="106">
        <f t="shared" si="67"/>
        <v>69896.960000000006</v>
      </c>
      <c r="L125" s="106">
        <f t="shared" si="67"/>
        <v>519598.89999999997</v>
      </c>
      <c r="M125" s="106">
        <f t="shared" si="67"/>
        <v>2107775.02</v>
      </c>
      <c r="N125" s="106">
        <f>N126+N128+N130+N132</f>
        <v>310218.44</v>
      </c>
      <c r="O125" s="106">
        <f>O126+O128+O130+O132</f>
        <v>541651.21</v>
      </c>
      <c r="P125" s="106">
        <f t="shared" si="67"/>
        <v>3140243.24</v>
      </c>
      <c r="Q125" s="109">
        <f t="shared" si="40"/>
        <v>10074706.539999999</v>
      </c>
      <c r="R125" s="117"/>
    </row>
    <row r="126" spans="1:19" s="34" customFormat="1" x14ac:dyDescent="0.25">
      <c r="B126" s="123" t="s">
        <v>218</v>
      </c>
      <c r="C126" s="67">
        <v>16677300</v>
      </c>
      <c r="D126" s="67">
        <v>17289300</v>
      </c>
      <c r="E126" s="108">
        <f>E127</f>
        <v>0</v>
      </c>
      <c r="F126" s="108">
        <f t="shared" ref="F126:M126" si="68">F127</f>
        <v>0</v>
      </c>
      <c r="G126" s="108">
        <f t="shared" si="68"/>
        <v>1637585.0899999999</v>
      </c>
      <c r="H126" s="108">
        <f t="shared" si="68"/>
        <v>0</v>
      </c>
      <c r="I126" s="108">
        <f t="shared" si="68"/>
        <v>0</v>
      </c>
      <c r="J126" s="108">
        <f t="shared" si="68"/>
        <v>0</v>
      </c>
      <c r="K126" s="108">
        <f t="shared" si="68"/>
        <v>0</v>
      </c>
      <c r="L126" s="108">
        <f t="shared" si="68"/>
        <v>472635.16</v>
      </c>
      <c r="M126" s="108">
        <f t="shared" si="68"/>
        <v>0</v>
      </c>
      <c r="N126" s="108">
        <f>N127</f>
        <v>228406.07</v>
      </c>
      <c r="O126" s="108">
        <f>O127</f>
        <v>0</v>
      </c>
      <c r="P126" s="108">
        <v>0</v>
      </c>
      <c r="Q126" s="109">
        <f t="shared" si="40"/>
        <v>2338626.3199999998</v>
      </c>
      <c r="R126" s="120"/>
      <c r="S126"/>
    </row>
    <row r="127" spans="1:19" ht="30" x14ac:dyDescent="0.25">
      <c r="B127" s="124" t="s">
        <v>219</v>
      </c>
      <c r="C127" s="36">
        <v>16677300</v>
      </c>
      <c r="D127" s="36">
        <v>17289300</v>
      </c>
      <c r="E127" s="106">
        <v>0</v>
      </c>
      <c r="F127" s="106">
        <v>0</v>
      </c>
      <c r="G127" s="106">
        <v>1637585.0899999999</v>
      </c>
      <c r="H127" s="106">
        <v>0</v>
      </c>
      <c r="I127" s="106">
        <v>0</v>
      </c>
      <c r="J127" s="106">
        <v>0</v>
      </c>
      <c r="K127" s="106">
        <v>0</v>
      </c>
      <c r="L127" s="106">
        <v>472635.16</v>
      </c>
      <c r="M127" s="106">
        <v>0</v>
      </c>
      <c r="N127" s="106">
        <v>228406.07</v>
      </c>
      <c r="O127" s="106">
        <v>0</v>
      </c>
      <c r="P127" s="106">
        <v>0</v>
      </c>
      <c r="Q127" s="109">
        <f t="shared" si="40"/>
        <v>2338626.3199999998</v>
      </c>
      <c r="R127" s="117"/>
    </row>
    <row r="128" spans="1:19" s="34" customFormat="1" x14ac:dyDescent="0.25">
      <c r="B128" s="123" t="s">
        <v>220</v>
      </c>
      <c r="C128" s="67">
        <v>17409014</v>
      </c>
      <c r="D128" s="67">
        <v>19819260.52</v>
      </c>
      <c r="E128" s="108">
        <f>E129</f>
        <v>0</v>
      </c>
      <c r="F128" s="108">
        <f t="shared" ref="F128:P128" si="69">F129</f>
        <v>0</v>
      </c>
      <c r="G128" s="108">
        <f t="shared" si="69"/>
        <v>985577.66999999993</v>
      </c>
      <c r="H128" s="108">
        <f t="shared" si="69"/>
        <v>0</v>
      </c>
      <c r="I128" s="108">
        <f t="shared" si="69"/>
        <v>321016.38</v>
      </c>
      <c r="J128" s="108">
        <f t="shared" si="69"/>
        <v>0</v>
      </c>
      <c r="K128" s="108">
        <f t="shared" si="69"/>
        <v>0</v>
      </c>
      <c r="L128" s="108">
        <f t="shared" si="69"/>
        <v>0</v>
      </c>
      <c r="M128" s="108">
        <f t="shared" si="69"/>
        <v>2007845.4600000002</v>
      </c>
      <c r="N128" s="108">
        <f t="shared" si="69"/>
        <v>3523.2</v>
      </c>
      <c r="O128" s="108">
        <f t="shared" si="69"/>
        <v>0</v>
      </c>
      <c r="P128" s="108">
        <f t="shared" si="69"/>
        <v>2220907.46</v>
      </c>
      <c r="Q128" s="109">
        <f>SUM(E128:P128)</f>
        <v>5538870.1699999999</v>
      </c>
      <c r="R128" s="117"/>
      <c r="S128"/>
    </row>
    <row r="129" spans="2:19" x14ac:dyDescent="0.25">
      <c r="B129" s="124" t="s">
        <v>221</v>
      </c>
      <c r="C129" s="36">
        <v>17409014</v>
      </c>
      <c r="D129" s="36">
        <v>19819260.52</v>
      </c>
      <c r="E129" s="106">
        <v>0</v>
      </c>
      <c r="F129" s="106">
        <v>0</v>
      </c>
      <c r="G129" s="106">
        <v>985577.66999999993</v>
      </c>
      <c r="H129" s="106">
        <v>0</v>
      </c>
      <c r="I129" s="106">
        <v>321016.38</v>
      </c>
      <c r="J129" s="106">
        <v>0</v>
      </c>
      <c r="K129" s="106">
        <v>0</v>
      </c>
      <c r="L129" s="106">
        <v>0</v>
      </c>
      <c r="M129" s="106">
        <v>2007845.4600000002</v>
      </c>
      <c r="N129" s="106">
        <v>3523.2</v>
      </c>
      <c r="O129" s="116">
        <v>0</v>
      </c>
      <c r="P129" s="106">
        <v>2220907.46</v>
      </c>
      <c r="Q129" s="109">
        <f>SUM(E129:P129)</f>
        <v>5538870.1699999999</v>
      </c>
      <c r="R129" s="117"/>
    </row>
    <row r="130" spans="2:19" s="34" customFormat="1" x14ac:dyDescent="0.25">
      <c r="B130" s="123" t="s">
        <v>222</v>
      </c>
      <c r="C130" s="67">
        <v>14992324</v>
      </c>
      <c r="D130" s="67">
        <v>16596249.039999999</v>
      </c>
      <c r="E130" s="108">
        <f>E131</f>
        <v>23341.52</v>
      </c>
      <c r="F130" s="108">
        <f t="shared" ref="F130:P130" si="70">F131</f>
        <v>76487.990000000005</v>
      </c>
      <c r="G130" s="108">
        <f>G131</f>
        <v>129745.8</v>
      </c>
      <c r="H130" s="108">
        <f t="shared" si="70"/>
        <v>23118.799999999999</v>
      </c>
      <c r="I130" s="108">
        <f t="shared" si="70"/>
        <v>23118.799999999999</v>
      </c>
      <c r="J130" s="108">
        <f t="shared" si="70"/>
        <v>165330.72</v>
      </c>
      <c r="K130" s="108">
        <f t="shared" si="70"/>
        <v>69896.960000000006</v>
      </c>
      <c r="L130" s="108">
        <f t="shared" si="70"/>
        <v>46963.74</v>
      </c>
      <c r="M130" s="108">
        <f t="shared" si="70"/>
        <v>99929.56</v>
      </c>
      <c r="N130" s="108">
        <f t="shared" si="70"/>
        <v>78289.17</v>
      </c>
      <c r="O130" s="108">
        <f t="shared" si="70"/>
        <v>541651.21</v>
      </c>
      <c r="P130" s="108">
        <f t="shared" si="70"/>
        <v>919335.78</v>
      </c>
      <c r="Q130" s="109">
        <f t="shared" si="40"/>
        <v>2197210.0499999998</v>
      </c>
      <c r="R130" s="120"/>
      <c r="S130"/>
    </row>
    <row r="131" spans="2:19" x14ac:dyDescent="0.25">
      <c r="B131" s="124" t="s">
        <v>223</v>
      </c>
      <c r="C131" s="36">
        <v>14992324</v>
      </c>
      <c r="D131" s="36">
        <v>16596249.039999999</v>
      </c>
      <c r="E131" s="106">
        <v>23341.52</v>
      </c>
      <c r="F131" s="106">
        <v>76487.990000000005</v>
      </c>
      <c r="G131" s="106">
        <v>129745.8</v>
      </c>
      <c r="H131" s="106">
        <v>23118.799999999999</v>
      </c>
      <c r="I131" s="106">
        <v>23118.799999999999</v>
      </c>
      <c r="J131" s="106">
        <v>165330.72</v>
      </c>
      <c r="K131" s="106">
        <v>69896.960000000006</v>
      </c>
      <c r="L131" s="106">
        <v>46963.74</v>
      </c>
      <c r="M131" s="106">
        <v>99929.56</v>
      </c>
      <c r="N131" s="106">
        <v>78289.17</v>
      </c>
      <c r="O131" s="106">
        <v>541651.21</v>
      </c>
      <c r="P131" s="106">
        <v>919335.78</v>
      </c>
      <c r="Q131" s="106">
        <f t="shared" si="40"/>
        <v>2197210.0499999998</v>
      </c>
      <c r="R131" s="117"/>
    </row>
    <row r="132" spans="2:19" s="34" customFormat="1" x14ac:dyDescent="0.25">
      <c r="B132" s="123" t="s">
        <v>224</v>
      </c>
      <c r="C132" s="67">
        <v>100134</v>
      </c>
      <c r="D132" s="67">
        <v>100134</v>
      </c>
      <c r="E132" s="108">
        <f>E133</f>
        <v>0</v>
      </c>
      <c r="F132" s="108">
        <f>F133</f>
        <v>0</v>
      </c>
      <c r="G132" s="108">
        <f t="shared" ref="G132:N132" si="71">G133</f>
        <v>0</v>
      </c>
      <c r="H132" s="108">
        <f t="shared" si="71"/>
        <v>0</v>
      </c>
      <c r="I132" s="108">
        <f t="shared" si="71"/>
        <v>0</v>
      </c>
      <c r="J132" s="108">
        <f t="shared" si="71"/>
        <v>0</v>
      </c>
      <c r="K132" s="108">
        <f t="shared" si="71"/>
        <v>0</v>
      </c>
      <c r="L132" s="108">
        <f t="shared" si="71"/>
        <v>0</v>
      </c>
      <c r="M132" s="108">
        <f t="shared" si="71"/>
        <v>0</v>
      </c>
      <c r="N132" s="108">
        <f t="shared" si="71"/>
        <v>0</v>
      </c>
      <c r="O132" s="108">
        <v>0</v>
      </c>
      <c r="P132" s="108">
        <v>0</v>
      </c>
      <c r="Q132" s="108">
        <f t="shared" si="40"/>
        <v>0</v>
      </c>
      <c r="R132" s="119"/>
      <c r="S132"/>
    </row>
    <row r="133" spans="2:19" x14ac:dyDescent="0.25">
      <c r="B133" s="124" t="s">
        <v>225</v>
      </c>
      <c r="C133" s="77">
        <v>100134</v>
      </c>
      <c r="D133" s="77">
        <v>100134</v>
      </c>
      <c r="E133" s="106">
        <v>0</v>
      </c>
      <c r="F133" s="106">
        <v>0</v>
      </c>
      <c r="G133" s="106">
        <v>0</v>
      </c>
      <c r="H133" s="106">
        <v>0</v>
      </c>
      <c r="I133" s="106">
        <v>0</v>
      </c>
      <c r="J133" s="106">
        <v>0</v>
      </c>
      <c r="K133" s="106">
        <v>0</v>
      </c>
      <c r="L133" s="106">
        <v>0</v>
      </c>
      <c r="M133" s="106">
        <v>0</v>
      </c>
      <c r="N133" s="106">
        <v>0</v>
      </c>
      <c r="O133" s="106">
        <v>0</v>
      </c>
      <c r="P133" s="108">
        <v>0</v>
      </c>
      <c r="Q133" s="108">
        <f t="shared" si="40"/>
        <v>0</v>
      </c>
      <c r="R133" s="116"/>
    </row>
    <row r="134" spans="2:19" ht="45" x14ac:dyDescent="0.25">
      <c r="B134" s="122" t="s">
        <v>36</v>
      </c>
      <c r="C134" s="92">
        <v>284811646</v>
      </c>
      <c r="D134" s="92">
        <v>318194779.85000002</v>
      </c>
      <c r="E134" s="106">
        <f>E135+E142</f>
        <v>0</v>
      </c>
      <c r="F134" s="106">
        <f t="shared" ref="F134:L134" si="72">F135+F142</f>
        <v>324701.73</v>
      </c>
      <c r="G134" s="106">
        <f t="shared" si="72"/>
        <v>793282.52</v>
      </c>
      <c r="H134" s="106">
        <f t="shared" si="72"/>
        <v>1592904.15</v>
      </c>
      <c r="I134" s="106">
        <f t="shared" si="72"/>
        <v>947865.63000000012</v>
      </c>
      <c r="J134" s="106">
        <f>J135+J142</f>
        <v>4139473.6200000006</v>
      </c>
      <c r="K134" s="106">
        <f t="shared" si="72"/>
        <v>1244952.2600000002</v>
      </c>
      <c r="L134" s="106">
        <f t="shared" si="72"/>
        <v>1793991.77</v>
      </c>
      <c r="M134" s="106">
        <f>M135+M142</f>
        <v>1386034.8900000001</v>
      </c>
      <c r="N134" s="106">
        <f>N135+N142+N151</f>
        <v>3373446.49</v>
      </c>
      <c r="O134" s="106">
        <f>O135+O142+O151</f>
        <v>3738367.5999999996</v>
      </c>
      <c r="P134" s="106">
        <f>P135+P142+P151</f>
        <v>5609544.04</v>
      </c>
      <c r="Q134" s="107">
        <f>SUM(E134:P134)</f>
        <v>24944564.699999999</v>
      </c>
      <c r="R134" s="117"/>
    </row>
    <row r="135" spans="2:19" s="34" customFormat="1" ht="30" x14ac:dyDescent="0.25">
      <c r="B135" s="123" t="s">
        <v>226</v>
      </c>
      <c r="C135" s="113">
        <v>220628641</v>
      </c>
      <c r="D135" s="113">
        <v>233046737.62</v>
      </c>
      <c r="E135" s="108">
        <f>SUM(E136:E141)</f>
        <v>0</v>
      </c>
      <c r="F135" s="108">
        <f t="shared" ref="F135:L135" si="73">SUM(F136:F141)</f>
        <v>181944</v>
      </c>
      <c r="G135" s="108">
        <f t="shared" si="73"/>
        <v>469737.22</v>
      </c>
      <c r="H135" s="108">
        <f t="shared" si="73"/>
        <v>138200</v>
      </c>
      <c r="I135" s="108">
        <f t="shared" si="73"/>
        <v>703666.33000000007</v>
      </c>
      <c r="J135" s="108">
        <f t="shared" si="73"/>
        <v>356644.23000000004</v>
      </c>
      <c r="K135" s="108">
        <f t="shared" si="73"/>
        <v>686434.32000000007</v>
      </c>
      <c r="L135" s="108">
        <f t="shared" si="73"/>
        <v>637598.71999999986</v>
      </c>
      <c r="M135" s="108">
        <f>SUM(M136:M141)</f>
        <v>319574.12</v>
      </c>
      <c r="N135" s="108">
        <f>SUM(N136:N141)</f>
        <v>2203366.19</v>
      </c>
      <c r="O135" s="108">
        <f>SUM(O136:O141)</f>
        <v>105215.95</v>
      </c>
      <c r="P135" s="108">
        <f>SUM(P136:P141)</f>
        <v>1118817.25</v>
      </c>
      <c r="Q135" s="111">
        <f t="shared" si="40"/>
        <v>6921198.3300000001</v>
      </c>
      <c r="R135" s="120"/>
      <c r="S135"/>
    </row>
    <row r="136" spans="2:19" ht="30" x14ac:dyDescent="0.25">
      <c r="B136" s="124" t="s">
        <v>227</v>
      </c>
      <c r="C136" s="92">
        <v>66133034</v>
      </c>
      <c r="D136" s="92">
        <v>64481719</v>
      </c>
      <c r="E136" s="106">
        <v>0</v>
      </c>
      <c r="F136" s="106">
        <v>51200</v>
      </c>
      <c r="G136" s="106">
        <v>208249.22</v>
      </c>
      <c r="H136" s="106">
        <v>138200</v>
      </c>
      <c r="I136" s="106">
        <v>138179.38</v>
      </c>
      <c r="J136" s="106">
        <v>297703.52</v>
      </c>
      <c r="K136" s="106">
        <v>555690.32000000007</v>
      </c>
      <c r="L136" s="106">
        <v>506854.71999999986</v>
      </c>
      <c r="M136" s="106">
        <v>188330.12</v>
      </c>
      <c r="N136" s="106">
        <v>1250670</v>
      </c>
      <c r="O136" s="106">
        <v>94225.95</v>
      </c>
      <c r="P136" s="107">
        <v>849984.98</v>
      </c>
      <c r="Q136" s="107">
        <f t="shared" si="40"/>
        <v>4279288.21</v>
      </c>
      <c r="R136" s="117"/>
    </row>
    <row r="137" spans="2:19" ht="30" x14ac:dyDescent="0.25">
      <c r="B137" s="124" t="s">
        <v>228</v>
      </c>
      <c r="C137" s="36">
        <v>138548506</v>
      </c>
      <c r="D137" s="36">
        <v>138520418</v>
      </c>
      <c r="E137" s="106">
        <v>0</v>
      </c>
      <c r="F137" s="106">
        <v>0</v>
      </c>
      <c r="G137" s="106">
        <v>0</v>
      </c>
      <c r="H137" s="106">
        <v>0</v>
      </c>
      <c r="I137" s="106">
        <v>0</v>
      </c>
      <c r="J137" s="106">
        <v>58940.71</v>
      </c>
      <c r="K137" s="106">
        <v>0</v>
      </c>
      <c r="L137" s="106">
        <v>0</v>
      </c>
      <c r="M137" s="106">
        <v>0</v>
      </c>
      <c r="N137" s="106">
        <v>2154</v>
      </c>
      <c r="O137" s="106">
        <v>0</v>
      </c>
      <c r="P137" s="106">
        <v>5720</v>
      </c>
      <c r="Q137" s="106">
        <f t="shared" si="40"/>
        <v>66814.709999999992</v>
      </c>
      <c r="R137" s="117"/>
    </row>
    <row r="138" spans="2:19" ht="30" x14ac:dyDescent="0.25">
      <c r="B138" s="124" t="s">
        <v>229</v>
      </c>
      <c r="C138" s="36">
        <v>506238</v>
      </c>
      <c r="D138" s="36">
        <v>506238</v>
      </c>
      <c r="E138" s="106">
        <v>0</v>
      </c>
      <c r="F138" s="106">
        <v>0</v>
      </c>
      <c r="G138" s="106">
        <v>0</v>
      </c>
      <c r="H138" s="106">
        <v>0</v>
      </c>
      <c r="I138" s="106">
        <v>0</v>
      </c>
      <c r="J138" s="106">
        <v>0</v>
      </c>
      <c r="K138" s="106">
        <v>0</v>
      </c>
      <c r="L138" s="106">
        <v>0</v>
      </c>
      <c r="M138" s="106">
        <v>0</v>
      </c>
      <c r="N138" s="106">
        <v>0</v>
      </c>
      <c r="O138" s="106">
        <v>0</v>
      </c>
      <c r="P138" s="106">
        <v>0</v>
      </c>
      <c r="Q138" s="106">
        <f t="shared" si="40"/>
        <v>0</v>
      </c>
      <c r="R138" s="116"/>
    </row>
    <row r="139" spans="2:19" ht="30" x14ac:dyDescent="0.25">
      <c r="B139" s="124" t="s">
        <v>230</v>
      </c>
      <c r="C139" s="36">
        <v>7370391</v>
      </c>
      <c r="D139" s="36">
        <v>7430391</v>
      </c>
      <c r="E139" s="106">
        <v>0</v>
      </c>
      <c r="F139" s="106">
        <v>0</v>
      </c>
      <c r="G139" s="106">
        <v>0</v>
      </c>
      <c r="H139" s="106">
        <v>0</v>
      </c>
      <c r="I139" s="106">
        <v>303998.95</v>
      </c>
      <c r="J139" s="106">
        <v>0</v>
      </c>
      <c r="K139" s="106">
        <v>0</v>
      </c>
      <c r="L139" s="106">
        <v>0</v>
      </c>
      <c r="M139" s="106">
        <v>0</v>
      </c>
      <c r="N139" s="106">
        <v>0</v>
      </c>
      <c r="O139" s="106">
        <v>0</v>
      </c>
      <c r="P139" s="106">
        <v>0</v>
      </c>
      <c r="Q139" s="106">
        <f t="shared" si="40"/>
        <v>303998.95</v>
      </c>
      <c r="R139" s="117"/>
    </row>
    <row r="140" spans="2:19" ht="30" x14ac:dyDescent="0.25">
      <c r="B140" s="124" t="s">
        <v>231</v>
      </c>
      <c r="C140" s="36">
        <v>6695472</v>
      </c>
      <c r="D140" s="36">
        <v>15756472</v>
      </c>
      <c r="E140" s="106">
        <v>0</v>
      </c>
      <c r="F140" s="106">
        <v>130744</v>
      </c>
      <c r="G140" s="106">
        <v>261488</v>
      </c>
      <c r="H140" s="106">
        <v>0</v>
      </c>
      <c r="I140" s="106">
        <v>261488</v>
      </c>
      <c r="J140" s="106">
        <v>0</v>
      </c>
      <c r="K140" s="106">
        <v>130744</v>
      </c>
      <c r="L140" s="106">
        <v>130744</v>
      </c>
      <c r="M140" s="106">
        <v>131244</v>
      </c>
      <c r="N140" s="106">
        <v>950542.19</v>
      </c>
      <c r="O140" s="106">
        <v>0</v>
      </c>
      <c r="P140" s="106">
        <v>261488</v>
      </c>
      <c r="Q140" s="106">
        <f t="shared" ref="Q140:Q204" si="74">SUM(E140:P140)</f>
        <v>2258482.19</v>
      </c>
      <c r="R140" s="117"/>
    </row>
    <row r="141" spans="2:19" ht="30" x14ac:dyDescent="0.25">
      <c r="B141" s="124" t="s">
        <v>232</v>
      </c>
      <c r="C141" s="36">
        <v>1375000</v>
      </c>
      <c r="D141" s="36">
        <v>6351499.6200000001</v>
      </c>
      <c r="E141" s="106">
        <v>0</v>
      </c>
      <c r="F141" s="106">
        <v>0</v>
      </c>
      <c r="G141" s="106">
        <v>0</v>
      </c>
      <c r="H141" s="106">
        <v>0</v>
      </c>
      <c r="I141" s="106">
        <v>0</v>
      </c>
      <c r="J141" s="106">
        <v>0</v>
      </c>
      <c r="K141" s="106">
        <v>0</v>
      </c>
      <c r="L141" s="106">
        <v>0</v>
      </c>
      <c r="M141" s="106">
        <v>0</v>
      </c>
      <c r="N141" s="106">
        <v>0</v>
      </c>
      <c r="O141" s="106">
        <v>10990</v>
      </c>
      <c r="P141" s="106">
        <v>1624.27</v>
      </c>
      <c r="Q141" s="106">
        <f t="shared" si="74"/>
        <v>12614.27</v>
      </c>
      <c r="R141" s="117"/>
    </row>
    <row r="142" spans="2:19" s="34" customFormat="1" ht="30" x14ac:dyDescent="0.25">
      <c r="B142" s="123" t="s">
        <v>233</v>
      </c>
      <c r="C142" s="67">
        <v>64183005</v>
      </c>
      <c r="D142" s="67">
        <v>80034042.230000004</v>
      </c>
      <c r="E142" s="108">
        <f>SUM(E143:E150)</f>
        <v>0</v>
      </c>
      <c r="F142" s="108">
        <f t="shared" ref="F142:L142" si="75">SUM(F143:F150)</f>
        <v>142757.72999999998</v>
      </c>
      <c r="G142" s="108">
        <f t="shared" si="75"/>
        <v>323545.3</v>
      </c>
      <c r="H142" s="108">
        <f t="shared" si="75"/>
        <v>1454704.15</v>
      </c>
      <c r="I142" s="108">
        <f t="shared" si="75"/>
        <v>244199.3</v>
      </c>
      <c r="J142" s="108">
        <f t="shared" si="75"/>
        <v>3782829.3900000006</v>
      </c>
      <c r="K142" s="108">
        <f t="shared" si="75"/>
        <v>558517.94000000006</v>
      </c>
      <c r="L142" s="108">
        <f t="shared" si="75"/>
        <v>1156393.05</v>
      </c>
      <c r="M142" s="108">
        <f>SUM(M143:M150)</f>
        <v>1066460.77</v>
      </c>
      <c r="N142" s="108">
        <f>SUM(N143:N150)</f>
        <v>1121405.3</v>
      </c>
      <c r="O142" s="108">
        <f>SUM(O143:O150)</f>
        <v>777136.6399999999</v>
      </c>
      <c r="P142" s="108">
        <f>SUM(P143:P150)</f>
        <v>4490726.79</v>
      </c>
      <c r="Q142" s="108">
        <f t="shared" si="74"/>
        <v>15118676.360000003</v>
      </c>
      <c r="R142" s="120"/>
      <c r="S142"/>
    </row>
    <row r="143" spans="2:19" ht="30" x14ac:dyDescent="0.25">
      <c r="B143" s="124" t="s">
        <v>234</v>
      </c>
      <c r="C143" s="36">
        <v>11800944</v>
      </c>
      <c r="D143" s="36">
        <v>11081494</v>
      </c>
      <c r="E143" s="106">
        <v>0</v>
      </c>
      <c r="F143" s="106">
        <v>64546</v>
      </c>
      <c r="G143" s="106">
        <v>193166</v>
      </c>
      <c r="H143" s="106">
        <v>64546</v>
      </c>
      <c r="I143" s="106">
        <v>0</v>
      </c>
      <c r="J143" s="106">
        <v>0</v>
      </c>
      <c r="K143" s="106">
        <v>21063</v>
      </c>
      <c r="L143" s="106">
        <v>79897.8</v>
      </c>
      <c r="M143" s="106">
        <v>31152</v>
      </c>
      <c r="N143" s="106">
        <v>79897.8</v>
      </c>
      <c r="O143" s="106">
        <v>81460</v>
      </c>
      <c r="P143" s="106">
        <v>10550</v>
      </c>
      <c r="Q143" s="106">
        <f t="shared" si="74"/>
        <v>626278.6</v>
      </c>
      <c r="R143" s="117"/>
    </row>
    <row r="144" spans="2:19" ht="30" x14ac:dyDescent="0.25">
      <c r="B144" s="124" t="s">
        <v>235</v>
      </c>
      <c r="C144" s="36">
        <v>32401911</v>
      </c>
      <c r="D144" s="36">
        <v>38461911</v>
      </c>
      <c r="E144" s="106">
        <v>0</v>
      </c>
      <c r="F144" s="106">
        <v>78211.73</v>
      </c>
      <c r="G144" s="106">
        <v>28399.73</v>
      </c>
      <c r="H144" s="106">
        <v>1329625.96</v>
      </c>
      <c r="I144" s="106">
        <v>28399.73</v>
      </c>
      <c r="J144" s="106">
        <v>3690321.3800000004</v>
      </c>
      <c r="K144" s="106">
        <v>0</v>
      </c>
      <c r="L144" s="106">
        <v>30000</v>
      </c>
      <c r="M144" s="106">
        <v>85696</v>
      </c>
      <c r="N144" s="106">
        <v>679764.24</v>
      </c>
      <c r="O144" s="106">
        <v>53946.8</v>
      </c>
      <c r="P144" s="106">
        <v>3470719.8099999996</v>
      </c>
      <c r="Q144" s="106">
        <f t="shared" si="74"/>
        <v>9475085.379999999</v>
      </c>
      <c r="R144" s="117"/>
    </row>
    <row r="145" spans="2:19" ht="30" x14ac:dyDescent="0.25">
      <c r="B145" s="124" t="s">
        <v>236</v>
      </c>
      <c r="C145" s="36">
        <v>810000</v>
      </c>
      <c r="D145" s="36">
        <v>910000</v>
      </c>
      <c r="E145" s="106">
        <v>0</v>
      </c>
      <c r="F145" s="106">
        <v>0</v>
      </c>
      <c r="G145" s="106">
        <v>0</v>
      </c>
      <c r="H145" s="106">
        <v>0</v>
      </c>
      <c r="I145" s="106">
        <v>0</v>
      </c>
      <c r="J145" s="106">
        <v>0</v>
      </c>
      <c r="K145" s="106">
        <v>0</v>
      </c>
      <c r="L145" s="106">
        <v>0</v>
      </c>
      <c r="M145" s="106">
        <v>0</v>
      </c>
      <c r="N145" s="106">
        <v>0</v>
      </c>
      <c r="O145" s="106">
        <v>0</v>
      </c>
      <c r="P145" s="106">
        <v>0</v>
      </c>
      <c r="Q145" s="106">
        <f t="shared" si="74"/>
        <v>0</v>
      </c>
      <c r="R145" s="116"/>
    </row>
    <row r="146" spans="2:19" ht="30" x14ac:dyDescent="0.25">
      <c r="B146" s="124" t="s">
        <v>469</v>
      </c>
      <c r="C146" s="36">
        <v>1271882</v>
      </c>
      <c r="D146" s="36">
        <v>1362611</v>
      </c>
      <c r="E146" s="106">
        <v>0</v>
      </c>
      <c r="F146" s="106">
        <v>0</v>
      </c>
      <c r="G146" s="106">
        <v>0</v>
      </c>
      <c r="H146" s="106">
        <v>0</v>
      </c>
      <c r="I146" s="106">
        <v>0</v>
      </c>
      <c r="J146" s="106">
        <v>0</v>
      </c>
      <c r="K146" s="106">
        <v>0</v>
      </c>
      <c r="L146" s="106">
        <v>0</v>
      </c>
      <c r="M146" s="106">
        <v>0</v>
      </c>
      <c r="N146" s="106">
        <v>0</v>
      </c>
      <c r="O146" s="106">
        <v>0</v>
      </c>
      <c r="P146" s="106">
        <v>0</v>
      </c>
      <c r="Q146" s="106">
        <f t="shared" si="74"/>
        <v>0</v>
      </c>
      <c r="R146" s="116"/>
    </row>
    <row r="147" spans="2:19" ht="30" x14ac:dyDescent="0.25">
      <c r="B147" s="124" t="s">
        <v>238</v>
      </c>
      <c r="C147" s="36">
        <v>12175595</v>
      </c>
      <c r="D147" s="36">
        <v>12975003.23</v>
      </c>
      <c r="E147" s="106">
        <v>0</v>
      </c>
      <c r="F147" s="106">
        <v>0</v>
      </c>
      <c r="G147" s="106">
        <v>56460.84</v>
      </c>
      <c r="H147" s="106">
        <v>60532.19</v>
      </c>
      <c r="I147" s="106">
        <v>95281.8</v>
      </c>
      <c r="J147" s="106">
        <v>33246.1</v>
      </c>
      <c r="K147" s="106">
        <v>129131.17000000001</v>
      </c>
      <c r="L147" s="106">
        <v>15029.45</v>
      </c>
      <c r="M147" s="106">
        <v>98559.52</v>
      </c>
      <c r="N147" s="106">
        <v>165310.26</v>
      </c>
      <c r="O147" s="106">
        <v>403904.86</v>
      </c>
      <c r="P147" s="106">
        <v>272148.99</v>
      </c>
      <c r="Q147" s="106">
        <f t="shared" si="74"/>
        <v>1329605.18</v>
      </c>
      <c r="R147" s="117"/>
    </row>
    <row r="148" spans="2:19" ht="30" x14ac:dyDescent="0.25">
      <c r="B148" s="124" t="s">
        <v>239</v>
      </c>
      <c r="C148" s="36">
        <v>174060</v>
      </c>
      <c r="D148" s="36">
        <v>706500</v>
      </c>
      <c r="E148" s="106">
        <v>0</v>
      </c>
      <c r="F148" s="106">
        <v>0</v>
      </c>
      <c r="G148" s="106">
        <v>0</v>
      </c>
      <c r="H148" s="106">
        <v>0</v>
      </c>
      <c r="I148" s="106">
        <v>0</v>
      </c>
      <c r="J148" s="106">
        <v>6161.91</v>
      </c>
      <c r="K148" s="106">
        <v>0</v>
      </c>
      <c r="L148" s="106">
        <v>0</v>
      </c>
      <c r="M148" s="106">
        <v>0</v>
      </c>
      <c r="N148" s="106">
        <v>0</v>
      </c>
      <c r="O148" s="106">
        <v>0</v>
      </c>
      <c r="P148" s="106">
        <v>259599.99</v>
      </c>
      <c r="Q148" s="106">
        <f t="shared" si="74"/>
        <v>265761.89999999997</v>
      </c>
      <c r="R148" s="117"/>
    </row>
    <row r="149" spans="2:19" ht="30" x14ac:dyDescent="0.25">
      <c r="B149" s="124" t="s">
        <v>240</v>
      </c>
      <c r="C149" s="36">
        <v>5348613</v>
      </c>
      <c r="D149" s="36">
        <v>14036523</v>
      </c>
      <c r="E149" s="106">
        <v>0</v>
      </c>
      <c r="F149" s="106">
        <v>0</v>
      </c>
      <c r="G149" s="106">
        <v>45518.73</v>
      </c>
      <c r="H149" s="106">
        <v>0</v>
      </c>
      <c r="I149" s="106">
        <v>120517.76999999999</v>
      </c>
      <c r="J149" s="106">
        <v>53100</v>
      </c>
      <c r="K149" s="106">
        <v>408323.77</v>
      </c>
      <c r="L149" s="106">
        <v>1031465.8</v>
      </c>
      <c r="M149" s="106">
        <v>851053.25</v>
      </c>
      <c r="N149" s="106">
        <v>196433</v>
      </c>
      <c r="O149" s="106">
        <v>237824.97999999998</v>
      </c>
      <c r="P149" s="106">
        <v>477708</v>
      </c>
      <c r="Q149" s="106">
        <f t="shared" si="74"/>
        <v>3421945.3000000003</v>
      </c>
      <c r="R149" s="117"/>
    </row>
    <row r="150" spans="2:19" ht="30" x14ac:dyDescent="0.25">
      <c r="B150" s="124" t="s">
        <v>470</v>
      </c>
      <c r="C150" s="77">
        <v>200000</v>
      </c>
      <c r="D150" s="77">
        <v>500000</v>
      </c>
      <c r="E150" s="106">
        <v>0</v>
      </c>
      <c r="F150" s="106">
        <v>0</v>
      </c>
      <c r="G150" s="106">
        <v>0</v>
      </c>
      <c r="H150" s="106">
        <v>0</v>
      </c>
      <c r="I150" s="106">
        <v>0</v>
      </c>
      <c r="J150" s="106">
        <v>0</v>
      </c>
      <c r="K150" s="106">
        <v>0</v>
      </c>
      <c r="L150" s="106">
        <v>0</v>
      </c>
      <c r="M150" s="106">
        <v>0</v>
      </c>
      <c r="N150" s="106">
        <v>0</v>
      </c>
      <c r="O150" s="106">
        <v>0</v>
      </c>
      <c r="P150" s="108">
        <v>0</v>
      </c>
      <c r="Q150" s="108">
        <f>SUM(E150:P150)</f>
        <v>0</v>
      </c>
      <c r="R150" s="116"/>
    </row>
    <row r="151" spans="2:19" s="34" customFormat="1" x14ac:dyDescent="0.25">
      <c r="B151" s="123" t="s">
        <v>471</v>
      </c>
      <c r="C151" s="113">
        <v>0</v>
      </c>
      <c r="D151" s="113">
        <v>5114000</v>
      </c>
      <c r="E151" s="108">
        <f>E152</f>
        <v>0</v>
      </c>
      <c r="F151" s="108">
        <f t="shared" ref="F151:M151" si="76">F152</f>
        <v>0</v>
      </c>
      <c r="G151" s="108">
        <f t="shared" si="76"/>
        <v>0</v>
      </c>
      <c r="H151" s="108">
        <f t="shared" si="76"/>
        <v>0</v>
      </c>
      <c r="I151" s="108">
        <f t="shared" si="76"/>
        <v>0</v>
      </c>
      <c r="J151" s="108">
        <f t="shared" si="76"/>
        <v>0</v>
      </c>
      <c r="K151" s="108">
        <f t="shared" si="76"/>
        <v>0</v>
      </c>
      <c r="L151" s="108">
        <f t="shared" si="76"/>
        <v>0</v>
      </c>
      <c r="M151" s="108">
        <f t="shared" si="76"/>
        <v>0</v>
      </c>
      <c r="N151" s="108">
        <f>N152</f>
        <v>48675</v>
      </c>
      <c r="O151" s="108">
        <f>O152</f>
        <v>2856015.01</v>
      </c>
      <c r="P151" s="111">
        <f>P152</f>
        <v>0</v>
      </c>
      <c r="Q151" s="111">
        <f>SUM(E151:P151)</f>
        <v>2904690.01</v>
      </c>
      <c r="R151" s="120"/>
      <c r="S151"/>
    </row>
    <row r="152" spans="2:19" x14ac:dyDescent="0.25">
      <c r="B152" s="124" t="s">
        <v>472</v>
      </c>
      <c r="C152" s="92">
        <v>0</v>
      </c>
      <c r="D152" s="92">
        <v>5114000</v>
      </c>
      <c r="E152" s="106">
        <v>0</v>
      </c>
      <c r="F152" s="106">
        <v>0</v>
      </c>
      <c r="G152" s="106">
        <v>0</v>
      </c>
      <c r="H152" s="106">
        <v>0</v>
      </c>
      <c r="I152" s="106">
        <v>0</v>
      </c>
      <c r="J152" s="106">
        <v>0</v>
      </c>
      <c r="K152" s="106">
        <v>0</v>
      </c>
      <c r="L152" s="106">
        <v>0</v>
      </c>
      <c r="M152" s="106">
        <v>0</v>
      </c>
      <c r="N152" s="106">
        <v>48675</v>
      </c>
      <c r="O152" s="106">
        <v>2856015.01</v>
      </c>
      <c r="P152" s="107">
        <v>0</v>
      </c>
      <c r="Q152" s="112">
        <f>SUM(E152:P152)</f>
        <v>2904690.01</v>
      </c>
      <c r="R152" s="117"/>
    </row>
    <row r="153" spans="2:19" ht="30" x14ac:dyDescent="0.25">
      <c r="B153" s="122" t="s">
        <v>37</v>
      </c>
      <c r="C153" s="36">
        <v>34756693707</v>
      </c>
      <c r="D153" s="36">
        <v>34687022838.410004</v>
      </c>
      <c r="E153" s="106">
        <f>E154+E156+E158+E160+E162+E166+E171+E178+E182</f>
        <v>5959.52</v>
      </c>
      <c r="F153" s="106">
        <f t="shared" ref="F153:M153" si="77">F154+F156+F158+F160+F162+F166+F171+F178+F182</f>
        <v>5384923.7799999993</v>
      </c>
      <c r="G153" s="106">
        <f t="shared" si="77"/>
        <v>5984237.6600000001</v>
      </c>
      <c r="H153" s="106">
        <f t="shared" si="77"/>
        <v>2189909.39</v>
      </c>
      <c r="I153" s="106">
        <f t="shared" si="77"/>
        <v>4099940.2699999996</v>
      </c>
      <c r="J153" s="106">
        <f t="shared" si="77"/>
        <v>8195160.4100000001</v>
      </c>
      <c r="K153" s="106">
        <f t="shared" si="77"/>
        <v>7095523.7000000002</v>
      </c>
      <c r="L153" s="106">
        <f t="shared" si="77"/>
        <v>3163526.84</v>
      </c>
      <c r="M153" s="106">
        <f t="shared" si="77"/>
        <v>5968025.1600000001</v>
      </c>
      <c r="N153" s="106">
        <f>N154+N156+N158+N160+N162+N166+N171+N178+N182</f>
        <v>16572808.35</v>
      </c>
      <c r="O153" s="106">
        <f>O154+O156+O158+O160+O162+O166+O171+O178+O182</f>
        <v>4029068.74</v>
      </c>
      <c r="P153" s="106">
        <f>P154+P156+P158+P160+P162+P166+P171+P178+P182</f>
        <v>18951306.200000003</v>
      </c>
      <c r="Q153" s="106">
        <f>SUM(E153:P153)</f>
        <v>81640390.019999996</v>
      </c>
      <c r="R153" s="117"/>
    </row>
    <row r="154" spans="2:19" s="34" customFormat="1" x14ac:dyDescent="0.25">
      <c r="B154" s="123" t="s">
        <v>473</v>
      </c>
      <c r="C154" s="67">
        <v>1679000</v>
      </c>
      <c r="D154" s="67">
        <v>1556000</v>
      </c>
      <c r="E154" s="108">
        <f>E155</f>
        <v>0</v>
      </c>
      <c r="F154" s="108">
        <f>F155</f>
        <v>0</v>
      </c>
      <c r="G154" s="108">
        <f t="shared" ref="G154:P154" si="78">G155</f>
        <v>0</v>
      </c>
      <c r="H154" s="108">
        <f t="shared" si="78"/>
        <v>0</v>
      </c>
      <c r="I154" s="108">
        <f t="shared" si="78"/>
        <v>0</v>
      </c>
      <c r="J154" s="108">
        <f t="shared" si="78"/>
        <v>0</v>
      </c>
      <c r="K154" s="108">
        <f t="shared" si="78"/>
        <v>0</v>
      </c>
      <c r="L154" s="108">
        <f t="shared" si="78"/>
        <v>0</v>
      </c>
      <c r="M154" s="108">
        <f t="shared" si="78"/>
        <v>0</v>
      </c>
      <c r="N154" s="108">
        <f t="shared" si="78"/>
        <v>0</v>
      </c>
      <c r="O154" s="108">
        <f t="shared" si="78"/>
        <v>0</v>
      </c>
      <c r="P154" s="108">
        <f t="shared" si="78"/>
        <v>0</v>
      </c>
      <c r="Q154" s="108">
        <f t="shared" si="74"/>
        <v>0</v>
      </c>
      <c r="R154" s="119"/>
      <c r="S154"/>
    </row>
    <row r="155" spans="2:19" x14ac:dyDescent="0.25">
      <c r="B155" s="124" t="s">
        <v>242</v>
      </c>
      <c r="C155" s="36">
        <v>1679000</v>
      </c>
      <c r="D155" s="36">
        <v>1556000</v>
      </c>
      <c r="E155" s="106">
        <v>0</v>
      </c>
      <c r="F155" s="106">
        <v>0</v>
      </c>
      <c r="G155" s="106">
        <v>0</v>
      </c>
      <c r="H155" s="106">
        <v>0</v>
      </c>
      <c r="I155" s="106">
        <v>0</v>
      </c>
      <c r="J155" s="106">
        <v>0</v>
      </c>
      <c r="K155" s="106">
        <v>0</v>
      </c>
      <c r="L155" s="106">
        <v>0</v>
      </c>
      <c r="M155" s="106">
        <v>0</v>
      </c>
      <c r="N155" s="106">
        <v>0</v>
      </c>
      <c r="O155" s="106">
        <v>0</v>
      </c>
      <c r="P155" s="106">
        <v>0</v>
      </c>
      <c r="Q155" s="106">
        <f t="shared" si="74"/>
        <v>0</v>
      </c>
      <c r="R155" s="116"/>
    </row>
    <row r="156" spans="2:19" s="34" customFormat="1" x14ac:dyDescent="0.25">
      <c r="B156" s="123" t="s">
        <v>243</v>
      </c>
      <c r="C156" s="67">
        <v>87142460</v>
      </c>
      <c r="D156" s="67">
        <v>87175449.390000001</v>
      </c>
      <c r="E156" s="108">
        <f>E157</f>
        <v>0</v>
      </c>
      <c r="F156" s="108">
        <f t="shared" ref="F156:P156" si="79">F157</f>
        <v>15691.77</v>
      </c>
      <c r="G156" s="108">
        <f t="shared" si="79"/>
        <v>2760</v>
      </c>
      <c r="H156" s="108">
        <f t="shared" si="79"/>
        <v>2140</v>
      </c>
      <c r="I156" s="108">
        <f t="shared" si="79"/>
        <v>460</v>
      </c>
      <c r="J156" s="108">
        <f t="shared" si="79"/>
        <v>460</v>
      </c>
      <c r="K156" s="108">
        <f t="shared" si="79"/>
        <v>0</v>
      </c>
      <c r="L156" s="108">
        <f t="shared" si="79"/>
        <v>5330</v>
      </c>
      <c r="M156" s="108">
        <f t="shared" si="79"/>
        <v>2430.63</v>
      </c>
      <c r="N156" s="108">
        <f t="shared" si="79"/>
        <v>1550</v>
      </c>
      <c r="O156" s="108">
        <f t="shared" si="79"/>
        <v>1456.4</v>
      </c>
      <c r="P156" s="108">
        <f t="shared" si="79"/>
        <v>9489.39</v>
      </c>
      <c r="Q156" s="108">
        <f t="shared" si="74"/>
        <v>41768.19</v>
      </c>
      <c r="R156" s="120"/>
      <c r="S156"/>
    </row>
    <row r="157" spans="2:19" x14ac:dyDescent="0.25">
      <c r="B157" s="124" t="s">
        <v>244</v>
      </c>
      <c r="C157" s="36">
        <v>87142460</v>
      </c>
      <c r="D157" s="36">
        <v>87175449.390000001</v>
      </c>
      <c r="E157" s="106">
        <v>0</v>
      </c>
      <c r="F157" s="106">
        <v>15691.77</v>
      </c>
      <c r="G157" s="106">
        <v>2760</v>
      </c>
      <c r="H157" s="106">
        <v>2140</v>
      </c>
      <c r="I157" s="106">
        <v>460</v>
      </c>
      <c r="J157" s="106">
        <v>460</v>
      </c>
      <c r="K157" s="106">
        <v>0</v>
      </c>
      <c r="L157" s="106">
        <v>5330</v>
      </c>
      <c r="M157" s="106">
        <v>2430.63</v>
      </c>
      <c r="N157" s="106">
        <v>1550</v>
      </c>
      <c r="O157" s="106">
        <v>1456.4</v>
      </c>
      <c r="P157" s="106">
        <v>9489.39</v>
      </c>
      <c r="Q157" s="106">
        <f t="shared" si="74"/>
        <v>41768.19</v>
      </c>
      <c r="R157" s="117"/>
    </row>
    <row r="158" spans="2:19" s="34" customFormat="1" ht="30" x14ac:dyDescent="0.25">
      <c r="B158" s="123" t="s">
        <v>245</v>
      </c>
      <c r="C158" s="67">
        <v>33396984054</v>
      </c>
      <c r="D158" s="67">
        <v>33397025454</v>
      </c>
      <c r="E158" s="108">
        <f>E159</f>
        <v>0</v>
      </c>
      <c r="F158" s="108">
        <f t="shared" ref="F158:M158" si="80">F159</f>
        <v>0</v>
      </c>
      <c r="G158" s="108">
        <f t="shared" si="80"/>
        <v>0</v>
      </c>
      <c r="H158" s="108">
        <f t="shared" si="80"/>
        <v>41400</v>
      </c>
      <c r="I158" s="108">
        <f t="shared" si="80"/>
        <v>0</v>
      </c>
      <c r="J158" s="108">
        <f t="shared" si="80"/>
        <v>0</v>
      </c>
      <c r="K158" s="108">
        <f t="shared" si="80"/>
        <v>0</v>
      </c>
      <c r="L158" s="108">
        <f t="shared" si="80"/>
        <v>0</v>
      </c>
      <c r="M158" s="108">
        <f t="shared" si="80"/>
        <v>0</v>
      </c>
      <c r="N158" s="108">
        <f>N159</f>
        <v>0</v>
      </c>
      <c r="O158" s="108">
        <f>O159</f>
        <v>0</v>
      </c>
      <c r="P158" s="108">
        <f>P159</f>
        <v>0</v>
      </c>
      <c r="Q158" s="108">
        <f t="shared" si="74"/>
        <v>41400</v>
      </c>
      <c r="R158" s="120"/>
      <c r="S158"/>
    </row>
    <row r="159" spans="2:19" ht="30" x14ac:dyDescent="0.25">
      <c r="B159" s="124" t="s">
        <v>246</v>
      </c>
      <c r="C159" s="36">
        <v>33396984054</v>
      </c>
      <c r="D159" s="36">
        <v>33397025454</v>
      </c>
      <c r="E159" s="106">
        <v>0</v>
      </c>
      <c r="F159" s="106">
        <v>0</v>
      </c>
      <c r="G159" s="106">
        <v>0</v>
      </c>
      <c r="H159" s="106">
        <v>41400</v>
      </c>
      <c r="I159" s="106">
        <v>0</v>
      </c>
      <c r="J159" s="106">
        <v>0</v>
      </c>
      <c r="K159" s="106">
        <v>0</v>
      </c>
      <c r="L159" s="106">
        <v>0</v>
      </c>
      <c r="M159" s="106">
        <v>0</v>
      </c>
      <c r="N159" s="106">
        <v>0</v>
      </c>
      <c r="O159" s="106">
        <v>0</v>
      </c>
      <c r="P159" s="106">
        <v>0</v>
      </c>
      <c r="Q159" s="106">
        <f t="shared" si="74"/>
        <v>41400</v>
      </c>
      <c r="R159" s="117"/>
    </row>
    <row r="160" spans="2:19" s="34" customFormat="1" x14ac:dyDescent="0.25">
      <c r="B160" s="123" t="s">
        <v>247</v>
      </c>
      <c r="C160" s="67">
        <v>6097832</v>
      </c>
      <c r="D160" s="67">
        <v>6097832</v>
      </c>
      <c r="E160" s="108">
        <f>E161</f>
        <v>5959.52</v>
      </c>
      <c r="F160" s="108">
        <f t="shared" ref="F160:P160" si="81">F161</f>
        <v>5919.53</v>
      </c>
      <c r="G160" s="108">
        <f t="shared" si="81"/>
        <v>5919.53</v>
      </c>
      <c r="H160" s="108">
        <f t="shared" si="81"/>
        <v>5879.53</v>
      </c>
      <c r="I160" s="108">
        <f t="shared" si="81"/>
        <v>5879.53</v>
      </c>
      <c r="J160" s="108">
        <f t="shared" si="81"/>
        <v>5879.53</v>
      </c>
      <c r="K160" s="108">
        <f t="shared" si="81"/>
        <v>5839.53</v>
      </c>
      <c r="L160" s="108">
        <f t="shared" si="81"/>
        <v>0</v>
      </c>
      <c r="M160" s="108">
        <f t="shared" si="81"/>
        <v>11679.06</v>
      </c>
      <c r="N160" s="108">
        <f t="shared" si="81"/>
        <v>6399.49</v>
      </c>
      <c r="O160" s="108">
        <f t="shared" si="81"/>
        <v>0</v>
      </c>
      <c r="P160" s="108">
        <f t="shared" si="81"/>
        <v>12638.99</v>
      </c>
      <c r="Q160" s="108">
        <f t="shared" si="74"/>
        <v>71994.239999999991</v>
      </c>
      <c r="R160" s="120"/>
      <c r="S160"/>
    </row>
    <row r="161" spans="2:19" x14ac:dyDescent="0.25">
      <c r="B161" s="124" t="s">
        <v>248</v>
      </c>
      <c r="C161" s="36">
        <v>6097832</v>
      </c>
      <c r="D161" s="36">
        <v>6097832</v>
      </c>
      <c r="E161" s="106">
        <v>5959.52</v>
      </c>
      <c r="F161" s="106">
        <v>5919.53</v>
      </c>
      <c r="G161" s="106">
        <v>5919.53</v>
      </c>
      <c r="H161" s="106">
        <v>5879.53</v>
      </c>
      <c r="I161" s="106">
        <v>5879.53</v>
      </c>
      <c r="J161" s="106">
        <v>5879.53</v>
      </c>
      <c r="K161" s="106">
        <v>5839.53</v>
      </c>
      <c r="L161" s="106">
        <v>0</v>
      </c>
      <c r="M161" s="106">
        <v>11679.06</v>
      </c>
      <c r="N161" s="106">
        <v>6399.49</v>
      </c>
      <c r="O161" s="106">
        <v>0</v>
      </c>
      <c r="P161" s="106">
        <v>12638.99</v>
      </c>
      <c r="Q161" s="106">
        <f t="shared" si="74"/>
        <v>71994.239999999991</v>
      </c>
      <c r="R161" s="117"/>
    </row>
    <row r="162" spans="2:19" s="34" customFormat="1" ht="30" x14ac:dyDescent="0.25">
      <c r="B162" s="123" t="s">
        <v>249</v>
      </c>
      <c r="C162" s="67">
        <v>13193445</v>
      </c>
      <c r="D162" s="67">
        <v>15662825.800000001</v>
      </c>
      <c r="E162" s="108">
        <f>SUM(E163:E165)</f>
        <v>0</v>
      </c>
      <c r="F162" s="108">
        <f t="shared" ref="F162:P162" si="82">SUM(F163:F165)</f>
        <v>897703.07</v>
      </c>
      <c r="G162" s="108">
        <f t="shared" si="82"/>
        <v>460521.58999999997</v>
      </c>
      <c r="H162" s="108">
        <f t="shared" si="82"/>
        <v>313136.46999999997</v>
      </c>
      <c r="I162" s="108">
        <f t="shared" si="82"/>
        <v>314670.46999999997</v>
      </c>
      <c r="J162" s="108">
        <f t="shared" si="82"/>
        <v>640109.84</v>
      </c>
      <c r="K162" s="108">
        <f t="shared" si="82"/>
        <v>407119.56</v>
      </c>
      <c r="L162" s="108">
        <f t="shared" si="82"/>
        <v>349591.22</v>
      </c>
      <c r="M162" s="108">
        <f>SUM(M163:M165)</f>
        <v>491499.77999999997</v>
      </c>
      <c r="N162" s="108">
        <f t="shared" si="82"/>
        <v>540956.53</v>
      </c>
      <c r="O162" s="108">
        <f t="shared" si="82"/>
        <v>503756.12</v>
      </c>
      <c r="P162" s="108">
        <f t="shared" si="82"/>
        <v>1326077.67</v>
      </c>
      <c r="Q162" s="108">
        <f t="shared" si="74"/>
        <v>6245142.3199999994</v>
      </c>
      <c r="R162" s="120"/>
      <c r="S162"/>
    </row>
    <row r="163" spans="2:19" x14ac:dyDescent="0.25">
      <c r="B163" s="124" t="s">
        <v>250</v>
      </c>
      <c r="C163" s="36">
        <v>2996113</v>
      </c>
      <c r="D163" s="36">
        <v>3351113</v>
      </c>
      <c r="E163" s="106">
        <v>0</v>
      </c>
      <c r="F163" s="106">
        <v>555220</v>
      </c>
      <c r="G163" s="106">
        <v>41064</v>
      </c>
      <c r="H163" s="106">
        <v>7080</v>
      </c>
      <c r="I163" s="106">
        <v>7080</v>
      </c>
      <c r="J163" s="106">
        <v>7080</v>
      </c>
      <c r="K163" s="106">
        <v>0</v>
      </c>
      <c r="L163" s="106">
        <v>21138.35</v>
      </c>
      <c r="M163" s="106">
        <v>7863.35</v>
      </c>
      <c r="N163" s="106">
        <v>42575.41</v>
      </c>
      <c r="O163" s="106">
        <v>29300.41</v>
      </c>
      <c r="P163" s="106">
        <v>269190.7</v>
      </c>
      <c r="Q163" s="106">
        <f t="shared" si="74"/>
        <v>987592.22</v>
      </c>
      <c r="R163" s="117"/>
    </row>
    <row r="164" spans="2:19" x14ac:dyDescent="0.25">
      <c r="B164" s="124" t="s">
        <v>251</v>
      </c>
      <c r="C164" s="36">
        <v>192331</v>
      </c>
      <c r="D164" s="36">
        <v>199991.8</v>
      </c>
      <c r="E164" s="106">
        <v>0</v>
      </c>
      <c r="F164" s="106">
        <v>0</v>
      </c>
      <c r="G164" s="106">
        <v>0</v>
      </c>
      <c r="H164" s="106">
        <v>0</v>
      </c>
      <c r="I164" s="106">
        <v>1534</v>
      </c>
      <c r="J164" s="106">
        <v>0</v>
      </c>
      <c r="K164" s="106">
        <v>5166.46</v>
      </c>
      <c r="L164" s="106">
        <v>4183.1000000000004</v>
      </c>
      <c r="M164" s="106">
        <v>0</v>
      </c>
      <c r="N164" s="106">
        <v>578</v>
      </c>
      <c r="O164" s="106">
        <v>4507.6000000000004</v>
      </c>
      <c r="P164" s="106">
        <v>7528.3</v>
      </c>
      <c r="Q164" s="106">
        <f t="shared" si="74"/>
        <v>23497.460000000003</v>
      </c>
      <c r="R164" s="117"/>
    </row>
    <row r="165" spans="2:19" x14ac:dyDescent="0.25">
      <c r="B165" s="124" t="s">
        <v>252</v>
      </c>
      <c r="C165" s="36">
        <v>10005001</v>
      </c>
      <c r="D165" s="36">
        <v>12111721</v>
      </c>
      <c r="E165" s="106">
        <v>0</v>
      </c>
      <c r="F165" s="106">
        <v>342483.06999999995</v>
      </c>
      <c r="G165" s="106">
        <v>419457.58999999997</v>
      </c>
      <c r="H165" s="106">
        <v>306056.46999999997</v>
      </c>
      <c r="I165" s="106">
        <v>306056.46999999997</v>
      </c>
      <c r="J165" s="106">
        <v>633029.84</v>
      </c>
      <c r="K165" s="106">
        <v>401953.1</v>
      </c>
      <c r="L165" s="106">
        <v>324269.76999999996</v>
      </c>
      <c r="M165" s="106">
        <v>483636.43</v>
      </c>
      <c r="N165" s="106">
        <v>497803.12</v>
      </c>
      <c r="O165" s="106">
        <v>469948.11</v>
      </c>
      <c r="P165" s="106">
        <v>1049358.67</v>
      </c>
      <c r="Q165" s="106">
        <f t="shared" si="74"/>
        <v>5234052.6400000006</v>
      </c>
      <c r="R165" s="117"/>
    </row>
    <row r="166" spans="2:19" s="34" customFormat="1" ht="30" x14ac:dyDescent="0.25">
      <c r="B166" s="123" t="s">
        <v>253</v>
      </c>
      <c r="C166" s="67">
        <v>113462598</v>
      </c>
      <c r="D166" s="67">
        <v>120367148</v>
      </c>
      <c r="E166" s="108">
        <f>SUM(E167:E170)</f>
        <v>0</v>
      </c>
      <c r="F166" s="108">
        <f t="shared" ref="F166:M166" si="83">SUM(F167:F170)</f>
        <v>772630</v>
      </c>
      <c r="G166" s="108">
        <f t="shared" si="83"/>
        <v>109150</v>
      </c>
      <c r="H166" s="108">
        <f t="shared" si="83"/>
        <v>104694</v>
      </c>
      <c r="I166" s="108">
        <f t="shared" si="83"/>
        <v>0</v>
      </c>
      <c r="J166" s="108">
        <f t="shared" si="83"/>
        <v>1720498.02</v>
      </c>
      <c r="K166" s="108">
        <f t="shared" si="83"/>
        <v>1695255.78</v>
      </c>
      <c r="L166" s="108">
        <f t="shared" si="83"/>
        <v>0</v>
      </c>
      <c r="M166" s="108">
        <f t="shared" si="83"/>
        <v>235026.5</v>
      </c>
      <c r="N166" s="108">
        <f>SUM(N167:N170)</f>
        <v>25724</v>
      </c>
      <c r="O166" s="108">
        <f>SUM(O167:O170)</f>
        <v>2029594.4</v>
      </c>
      <c r="P166" s="108">
        <f>SUM(P167:P170)</f>
        <v>2812333.5300000003</v>
      </c>
      <c r="Q166" s="108">
        <f t="shared" si="74"/>
        <v>9504906.2300000004</v>
      </c>
      <c r="R166" s="120"/>
      <c r="S166"/>
    </row>
    <row r="167" spans="2:19" x14ac:dyDescent="0.25">
      <c r="B167" s="124" t="s">
        <v>254</v>
      </c>
      <c r="C167" s="36">
        <v>97938405</v>
      </c>
      <c r="D167" s="36">
        <v>106622955</v>
      </c>
      <c r="E167" s="106">
        <v>0</v>
      </c>
      <c r="F167" s="106">
        <v>772630</v>
      </c>
      <c r="G167" s="106">
        <v>109150</v>
      </c>
      <c r="H167" s="106">
        <v>104694</v>
      </c>
      <c r="I167" s="106">
        <v>0</v>
      </c>
      <c r="J167" s="106">
        <v>1720498.02</v>
      </c>
      <c r="K167" s="106">
        <v>1695255.78</v>
      </c>
      <c r="L167" s="106">
        <v>0</v>
      </c>
      <c r="M167" s="106">
        <v>235026.5</v>
      </c>
      <c r="N167" s="106">
        <v>25724</v>
      </c>
      <c r="O167" s="106">
        <v>2029594.4</v>
      </c>
      <c r="P167" s="106">
        <v>2812333.5300000003</v>
      </c>
      <c r="Q167" s="106">
        <f t="shared" si="74"/>
        <v>9504906.2300000004</v>
      </c>
      <c r="R167" s="117"/>
    </row>
    <row r="168" spans="2:19" x14ac:dyDescent="0.25">
      <c r="B168" s="124" t="s">
        <v>255</v>
      </c>
      <c r="C168" s="36">
        <v>11715267</v>
      </c>
      <c r="D168" s="36">
        <v>9765267</v>
      </c>
      <c r="E168" s="106">
        <v>0</v>
      </c>
      <c r="F168" s="106">
        <v>0</v>
      </c>
      <c r="G168" s="106">
        <v>0</v>
      </c>
      <c r="H168" s="106">
        <v>0</v>
      </c>
      <c r="I168" s="106">
        <v>0</v>
      </c>
      <c r="J168" s="106">
        <v>0</v>
      </c>
      <c r="K168" s="106">
        <v>0</v>
      </c>
      <c r="L168" s="106">
        <v>0</v>
      </c>
      <c r="M168" s="106">
        <v>0</v>
      </c>
      <c r="N168" s="106">
        <v>0</v>
      </c>
      <c r="O168" s="106">
        <v>0</v>
      </c>
      <c r="P168" s="106">
        <v>0</v>
      </c>
      <c r="Q168" s="106">
        <f t="shared" si="74"/>
        <v>0</v>
      </c>
      <c r="R168" s="116"/>
    </row>
    <row r="169" spans="2:19" x14ac:dyDescent="0.25">
      <c r="B169" s="124" t="s">
        <v>256</v>
      </c>
      <c r="C169" s="36">
        <v>878926</v>
      </c>
      <c r="D169" s="36">
        <v>878926</v>
      </c>
      <c r="E169" s="106">
        <v>0</v>
      </c>
      <c r="F169" s="106">
        <v>0</v>
      </c>
      <c r="G169" s="106">
        <v>0</v>
      </c>
      <c r="H169" s="106">
        <v>0</v>
      </c>
      <c r="I169" s="106">
        <v>0</v>
      </c>
      <c r="J169" s="106">
        <v>0</v>
      </c>
      <c r="K169" s="106">
        <v>0</v>
      </c>
      <c r="L169" s="106">
        <v>0</v>
      </c>
      <c r="M169" s="106">
        <v>0</v>
      </c>
      <c r="N169" s="106">
        <v>0</v>
      </c>
      <c r="O169" s="106">
        <v>0</v>
      </c>
      <c r="P169" s="106">
        <v>0</v>
      </c>
      <c r="Q169" s="106">
        <f t="shared" si="74"/>
        <v>0</v>
      </c>
      <c r="R169" s="116"/>
    </row>
    <row r="170" spans="2:19" x14ac:dyDescent="0.25">
      <c r="B170" s="124" t="s">
        <v>257</v>
      </c>
      <c r="C170" s="36">
        <v>2930000</v>
      </c>
      <c r="D170" s="36">
        <v>3100000</v>
      </c>
      <c r="E170" s="106">
        <v>0</v>
      </c>
      <c r="F170" s="106">
        <v>0</v>
      </c>
      <c r="G170" s="106">
        <v>0</v>
      </c>
      <c r="H170" s="106">
        <v>0</v>
      </c>
      <c r="I170" s="106">
        <v>0</v>
      </c>
      <c r="J170" s="106">
        <v>0</v>
      </c>
      <c r="K170" s="106">
        <v>0</v>
      </c>
      <c r="L170" s="106">
        <v>0</v>
      </c>
      <c r="M170" s="106">
        <v>0</v>
      </c>
      <c r="N170" s="106">
        <v>0</v>
      </c>
      <c r="O170" s="106">
        <v>0</v>
      </c>
      <c r="P170" s="106">
        <v>0</v>
      </c>
      <c r="Q170" s="106">
        <f t="shared" si="74"/>
        <v>0</v>
      </c>
      <c r="R170" s="116"/>
    </row>
    <row r="171" spans="2:19" s="34" customFormat="1" x14ac:dyDescent="0.25">
      <c r="B171" s="123" t="s">
        <v>258</v>
      </c>
      <c r="C171" s="67">
        <v>1104109018</v>
      </c>
      <c r="D171" s="67">
        <v>1023479329.22</v>
      </c>
      <c r="E171" s="108">
        <f>SUM(E172:E177)</f>
        <v>0</v>
      </c>
      <c r="F171" s="108">
        <f t="shared" ref="F171:P171" si="84">SUM(F172:F177)</f>
        <v>3666979.8899999997</v>
      </c>
      <c r="G171" s="108">
        <f t="shared" si="84"/>
        <v>3875110.05</v>
      </c>
      <c r="H171" s="108">
        <f t="shared" si="84"/>
        <v>1722659.3900000001</v>
      </c>
      <c r="I171" s="108">
        <f t="shared" si="84"/>
        <v>3778930.2699999996</v>
      </c>
      <c r="J171" s="108">
        <f t="shared" si="84"/>
        <v>5828213.0199999996</v>
      </c>
      <c r="K171" s="108">
        <f t="shared" si="84"/>
        <v>4987308.83</v>
      </c>
      <c r="L171" s="108">
        <f t="shared" si="84"/>
        <v>2807825.5</v>
      </c>
      <c r="M171" s="108">
        <f>SUM(M172:M177)</f>
        <v>5227015.99</v>
      </c>
      <c r="N171" s="108">
        <f t="shared" si="84"/>
        <v>15998178.33</v>
      </c>
      <c r="O171" s="108">
        <f t="shared" si="84"/>
        <v>1492761.82</v>
      </c>
      <c r="P171" s="108">
        <f t="shared" si="84"/>
        <v>14790766.620000001</v>
      </c>
      <c r="Q171" s="108">
        <f t="shared" si="74"/>
        <v>64175749.709999993</v>
      </c>
      <c r="R171" s="120"/>
      <c r="S171"/>
    </row>
    <row r="172" spans="2:19" x14ac:dyDescent="0.25">
      <c r="B172" s="124" t="s">
        <v>259</v>
      </c>
      <c r="C172" s="36">
        <v>19338158</v>
      </c>
      <c r="D172" s="36">
        <v>20338158</v>
      </c>
      <c r="E172" s="106">
        <v>0</v>
      </c>
      <c r="F172" s="106">
        <v>0</v>
      </c>
      <c r="G172" s="106">
        <v>0</v>
      </c>
      <c r="H172" s="106">
        <v>0</v>
      </c>
      <c r="I172" s="106">
        <v>13924</v>
      </c>
      <c r="J172" s="106">
        <v>0</v>
      </c>
      <c r="K172" s="106">
        <v>41418</v>
      </c>
      <c r="L172" s="106">
        <v>0</v>
      </c>
      <c r="M172" s="106">
        <v>0</v>
      </c>
      <c r="N172" s="106">
        <v>0</v>
      </c>
      <c r="O172" s="106">
        <v>0</v>
      </c>
      <c r="P172" s="106">
        <v>0</v>
      </c>
      <c r="Q172" s="106">
        <f t="shared" si="74"/>
        <v>55342</v>
      </c>
      <c r="R172" s="117"/>
    </row>
    <row r="173" spans="2:19" x14ac:dyDescent="0.25">
      <c r="B173" s="124" t="s">
        <v>260</v>
      </c>
      <c r="C173" s="36">
        <v>11568044</v>
      </c>
      <c r="D173" s="36">
        <v>13892753.32</v>
      </c>
      <c r="E173" s="106">
        <v>0</v>
      </c>
      <c r="F173" s="106">
        <v>0</v>
      </c>
      <c r="G173" s="106">
        <v>35000</v>
      </c>
      <c r="H173" s="106">
        <v>144610</v>
      </c>
      <c r="I173" s="106">
        <v>163070.02000000002</v>
      </c>
      <c r="J173" s="106">
        <v>170400</v>
      </c>
      <c r="K173" s="106">
        <v>133340</v>
      </c>
      <c r="L173" s="106">
        <v>214692</v>
      </c>
      <c r="M173" s="106">
        <v>35450</v>
      </c>
      <c r="N173" s="106">
        <v>24190</v>
      </c>
      <c r="O173" s="106">
        <v>117836</v>
      </c>
      <c r="P173" s="106">
        <v>648060</v>
      </c>
      <c r="Q173" s="106">
        <f t="shared" si="74"/>
        <v>1686648.02</v>
      </c>
      <c r="R173" s="117"/>
    </row>
    <row r="174" spans="2:19" x14ac:dyDescent="0.25">
      <c r="B174" s="124" t="s">
        <v>261</v>
      </c>
      <c r="C174" s="36">
        <v>8171427</v>
      </c>
      <c r="D174" s="36">
        <v>10885427</v>
      </c>
      <c r="E174" s="106">
        <v>0</v>
      </c>
      <c r="F174" s="106">
        <v>0</v>
      </c>
      <c r="G174" s="106">
        <v>0</v>
      </c>
      <c r="H174" s="106">
        <v>0</v>
      </c>
      <c r="I174" s="106">
        <v>542800</v>
      </c>
      <c r="J174" s="106">
        <v>0</v>
      </c>
      <c r="K174" s="106">
        <v>0</v>
      </c>
      <c r="L174" s="106">
        <v>0</v>
      </c>
      <c r="M174" s="106">
        <v>0</v>
      </c>
      <c r="N174" s="106">
        <v>0</v>
      </c>
      <c r="O174" s="106">
        <v>0</v>
      </c>
      <c r="P174" s="106">
        <v>308000</v>
      </c>
      <c r="Q174" s="106">
        <f t="shared" si="74"/>
        <v>850800</v>
      </c>
      <c r="R174" s="117"/>
    </row>
    <row r="175" spans="2:19" x14ac:dyDescent="0.25">
      <c r="B175" s="124" t="s">
        <v>262</v>
      </c>
      <c r="C175" s="36">
        <v>57877930</v>
      </c>
      <c r="D175" s="36">
        <v>60039410</v>
      </c>
      <c r="E175" s="106">
        <v>0</v>
      </c>
      <c r="F175" s="106">
        <v>107100</v>
      </c>
      <c r="G175" s="106">
        <v>188610</v>
      </c>
      <c r="H175" s="106">
        <v>0</v>
      </c>
      <c r="I175" s="106">
        <v>0</v>
      </c>
      <c r="J175" s="106">
        <v>76500</v>
      </c>
      <c r="K175" s="106">
        <v>103556.87</v>
      </c>
      <c r="L175" s="106">
        <v>288253.75</v>
      </c>
      <c r="M175" s="106">
        <v>1781472</v>
      </c>
      <c r="N175" s="106">
        <v>332035.70999999996</v>
      </c>
      <c r="O175" s="106">
        <v>62418</v>
      </c>
      <c r="P175" s="106">
        <v>3600421.63</v>
      </c>
      <c r="Q175" s="106">
        <f t="shared" si="74"/>
        <v>6540367.96</v>
      </c>
      <c r="R175" s="117"/>
    </row>
    <row r="176" spans="2:19" ht="30" x14ac:dyDescent="0.25">
      <c r="B176" s="124" t="s">
        <v>263</v>
      </c>
      <c r="C176" s="36">
        <v>26312456</v>
      </c>
      <c r="D176" s="36">
        <v>54579509.890000001</v>
      </c>
      <c r="E176" s="106">
        <v>0</v>
      </c>
      <c r="F176" s="106">
        <v>1200002.96</v>
      </c>
      <c r="G176" s="106">
        <v>2117215</v>
      </c>
      <c r="H176" s="106">
        <v>755123.3</v>
      </c>
      <c r="I176" s="106">
        <v>345174.93</v>
      </c>
      <c r="J176" s="106">
        <v>1421052.2300000002</v>
      </c>
      <c r="K176" s="106">
        <v>454738</v>
      </c>
      <c r="L176" s="106">
        <v>395236</v>
      </c>
      <c r="M176" s="106">
        <v>592176.53</v>
      </c>
      <c r="N176" s="106">
        <v>13715888.560000001</v>
      </c>
      <c r="O176" s="106">
        <v>285324</v>
      </c>
      <c r="P176" s="106">
        <v>2534182.8600000003</v>
      </c>
      <c r="Q176" s="106">
        <f t="shared" si="74"/>
        <v>23816114.370000001</v>
      </c>
      <c r="R176" s="117"/>
    </row>
    <row r="177" spans="2:19" ht="30" x14ac:dyDescent="0.25">
      <c r="B177" s="124" t="s">
        <v>264</v>
      </c>
      <c r="C177" s="36">
        <v>980841003</v>
      </c>
      <c r="D177" s="36">
        <v>863744071.00999999</v>
      </c>
      <c r="E177" s="106">
        <v>0</v>
      </c>
      <c r="F177" s="106">
        <v>2359876.9299999997</v>
      </c>
      <c r="G177" s="106">
        <v>1534285.0499999998</v>
      </c>
      <c r="H177" s="106">
        <v>822926.09</v>
      </c>
      <c r="I177" s="106">
        <v>2713961.32</v>
      </c>
      <c r="J177" s="106">
        <v>4160260.7899999996</v>
      </c>
      <c r="K177" s="106">
        <v>4254255.96</v>
      </c>
      <c r="L177" s="106">
        <v>1909643.75</v>
      </c>
      <c r="M177" s="106">
        <v>2817917.46</v>
      </c>
      <c r="N177" s="106">
        <v>1926064.0599999998</v>
      </c>
      <c r="O177" s="106">
        <v>1027183.8200000001</v>
      </c>
      <c r="P177" s="106">
        <v>7700102.1300000008</v>
      </c>
      <c r="Q177" s="106">
        <f t="shared" si="74"/>
        <v>31226477.359999999</v>
      </c>
      <c r="R177" s="117"/>
    </row>
    <row r="178" spans="2:19" s="34" customFormat="1" x14ac:dyDescent="0.25">
      <c r="B178" s="123" t="s">
        <v>265</v>
      </c>
      <c r="C178" s="67">
        <v>33425300</v>
      </c>
      <c r="D178" s="67">
        <v>35101800</v>
      </c>
      <c r="E178" s="108">
        <f>SUM(E179:E181)</f>
        <v>0</v>
      </c>
      <c r="F178" s="108">
        <f t="shared" ref="F178:P178" si="85">SUM(F179:F181)</f>
        <v>0</v>
      </c>
      <c r="G178" s="108">
        <f t="shared" si="85"/>
        <v>1530776.49</v>
      </c>
      <c r="H178" s="108">
        <f t="shared" si="85"/>
        <v>0</v>
      </c>
      <c r="I178" s="108">
        <f t="shared" si="85"/>
        <v>0</v>
      </c>
      <c r="J178" s="108">
        <f t="shared" si="85"/>
        <v>0</v>
      </c>
      <c r="K178" s="108">
        <f t="shared" si="85"/>
        <v>0</v>
      </c>
      <c r="L178" s="108">
        <f t="shared" si="85"/>
        <v>780.12</v>
      </c>
      <c r="M178" s="108">
        <f>SUM(M179:M181)</f>
        <v>373.2</v>
      </c>
      <c r="N178" s="108">
        <f t="shared" si="85"/>
        <v>0</v>
      </c>
      <c r="O178" s="108">
        <f t="shared" si="85"/>
        <v>1500</v>
      </c>
      <c r="P178" s="108">
        <f t="shared" si="85"/>
        <v>0</v>
      </c>
      <c r="Q178" s="108">
        <f t="shared" si="74"/>
        <v>1533429.81</v>
      </c>
      <c r="R178" s="120"/>
      <c r="S178"/>
    </row>
    <row r="179" spans="2:19" x14ac:dyDescent="0.25">
      <c r="B179" s="124" t="s">
        <v>266</v>
      </c>
      <c r="C179" s="36">
        <v>33247300</v>
      </c>
      <c r="D179" s="36">
        <v>34923800</v>
      </c>
      <c r="E179" s="106">
        <v>0</v>
      </c>
      <c r="F179" s="106">
        <v>0</v>
      </c>
      <c r="G179" s="106">
        <v>1530776.49</v>
      </c>
      <c r="H179" s="106">
        <v>0</v>
      </c>
      <c r="I179" s="106">
        <v>0</v>
      </c>
      <c r="J179" s="106">
        <v>0</v>
      </c>
      <c r="K179" s="106">
        <v>0</v>
      </c>
      <c r="L179" s="106">
        <v>780.12</v>
      </c>
      <c r="M179" s="106">
        <v>373.2</v>
      </c>
      <c r="N179" s="106">
        <v>0</v>
      </c>
      <c r="O179" s="106">
        <v>1500</v>
      </c>
      <c r="P179" s="106">
        <v>0</v>
      </c>
      <c r="Q179" s="106">
        <f t="shared" si="74"/>
        <v>1533429.81</v>
      </c>
      <c r="R179" s="117"/>
    </row>
    <row r="180" spans="2:19" x14ac:dyDescent="0.25">
      <c r="B180" s="124" t="s">
        <v>267</v>
      </c>
      <c r="C180" s="36">
        <v>153000</v>
      </c>
      <c r="D180" s="36">
        <v>153000</v>
      </c>
      <c r="E180" s="106">
        <v>0</v>
      </c>
      <c r="F180" s="106">
        <v>0</v>
      </c>
      <c r="G180" s="106">
        <v>0</v>
      </c>
      <c r="H180" s="106">
        <v>0</v>
      </c>
      <c r="I180" s="106">
        <v>0</v>
      </c>
      <c r="J180" s="106">
        <v>0</v>
      </c>
      <c r="K180" s="106">
        <v>0</v>
      </c>
      <c r="L180" s="106">
        <v>0</v>
      </c>
      <c r="M180" s="106">
        <v>0</v>
      </c>
      <c r="N180" s="106">
        <v>0</v>
      </c>
      <c r="O180" s="106">
        <v>0</v>
      </c>
      <c r="P180" s="106">
        <v>0</v>
      </c>
      <c r="Q180" s="106">
        <f t="shared" si="74"/>
        <v>0</v>
      </c>
      <c r="R180" s="116"/>
    </row>
    <row r="181" spans="2:19" x14ac:dyDescent="0.25">
      <c r="B181" s="124" t="s">
        <v>268</v>
      </c>
      <c r="C181" s="36">
        <v>25000</v>
      </c>
      <c r="D181" s="36">
        <v>25000</v>
      </c>
      <c r="E181" s="106">
        <v>0</v>
      </c>
      <c r="F181" s="106">
        <v>0</v>
      </c>
      <c r="G181" s="106">
        <v>0</v>
      </c>
      <c r="H181" s="106">
        <v>0</v>
      </c>
      <c r="I181" s="106">
        <v>0</v>
      </c>
      <c r="J181" s="106">
        <v>0</v>
      </c>
      <c r="K181" s="106">
        <v>0</v>
      </c>
      <c r="L181" s="106">
        <v>0</v>
      </c>
      <c r="M181" s="106">
        <v>0</v>
      </c>
      <c r="N181" s="106">
        <v>0</v>
      </c>
      <c r="O181" s="106">
        <v>0</v>
      </c>
      <c r="P181" s="106">
        <v>0</v>
      </c>
      <c r="Q181" s="106">
        <f t="shared" si="74"/>
        <v>0</v>
      </c>
      <c r="R181" s="116"/>
    </row>
    <row r="182" spans="2:19" s="34" customFormat="1" x14ac:dyDescent="0.25">
      <c r="B182" s="123" t="s">
        <v>269</v>
      </c>
      <c r="C182" s="67">
        <v>600000</v>
      </c>
      <c r="D182" s="67">
        <v>557000</v>
      </c>
      <c r="E182" s="108">
        <f>SUM(E183:E184)</f>
        <v>0</v>
      </c>
      <c r="F182" s="108">
        <f t="shared" ref="F182:P182" si="86">SUM(F183:F184)</f>
        <v>25999.52</v>
      </c>
      <c r="G182" s="108">
        <f t="shared" si="86"/>
        <v>0</v>
      </c>
      <c r="H182" s="108">
        <f t="shared" si="86"/>
        <v>0</v>
      </c>
      <c r="I182" s="108">
        <f t="shared" si="86"/>
        <v>0</v>
      </c>
      <c r="J182" s="108">
        <f t="shared" si="86"/>
        <v>0</v>
      </c>
      <c r="K182" s="108">
        <f t="shared" si="86"/>
        <v>0</v>
      </c>
      <c r="L182" s="108">
        <f t="shared" si="86"/>
        <v>0</v>
      </c>
      <c r="M182" s="108">
        <f>SUM(M183:M184)</f>
        <v>0</v>
      </c>
      <c r="N182" s="108">
        <f t="shared" si="86"/>
        <v>0</v>
      </c>
      <c r="O182" s="108">
        <f t="shared" si="86"/>
        <v>0</v>
      </c>
      <c r="P182" s="108">
        <f t="shared" si="86"/>
        <v>0</v>
      </c>
      <c r="Q182" s="108">
        <f t="shared" si="74"/>
        <v>25999.52</v>
      </c>
      <c r="R182" s="120"/>
      <c r="S182"/>
    </row>
    <row r="183" spans="2:19" ht="30" x14ac:dyDescent="0.25">
      <c r="B183" s="124" t="s">
        <v>270</v>
      </c>
      <c r="C183" s="36">
        <v>100000</v>
      </c>
      <c r="D183" s="36">
        <v>157000</v>
      </c>
      <c r="E183" s="106">
        <v>0</v>
      </c>
      <c r="F183" s="106">
        <v>25999.52</v>
      </c>
      <c r="G183" s="106">
        <v>0</v>
      </c>
      <c r="H183" s="106">
        <v>0</v>
      </c>
      <c r="I183" s="106">
        <v>0</v>
      </c>
      <c r="J183" s="106">
        <v>0</v>
      </c>
      <c r="K183" s="106">
        <v>0</v>
      </c>
      <c r="L183" s="106">
        <v>0</v>
      </c>
      <c r="M183" s="106">
        <v>0</v>
      </c>
      <c r="N183" s="106">
        <v>0</v>
      </c>
      <c r="O183" s="106">
        <v>0</v>
      </c>
      <c r="P183" s="106">
        <v>0</v>
      </c>
      <c r="Q183" s="106">
        <f t="shared" si="74"/>
        <v>25999.52</v>
      </c>
      <c r="R183" s="117"/>
    </row>
    <row r="184" spans="2:19" ht="30" x14ac:dyDescent="0.25">
      <c r="B184" s="124" t="s">
        <v>271</v>
      </c>
      <c r="C184" s="77">
        <v>500000</v>
      </c>
      <c r="D184" s="77">
        <v>400000</v>
      </c>
      <c r="E184" s="106">
        <v>0</v>
      </c>
      <c r="F184" s="106">
        <v>0</v>
      </c>
      <c r="G184" s="106">
        <v>0</v>
      </c>
      <c r="H184" s="106">
        <v>0</v>
      </c>
      <c r="I184" s="106">
        <v>0</v>
      </c>
      <c r="J184" s="106">
        <v>0</v>
      </c>
      <c r="K184" s="106">
        <v>0</v>
      </c>
      <c r="L184" s="106">
        <v>0</v>
      </c>
      <c r="M184" s="106">
        <v>0</v>
      </c>
      <c r="N184" s="106">
        <v>0</v>
      </c>
      <c r="O184" s="106">
        <v>0</v>
      </c>
      <c r="P184" s="108">
        <v>0</v>
      </c>
      <c r="Q184" s="106">
        <f t="shared" si="74"/>
        <v>0</v>
      </c>
      <c r="R184" s="116"/>
    </row>
    <row r="185" spans="2:19" x14ac:dyDescent="0.25">
      <c r="B185" s="122" t="s">
        <v>97</v>
      </c>
      <c r="C185" s="36">
        <v>32408782</v>
      </c>
      <c r="D185" s="36">
        <v>69296990</v>
      </c>
      <c r="E185" s="106">
        <f>E186+E188</f>
        <v>0</v>
      </c>
      <c r="F185" s="106">
        <f t="shared" ref="F185:P185" si="87">F186+F188</f>
        <v>159939</v>
      </c>
      <c r="G185" s="106">
        <f t="shared" si="87"/>
        <v>593941.30000000005</v>
      </c>
      <c r="H185" s="106">
        <f t="shared" si="87"/>
        <v>260042.94</v>
      </c>
      <c r="I185" s="106">
        <f t="shared" si="87"/>
        <v>1226151.23</v>
      </c>
      <c r="J185" s="106">
        <f t="shared" si="87"/>
        <v>2998967.02</v>
      </c>
      <c r="K185" s="106">
        <f t="shared" si="87"/>
        <v>1374652.7000000002</v>
      </c>
      <c r="L185" s="106">
        <f t="shared" si="87"/>
        <v>1722331.7599999998</v>
      </c>
      <c r="M185" s="106">
        <f t="shared" si="87"/>
        <v>1193782.8</v>
      </c>
      <c r="N185" s="106">
        <f t="shared" si="87"/>
        <v>1721958.3</v>
      </c>
      <c r="O185" s="106">
        <f t="shared" si="87"/>
        <v>1715892.5399999998</v>
      </c>
      <c r="P185" s="106">
        <f t="shared" si="87"/>
        <v>2908877.69</v>
      </c>
      <c r="Q185" s="106">
        <f t="shared" si="74"/>
        <v>15876537.279999999</v>
      </c>
      <c r="R185" s="117"/>
    </row>
    <row r="186" spans="2:19" s="34" customFormat="1" x14ac:dyDescent="0.25">
      <c r="B186" s="123" t="s">
        <v>272</v>
      </c>
      <c r="C186" s="67">
        <v>4678702</v>
      </c>
      <c r="D186" s="67">
        <v>28039702</v>
      </c>
      <c r="E186" s="108">
        <f>E187</f>
        <v>0</v>
      </c>
      <c r="F186" s="108">
        <f t="shared" ref="F186:P186" si="88">F187</f>
        <v>0</v>
      </c>
      <c r="G186" s="108">
        <f>G187</f>
        <v>299059.20000000001</v>
      </c>
      <c r="H186" s="108">
        <f t="shared" si="88"/>
        <v>143299.20000000001</v>
      </c>
      <c r="I186" s="108">
        <f t="shared" si="88"/>
        <v>281512.59999999998</v>
      </c>
      <c r="J186" s="108">
        <f t="shared" si="88"/>
        <v>130838.39999999999</v>
      </c>
      <c r="K186" s="108">
        <f t="shared" si="88"/>
        <v>125197.06</v>
      </c>
      <c r="L186" s="108">
        <f t="shared" si="88"/>
        <v>152031.58000000002</v>
      </c>
      <c r="M186" s="108">
        <f t="shared" si="88"/>
        <v>124657.84</v>
      </c>
      <c r="N186" s="108">
        <f t="shared" si="88"/>
        <v>1144366.43</v>
      </c>
      <c r="O186" s="108">
        <f t="shared" si="88"/>
        <v>356542.69</v>
      </c>
      <c r="P186" s="108">
        <f t="shared" si="88"/>
        <v>1100396.3899999999</v>
      </c>
      <c r="Q186" s="108">
        <f t="shared" si="74"/>
        <v>3857901.3899999997</v>
      </c>
      <c r="R186" s="120"/>
      <c r="S186"/>
    </row>
    <row r="187" spans="2:19" x14ac:dyDescent="0.25">
      <c r="B187" s="124" t="s">
        <v>273</v>
      </c>
      <c r="C187" s="36">
        <v>4678702</v>
      </c>
      <c r="D187" s="36">
        <v>28039702</v>
      </c>
      <c r="E187" s="106">
        <v>0</v>
      </c>
      <c r="F187" s="106">
        <v>0</v>
      </c>
      <c r="G187" s="106">
        <v>299059.20000000001</v>
      </c>
      <c r="H187" s="106">
        <v>143299.20000000001</v>
      </c>
      <c r="I187" s="106">
        <v>281512.59999999998</v>
      </c>
      <c r="J187" s="106">
        <v>130838.39999999999</v>
      </c>
      <c r="K187" s="106">
        <v>125197.06</v>
      </c>
      <c r="L187" s="106">
        <v>152031.58000000002</v>
      </c>
      <c r="M187" s="106">
        <v>124657.84</v>
      </c>
      <c r="N187" s="106">
        <v>1144366.43</v>
      </c>
      <c r="O187" s="106">
        <v>356542.69</v>
      </c>
      <c r="P187" s="106">
        <v>1100396.3899999999</v>
      </c>
      <c r="Q187" s="106">
        <f t="shared" si="74"/>
        <v>3857901.3899999997</v>
      </c>
      <c r="R187" s="117"/>
    </row>
    <row r="188" spans="2:19" s="34" customFormat="1" x14ac:dyDescent="0.25">
      <c r="B188" s="123" t="s">
        <v>274</v>
      </c>
      <c r="C188" s="67">
        <v>27730080</v>
      </c>
      <c r="D188" s="67">
        <v>41257288</v>
      </c>
      <c r="E188" s="108">
        <f>SUM(E189:E190)</f>
        <v>0</v>
      </c>
      <c r="F188" s="108">
        <f t="shared" ref="F188:P188" si="89">SUM(F189:F190)</f>
        <v>159939</v>
      </c>
      <c r="G188" s="108">
        <f t="shared" si="89"/>
        <v>294882.10000000003</v>
      </c>
      <c r="H188" s="108">
        <f t="shared" si="89"/>
        <v>116743.73999999999</v>
      </c>
      <c r="I188" s="108">
        <f t="shared" si="89"/>
        <v>944638.63</v>
      </c>
      <c r="J188" s="108">
        <f t="shared" si="89"/>
        <v>2868128.62</v>
      </c>
      <c r="K188" s="108">
        <f t="shared" si="89"/>
        <v>1249455.6400000001</v>
      </c>
      <c r="L188" s="108">
        <f t="shared" si="89"/>
        <v>1570300.1799999997</v>
      </c>
      <c r="M188" s="108">
        <f t="shared" si="89"/>
        <v>1069124.96</v>
      </c>
      <c r="N188" s="108">
        <f t="shared" si="89"/>
        <v>577591.87000000011</v>
      </c>
      <c r="O188" s="108">
        <f t="shared" si="89"/>
        <v>1359349.8499999999</v>
      </c>
      <c r="P188" s="108">
        <f t="shared" si="89"/>
        <v>1808481.3</v>
      </c>
      <c r="Q188" s="108">
        <f t="shared" si="74"/>
        <v>12018635.890000001</v>
      </c>
      <c r="R188" s="120"/>
      <c r="S188"/>
    </row>
    <row r="189" spans="2:19" x14ac:dyDescent="0.25">
      <c r="B189" s="124" t="s">
        <v>275</v>
      </c>
      <c r="C189" s="36">
        <v>27370080</v>
      </c>
      <c r="D189" s="36">
        <v>39282288</v>
      </c>
      <c r="E189" s="106">
        <v>0</v>
      </c>
      <c r="F189" s="106">
        <v>159939</v>
      </c>
      <c r="G189" s="106">
        <v>294882.10000000003</v>
      </c>
      <c r="H189" s="106">
        <v>116743.73999999999</v>
      </c>
      <c r="I189" s="106">
        <v>944638.63</v>
      </c>
      <c r="J189" s="106">
        <v>2445039.62</v>
      </c>
      <c r="K189" s="106">
        <v>1136824.6400000001</v>
      </c>
      <c r="L189" s="106">
        <v>1489771.0799999996</v>
      </c>
      <c r="M189" s="106">
        <v>994725.96000000008</v>
      </c>
      <c r="N189" s="106">
        <v>487410.37000000005</v>
      </c>
      <c r="O189" s="106">
        <v>1169953.95</v>
      </c>
      <c r="P189" s="106">
        <v>1367902.51</v>
      </c>
      <c r="Q189" s="106">
        <f t="shared" si="74"/>
        <v>10607831.6</v>
      </c>
      <c r="R189" s="117"/>
    </row>
    <row r="190" spans="2:19" x14ac:dyDescent="0.25">
      <c r="B190" s="124" t="s">
        <v>474</v>
      </c>
      <c r="C190" s="39">
        <v>360000</v>
      </c>
      <c r="D190" s="39">
        <v>1975000</v>
      </c>
      <c r="E190" s="106">
        <v>0</v>
      </c>
      <c r="F190" s="106">
        <v>0</v>
      </c>
      <c r="G190" s="106">
        <v>0</v>
      </c>
      <c r="H190" s="106">
        <v>0</v>
      </c>
      <c r="I190" s="106">
        <v>0</v>
      </c>
      <c r="J190" s="106">
        <v>423089</v>
      </c>
      <c r="K190" s="106">
        <v>112631</v>
      </c>
      <c r="L190" s="106">
        <v>80529.100000000006</v>
      </c>
      <c r="M190" s="106">
        <v>74399</v>
      </c>
      <c r="N190" s="106">
        <v>90181.5</v>
      </c>
      <c r="O190" s="106">
        <v>189395.9</v>
      </c>
      <c r="P190" s="106">
        <v>440578.79</v>
      </c>
      <c r="Q190" s="106">
        <f t="shared" si="74"/>
        <v>1410804.29</v>
      </c>
      <c r="R190" s="117"/>
    </row>
    <row r="191" spans="2:19" s="34" customFormat="1" x14ac:dyDescent="0.25">
      <c r="B191" s="121" t="s">
        <v>38</v>
      </c>
      <c r="C191" s="37">
        <v>384390338</v>
      </c>
      <c r="D191" s="37">
        <v>467318127.13999999</v>
      </c>
      <c r="E191" s="37">
        <f t="shared" ref="E191:P191" si="90">E192+E201+E210+E223+E226+E235+E250+E263</f>
        <v>87374.77</v>
      </c>
      <c r="F191" s="37">
        <f t="shared" si="90"/>
        <v>3306955.02</v>
      </c>
      <c r="G191" s="37">
        <f t="shared" si="90"/>
        <v>1902712.4200000002</v>
      </c>
      <c r="H191" s="37">
        <f t="shared" si="90"/>
        <v>3458299.51</v>
      </c>
      <c r="I191" s="37">
        <f t="shared" si="90"/>
        <v>5223613.5699999994</v>
      </c>
      <c r="J191" s="37">
        <f t="shared" si="90"/>
        <v>15210269.519999998</v>
      </c>
      <c r="K191" s="37">
        <f t="shared" si="90"/>
        <v>5589030.0499999989</v>
      </c>
      <c r="L191" s="37">
        <f t="shared" si="90"/>
        <v>11171011.219999999</v>
      </c>
      <c r="M191" s="37">
        <f t="shared" si="90"/>
        <v>6902243.6600000001</v>
      </c>
      <c r="N191" s="37">
        <f t="shared" si="90"/>
        <v>10873075.869999999</v>
      </c>
      <c r="O191" s="37">
        <f t="shared" si="90"/>
        <v>12385383.85</v>
      </c>
      <c r="P191" s="97">
        <f t="shared" si="90"/>
        <v>45174070.609999999</v>
      </c>
      <c r="Q191" s="97">
        <f t="shared" si="74"/>
        <v>121284040.06999999</v>
      </c>
      <c r="R191" s="120"/>
      <c r="S191"/>
    </row>
    <row r="192" spans="2:19" x14ac:dyDescent="0.25">
      <c r="B192" s="122" t="s">
        <v>39</v>
      </c>
      <c r="C192" s="36">
        <v>64366212</v>
      </c>
      <c r="D192" s="36">
        <v>78877198.100000009</v>
      </c>
      <c r="E192" s="106">
        <f>E193+E195+E197+E199</f>
        <v>0</v>
      </c>
      <c r="F192" s="106">
        <f t="shared" ref="F192:P192" si="91">F193+F195+F197+F199</f>
        <v>100894.35</v>
      </c>
      <c r="G192" s="106">
        <f t="shared" si="91"/>
        <v>131713.34</v>
      </c>
      <c r="H192" s="106">
        <f t="shared" si="91"/>
        <v>133577.47999999998</v>
      </c>
      <c r="I192" s="106">
        <f t="shared" si="91"/>
        <v>537430.05000000005</v>
      </c>
      <c r="J192" s="106">
        <f t="shared" si="91"/>
        <v>4629688</v>
      </c>
      <c r="K192" s="106">
        <f t="shared" si="91"/>
        <v>267321.08999999997</v>
      </c>
      <c r="L192" s="106">
        <f t="shared" si="91"/>
        <v>406218.91000000003</v>
      </c>
      <c r="M192" s="106">
        <f t="shared" si="91"/>
        <v>79370.26999999999</v>
      </c>
      <c r="N192" s="106">
        <f t="shared" si="91"/>
        <v>8025030.7999999998</v>
      </c>
      <c r="O192" s="106">
        <f t="shared" si="91"/>
        <v>7378362.0199999996</v>
      </c>
      <c r="P192" s="106">
        <f t="shared" si="91"/>
        <v>8927957.7699999996</v>
      </c>
      <c r="Q192" s="106">
        <f t="shared" si="74"/>
        <v>30617564.079999998</v>
      </c>
      <c r="R192" s="117"/>
    </row>
    <row r="193" spans="2:19" s="34" customFormat="1" x14ac:dyDescent="0.25">
      <c r="B193" s="123" t="s">
        <v>276</v>
      </c>
      <c r="C193" s="67">
        <v>32173752</v>
      </c>
      <c r="D193" s="67">
        <v>42561938.100000001</v>
      </c>
      <c r="E193" s="108">
        <f>E194</f>
        <v>0</v>
      </c>
      <c r="F193" s="108">
        <f t="shared" ref="F193:P193" si="92">F194</f>
        <v>30094.35</v>
      </c>
      <c r="G193" s="108">
        <f t="shared" si="92"/>
        <v>108644.34</v>
      </c>
      <c r="H193" s="108">
        <f t="shared" si="92"/>
        <v>69105.399999999994</v>
      </c>
      <c r="I193" s="108">
        <f t="shared" si="92"/>
        <v>460730.05000000005</v>
      </c>
      <c r="J193" s="108">
        <f t="shared" si="92"/>
        <v>129050</v>
      </c>
      <c r="K193" s="108">
        <f t="shared" si="92"/>
        <v>179824.09</v>
      </c>
      <c r="L193" s="108">
        <f t="shared" si="92"/>
        <v>395067.91000000003</v>
      </c>
      <c r="M193" s="108">
        <f t="shared" si="92"/>
        <v>74490.26999999999</v>
      </c>
      <c r="N193" s="108">
        <f t="shared" si="92"/>
        <v>355030.8</v>
      </c>
      <c r="O193" s="108">
        <f t="shared" si="92"/>
        <v>5324867.0199999996</v>
      </c>
      <c r="P193" s="108">
        <f t="shared" si="92"/>
        <v>582997.77</v>
      </c>
      <c r="Q193" s="108">
        <f t="shared" si="74"/>
        <v>7709902</v>
      </c>
      <c r="R193" s="120"/>
      <c r="S193"/>
    </row>
    <row r="194" spans="2:19" x14ac:dyDescent="0.25">
      <c r="B194" s="124" t="s">
        <v>277</v>
      </c>
      <c r="C194" s="36">
        <v>32173752</v>
      </c>
      <c r="D194" s="36">
        <v>42561938.100000001</v>
      </c>
      <c r="E194" s="106">
        <v>0</v>
      </c>
      <c r="F194" s="106">
        <v>30094.35</v>
      </c>
      <c r="G194" s="106">
        <v>108644.34</v>
      </c>
      <c r="H194" s="106">
        <v>69105.399999999994</v>
      </c>
      <c r="I194" s="106">
        <v>460730.05000000005</v>
      </c>
      <c r="J194" s="106">
        <v>129050</v>
      </c>
      <c r="K194" s="106">
        <v>179824.09</v>
      </c>
      <c r="L194" s="106">
        <v>395067.91000000003</v>
      </c>
      <c r="M194" s="106">
        <v>74490.26999999999</v>
      </c>
      <c r="N194" s="106">
        <v>355030.8</v>
      </c>
      <c r="O194" s="106">
        <v>5324867.0199999996</v>
      </c>
      <c r="P194" s="106">
        <v>582997.77</v>
      </c>
      <c r="Q194" s="106">
        <f t="shared" si="74"/>
        <v>7709902</v>
      </c>
      <c r="R194" s="117"/>
    </row>
    <row r="195" spans="2:19" x14ac:dyDescent="0.25">
      <c r="B195" s="123" t="s">
        <v>278</v>
      </c>
      <c r="C195" s="67">
        <v>2125391</v>
      </c>
      <c r="D195" s="67">
        <v>2210091</v>
      </c>
      <c r="E195" s="106">
        <f>SUM(E196:E198)</f>
        <v>0</v>
      </c>
      <c r="F195" s="106">
        <f t="shared" ref="F195:L195" si="93">SUM(F196:F198)</f>
        <v>70800</v>
      </c>
      <c r="G195" s="106">
        <f t="shared" si="93"/>
        <v>23069</v>
      </c>
      <c r="H195" s="106">
        <f t="shared" si="93"/>
        <v>26402.5</v>
      </c>
      <c r="I195" s="106">
        <f t="shared" si="93"/>
        <v>76700</v>
      </c>
      <c r="J195" s="106">
        <f t="shared" si="93"/>
        <v>16638</v>
      </c>
      <c r="K195" s="106">
        <f t="shared" si="93"/>
        <v>83721</v>
      </c>
      <c r="L195" s="106">
        <f t="shared" si="93"/>
        <v>11151</v>
      </c>
      <c r="M195" s="106">
        <f>SUM(M196:M198)</f>
        <v>4880</v>
      </c>
      <c r="N195" s="106">
        <f>SUM(N196:N198)</f>
        <v>47200</v>
      </c>
      <c r="O195" s="106">
        <f>SUM(O196:O198)</f>
        <v>11859</v>
      </c>
      <c r="P195" s="108">
        <f>SUM(P196:P198)</f>
        <v>0</v>
      </c>
      <c r="Q195" s="108">
        <f t="shared" si="74"/>
        <v>372420.5</v>
      </c>
      <c r="R195" s="120"/>
    </row>
    <row r="196" spans="2:19" x14ac:dyDescent="0.25">
      <c r="B196" s="124" t="s">
        <v>279</v>
      </c>
      <c r="C196" s="36">
        <v>139265</v>
      </c>
      <c r="D196" s="36">
        <v>139265</v>
      </c>
      <c r="E196" s="106">
        <v>0</v>
      </c>
      <c r="F196" s="106">
        <v>0</v>
      </c>
      <c r="G196" s="106">
        <v>0</v>
      </c>
      <c r="H196" s="106">
        <v>0</v>
      </c>
      <c r="I196" s="106">
        <v>0</v>
      </c>
      <c r="J196" s="106">
        <v>0</v>
      </c>
      <c r="K196" s="106">
        <v>0</v>
      </c>
      <c r="L196" s="106">
        <v>0</v>
      </c>
      <c r="M196" s="106">
        <v>0</v>
      </c>
      <c r="N196" s="106">
        <v>0</v>
      </c>
      <c r="O196" s="106">
        <v>0</v>
      </c>
      <c r="P196" s="106">
        <v>0</v>
      </c>
      <c r="Q196" s="106">
        <f t="shared" si="74"/>
        <v>0</v>
      </c>
      <c r="R196" s="116"/>
    </row>
    <row r="197" spans="2:19" x14ac:dyDescent="0.25">
      <c r="B197" s="124" t="s">
        <v>280</v>
      </c>
      <c r="C197" s="77">
        <v>36000</v>
      </c>
      <c r="D197" s="77">
        <v>36000</v>
      </c>
      <c r="E197" s="106">
        <v>0</v>
      </c>
      <c r="F197" s="106">
        <v>0</v>
      </c>
      <c r="G197" s="106">
        <v>0</v>
      </c>
      <c r="H197" s="106">
        <v>0</v>
      </c>
      <c r="I197" s="106">
        <v>0</v>
      </c>
      <c r="J197" s="106">
        <v>0</v>
      </c>
      <c r="K197" s="106">
        <v>0</v>
      </c>
      <c r="L197" s="106">
        <v>0</v>
      </c>
      <c r="M197" s="106">
        <v>0</v>
      </c>
      <c r="N197" s="106">
        <v>0</v>
      </c>
      <c r="O197" s="106">
        <v>0</v>
      </c>
      <c r="P197" s="109">
        <v>0</v>
      </c>
      <c r="Q197" s="109">
        <f t="shared" si="74"/>
        <v>0</v>
      </c>
      <c r="R197" s="116"/>
    </row>
    <row r="198" spans="2:19" x14ac:dyDescent="0.25">
      <c r="B198" s="124" t="s">
        <v>281</v>
      </c>
      <c r="C198" s="36">
        <v>1950126</v>
      </c>
      <c r="D198" s="36">
        <v>2034826</v>
      </c>
      <c r="E198" s="106">
        <v>0</v>
      </c>
      <c r="F198" s="106">
        <v>70800</v>
      </c>
      <c r="G198" s="106">
        <v>23069</v>
      </c>
      <c r="H198" s="106">
        <v>26402.5</v>
      </c>
      <c r="I198" s="106">
        <v>76700</v>
      </c>
      <c r="J198" s="106">
        <v>16638</v>
      </c>
      <c r="K198" s="106">
        <v>83721</v>
      </c>
      <c r="L198" s="106">
        <v>11151</v>
      </c>
      <c r="M198" s="106">
        <v>4880</v>
      </c>
      <c r="N198" s="106">
        <v>47200</v>
      </c>
      <c r="O198" s="106">
        <v>11859</v>
      </c>
      <c r="P198" s="106">
        <v>0</v>
      </c>
      <c r="Q198" s="106">
        <f t="shared" si="74"/>
        <v>372420.5</v>
      </c>
      <c r="R198" s="117"/>
    </row>
    <row r="199" spans="2:19" s="34" customFormat="1" x14ac:dyDescent="0.25">
      <c r="B199" s="123" t="s">
        <v>282</v>
      </c>
      <c r="C199" s="67">
        <v>30067069</v>
      </c>
      <c r="D199" s="67">
        <v>34105169</v>
      </c>
      <c r="E199" s="108">
        <f>E200</f>
        <v>0</v>
      </c>
      <c r="F199" s="108">
        <f t="shared" ref="F199:P199" si="94">F200</f>
        <v>0</v>
      </c>
      <c r="G199" s="108">
        <f t="shared" si="94"/>
        <v>0</v>
      </c>
      <c r="H199" s="108">
        <f t="shared" si="94"/>
        <v>38069.58</v>
      </c>
      <c r="I199" s="108">
        <f t="shared" si="94"/>
        <v>0</v>
      </c>
      <c r="J199" s="108">
        <f t="shared" si="94"/>
        <v>4484000</v>
      </c>
      <c r="K199" s="108">
        <f t="shared" si="94"/>
        <v>3776</v>
      </c>
      <c r="L199" s="108">
        <f t="shared" si="94"/>
        <v>0</v>
      </c>
      <c r="M199" s="108">
        <f t="shared" si="94"/>
        <v>0</v>
      </c>
      <c r="N199" s="108">
        <f t="shared" si="94"/>
        <v>7622800</v>
      </c>
      <c r="O199" s="108">
        <f t="shared" si="94"/>
        <v>2041636</v>
      </c>
      <c r="P199" s="108">
        <f t="shared" si="94"/>
        <v>8344960</v>
      </c>
      <c r="Q199" s="108">
        <f t="shared" si="74"/>
        <v>22535241.579999998</v>
      </c>
      <c r="R199" s="120"/>
      <c r="S199"/>
    </row>
    <row r="200" spans="2:19" x14ac:dyDescent="0.25">
      <c r="B200" s="124" t="s">
        <v>283</v>
      </c>
      <c r="C200" s="77">
        <v>30067069</v>
      </c>
      <c r="D200" s="77">
        <v>34105169</v>
      </c>
      <c r="E200" s="106">
        <v>0</v>
      </c>
      <c r="F200" s="106">
        <v>0</v>
      </c>
      <c r="G200" s="106">
        <v>0</v>
      </c>
      <c r="H200" s="106">
        <v>38069.58</v>
      </c>
      <c r="I200" s="106">
        <v>0</v>
      </c>
      <c r="J200" s="106">
        <v>4484000</v>
      </c>
      <c r="K200" s="106">
        <v>3776</v>
      </c>
      <c r="L200" s="106">
        <v>0</v>
      </c>
      <c r="M200" s="106">
        <v>0</v>
      </c>
      <c r="N200" s="106">
        <v>7622800</v>
      </c>
      <c r="O200" s="106">
        <v>2041636</v>
      </c>
      <c r="P200" s="109">
        <v>8344960</v>
      </c>
      <c r="Q200" s="109">
        <f t="shared" si="74"/>
        <v>22535241.579999998</v>
      </c>
      <c r="R200" s="117"/>
    </row>
    <row r="201" spans="2:19" x14ac:dyDescent="0.25">
      <c r="B201" s="122" t="s">
        <v>40</v>
      </c>
      <c r="C201" s="36">
        <v>37021560</v>
      </c>
      <c r="D201" s="36">
        <v>44750110.340000004</v>
      </c>
      <c r="E201" s="106">
        <f>E202+E204+E206+E208</f>
        <v>0</v>
      </c>
      <c r="F201" s="106">
        <f t="shared" ref="F201:L201" si="95">F202+F204+F206+F208</f>
        <v>65136</v>
      </c>
      <c r="G201" s="106">
        <f t="shared" si="95"/>
        <v>0</v>
      </c>
      <c r="H201" s="106">
        <f t="shared" si="95"/>
        <v>116725.6</v>
      </c>
      <c r="I201" s="106">
        <f t="shared" si="95"/>
        <v>18969.82</v>
      </c>
      <c r="J201" s="106">
        <f t="shared" si="95"/>
        <v>1491668.68</v>
      </c>
      <c r="K201" s="106">
        <f t="shared" si="95"/>
        <v>5965.18</v>
      </c>
      <c r="L201" s="106">
        <f t="shared" si="95"/>
        <v>6136</v>
      </c>
      <c r="M201" s="106">
        <f>M202+M204+M206+M208</f>
        <v>306186.40000000002</v>
      </c>
      <c r="N201" s="106">
        <f t="shared" ref="N201:P201" si="96">N202+N204+N206+N208</f>
        <v>520356.4</v>
      </c>
      <c r="O201" s="106">
        <f t="shared" si="96"/>
        <v>168164.75</v>
      </c>
      <c r="P201" s="106">
        <f t="shared" si="96"/>
        <v>1829274.87</v>
      </c>
      <c r="Q201" s="106">
        <f t="shared" si="74"/>
        <v>4528583.6999999993</v>
      </c>
      <c r="R201" s="117"/>
    </row>
    <row r="202" spans="2:19" s="34" customFormat="1" x14ac:dyDescent="0.25">
      <c r="B202" s="123" t="s">
        <v>284</v>
      </c>
      <c r="C202" s="67">
        <v>3436724</v>
      </c>
      <c r="D202" s="67">
        <v>3437224</v>
      </c>
      <c r="E202" s="108">
        <f>E203</f>
        <v>0</v>
      </c>
      <c r="F202" s="108">
        <f t="shared" ref="F202:P202" si="97">F203</f>
        <v>0</v>
      </c>
      <c r="G202" s="108">
        <f t="shared" si="97"/>
        <v>0</v>
      </c>
      <c r="H202" s="108">
        <f t="shared" si="97"/>
        <v>0</v>
      </c>
      <c r="I202" s="108">
        <f t="shared" si="97"/>
        <v>0</v>
      </c>
      <c r="J202" s="108">
        <f t="shared" si="97"/>
        <v>0</v>
      </c>
      <c r="K202" s="108">
        <f t="shared" si="97"/>
        <v>0</v>
      </c>
      <c r="L202" s="108">
        <f t="shared" si="97"/>
        <v>0</v>
      </c>
      <c r="M202" s="108">
        <f t="shared" si="97"/>
        <v>0</v>
      </c>
      <c r="N202" s="108">
        <f t="shared" si="97"/>
        <v>0</v>
      </c>
      <c r="O202" s="108">
        <f t="shared" si="97"/>
        <v>110</v>
      </c>
      <c r="P202" s="108">
        <f t="shared" si="97"/>
        <v>0</v>
      </c>
      <c r="Q202" s="108">
        <f t="shared" si="74"/>
        <v>110</v>
      </c>
      <c r="R202" s="119"/>
      <c r="S202"/>
    </row>
    <row r="203" spans="2:19" x14ac:dyDescent="0.25">
      <c r="B203" s="124" t="s">
        <v>285</v>
      </c>
      <c r="C203" s="36">
        <v>3436724</v>
      </c>
      <c r="D203" s="36">
        <v>3437224</v>
      </c>
      <c r="E203" s="106">
        <v>0</v>
      </c>
      <c r="F203" s="106">
        <v>0</v>
      </c>
      <c r="G203" s="106">
        <v>0</v>
      </c>
      <c r="H203" s="106">
        <v>0</v>
      </c>
      <c r="I203" s="106">
        <v>0</v>
      </c>
      <c r="J203" s="106">
        <v>0</v>
      </c>
      <c r="K203" s="106">
        <v>0</v>
      </c>
      <c r="L203" s="106">
        <v>0</v>
      </c>
      <c r="M203" s="106">
        <v>0</v>
      </c>
      <c r="N203" s="106">
        <v>0</v>
      </c>
      <c r="O203" s="106">
        <v>110</v>
      </c>
      <c r="P203" s="106">
        <v>0</v>
      </c>
      <c r="Q203" s="106">
        <f t="shared" si="74"/>
        <v>110</v>
      </c>
      <c r="R203" s="116"/>
    </row>
    <row r="204" spans="2:19" s="34" customFormat="1" x14ac:dyDescent="0.25">
      <c r="B204" s="123" t="s">
        <v>286</v>
      </c>
      <c r="C204" s="67">
        <v>5142621</v>
      </c>
      <c r="D204" s="67">
        <v>6347261</v>
      </c>
      <c r="E204" s="108">
        <f>E205</f>
        <v>0</v>
      </c>
      <c r="F204" s="108">
        <f t="shared" ref="F204:P204" si="98">F205</f>
        <v>0</v>
      </c>
      <c r="G204" s="108">
        <f t="shared" si="98"/>
        <v>0</v>
      </c>
      <c r="H204" s="108">
        <f t="shared" si="98"/>
        <v>0</v>
      </c>
      <c r="I204" s="108">
        <f t="shared" si="98"/>
        <v>18969.82</v>
      </c>
      <c r="J204" s="108">
        <f t="shared" si="98"/>
        <v>0</v>
      </c>
      <c r="K204" s="108">
        <f t="shared" si="98"/>
        <v>5965.18</v>
      </c>
      <c r="L204" s="108">
        <f t="shared" si="98"/>
        <v>6136</v>
      </c>
      <c r="M204" s="108">
        <f t="shared" si="98"/>
        <v>148656.4</v>
      </c>
      <c r="N204" s="108">
        <f t="shared" si="98"/>
        <v>20414</v>
      </c>
      <c r="O204" s="108">
        <f t="shared" si="98"/>
        <v>1227</v>
      </c>
      <c r="P204" s="108">
        <f t="shared" si="98"/>
        <v>1500231.87</v>
      </c>
      <c r="Q204" s="108">
        <f t="shared" si="74"/>
        <v>1701600.27</v>
      </c>
      <c r="R204" s="120"/>
      <c r="S204"/>
    </row>
    <row r="205" spans="2:19" x14ac:dyDescent="0.25">
      <c r="B205" s="124" t="s">
        <v>287</v>
      </c>
      <c r="C205" s="36">
        <v>5142621</v>
      </c>
      <c r="D205" s="36">
        <v>6347261</v>
      </c>
      <c r="E205" s="106">
        <v>0</v>
      </c>
      <c r="F205" s="106">
        <v>0</v>
      </c>
      <c r="G205" s="106">
        <v>0</v>
      </c>
      <c r="H205" s="106">
        <v>0</v>
      </c>
      <c r="I205" s="106">
        <v>18969.82</v>
      </c>
      <c r="J205" s="106">
        <v>0</v>
      </c>
      <c r="K205" s="106">
        <v>5965.18</v>
      </c>
      <c r="L205" s="106">
        <v>6136</v>
      </c>
      <c r="M205" s="106">
        <v>148656.4</v>
      </c>
      <c r="N205" s="106">
        <v>20414</v>
      </c>
      <c r="O205" s="106">
        <v>1227</v>
      </c>
      <c r="P205" s="106">
        <v>1500231.87</v>
      </c>
      <c r="Q205" s="106">
        <f t="shared" ref="Q205:Q271" si="99">SUM(E205:P205)</f>
        <v>1701600.27</v>
      </c>
      <c r="R205" s="117"/>
    </row>
    <row r="206" spans="2:19" s="34" customFormat="1" x14ac:dyDescent="0.25">
      <c r="B206" s="123" t="s">
        <v>288</v>
      </c>
      <c r="C206" s="67">
        <v>27810452</v>
      </c>
      <c r="D206" s="67">
        <v>34408862.340000004</v>
      </c>
      <c r="E206" s="108">
        <f>E207</f>
        <v>0</v>
      </c>
      <c r="F206" s="108">
        <f t="shared" ref="F206:P206" si="100">F207</f>
        <v>65136</v>
      </c>
      <c r="G206" s="108">
        <f t="shared" si="100"/>
        <v>0</v>
      </c>
      <c r="H206" s="108">
        <f t="shared" si="100"/>
        <v>116725.6</v>
      </c>
      <c r="I206" s="108">
        <f t="shared" si="100"/>
        <v>0</v>
      </c>
      <c r="J206" s="108">
        <f t="shared" si="100"/>
        <v>1491668.68</v>
      </c>
      <c r="K206" s="108">
        <f t="shared" si="100"/>
        <v>0</v>
      </c>
      <c r="L206" s="108">
        <f t="shared" si="100"/>
        <v>0</v>
      </c>
      <c r="M206" s="108">
        <f t="shared" si="100"/>
        <v>157530</v>
      </c>
      <c r="N206" s="108">
        <f t="shared" si="100"/>
        <v>499942.40000000002</v>
      </c>
      <c r="O206" s="108">
        <f t="shared" si="100"/>
        <v>166827.75</v>
      </c>
      <c r="P206" s="108">
        <f t="shared" si="100"/>
        <v>329043</v>
      </c>
      <c r="Q206" s="108">
        <f t="shared" si="99"/>
        <v>2826873.43</v>
      </c>
      <c r="R206" s="120"/>
      <c r="S206"/>
    </row>
    <row r="207" spans="2:19" x14ac:dyDescent="0.25">
      <c r="B207" s="124" t="s">
        <v>289</v>
      </c>
      <c r="C207" s="36">
        <v>27810452</v>
      </c>
      <c r="D207" s="36">
        <v>34408862.340000004</v>
      </c>
      <c r="E207" s="106">
        <v>0</v>
      </c>
      <c r="F207" s="106">
        <v>65136</v>
      </c>
      <c r="G207" s="106">
        <v>0</v>
      </c>
      <c r="H207" s="106">
        <v>116725.6</v>
      </c>
      <c r="I207" s="106">
        <v>0</v>
      </c>
      <c r="J207" s="106">
        <v>1491668.68</v>
      </c>
      <c r="K207" s="106">
        <v>0</v>
      </c>
      <c r="L207" s="106">
        <v>0</v>
      </c>
      <c r="M207" s="106">
        <v>157530</v>
      </c>
      <c r="N207" s="106">
        <v>499942.40000000002</v>
      </c>
      <c r="O207" s="106">
        <v>166827.75</v>
      </c>
      <c r="P207" s="106">
        <v>329043</v>
      </c>
      <c r="Q207" s="106">
        <f t="shared" si="99"/>
        <v>2826873.43</v>
      </c>
      <c r="R207" s="117"/>
    </row>
    <row r="208" spans="2:19" s="34" customFormat="1" x14ac:dyDescent="0.25">
      <c r="B208" s="123" t="s">
        <v>290</v>
      </c>
      <c r="C208" s="67">
        <v>631763</v>
      </c>
      <c r="D208" s="67">
        <v>556763</v>
      </c>
      <c r="E208" s="108">
        <f>E209</f>
        <v>0</v>
      </c>
      <c r="F208" s="108">
        <f t="shared" ref="F208:P208" si="101">F209</f>
        <v>0</v>
      </c>
      <c r="G208" s="108">
        <f t="shared" si="101"/>
        <v>0</v>
      </c>
      <c r="H208" s="108">
        <f t="shared" si="101"/>
        <v>0</v>
      </c>
      <c r="I208" s="108">
        <f t="shared" si="101"/>
        <v>0</v>
      </c>
      <c r="J208" s="108">
        <f t="shared" si="101"/>
        <v>0</v>
      </c>
      <c r="K208" s="108">
        <f t="shared" si="101"/>
        <v>0</v>
      </c>
      <c r="L208" s="108">
        <f t="shared" si="101"/>
        <v>0</v>
      </c>
      <c r="M208" s="108">
        <f t="shared" si="101"/>
        <v>0</v>
      </c>
      <c r="N208" s="108">
        <f t="shared" si="101"/>
        <v>0</v>
      </c>
      <c r="O208" s="108">
        <f t="shared" si="101"/>
        <v>0</v>
      </c>
      <c r="P208" s="108">
        <f t="shared" si="101"/>
        <v>0</v>
      </c>
      <c r="Q208" s="108">
        <f t="shared" si="99"/>
        <v>0</v>
      </c>
      <c r="R208" s="119"/>
      <c r="S208"/>
    </row>
    <row r="209" spans="2:19" x14ac:dyDescent="0.25">
      <c r="B209" s="124" t="s">
        <v>291</v>
      </c>
      <c r="C209" s="77">
        <v>631763</v>
      </c>
      <c r="D209" s="77">
        <v>556763</v>
      </c>
      <c r="E209" s="106">
        <v>0</v>
      </c>
      <c r="F209" s="106">
        <v>0</v>
      </c>
      <c r="G209" s="106">
        <v>0</v>
      </c>
      <c r="H209" s="106">
        <v>0</v>
      </c>
      <c r="I209" s="106">
        <v>0</v>
      </c>
      <c r="J209" s="106">
        <v>0</v>
      </c>
      <c r="K209" s="106">
        <v>0</v>
      </c>
      <c r="L209" s="106">
        <v>0</v>
      </c>
      <c r="M209" s="106">
        <v>0</v>
      </c>
      <c r="N209" s="106">
        <v>0</v>
      </c>
      <c r="O209" s="106">
        <v>0</v>
      </c>
      <c r="P209" s="108">
        <v>0</v>
      </c>
      <c r="Q209" s="108">
        <f t="shared" si="99"/>
        <v>0</v>
      </c>
      <c r="R209" s="116"/>
    </row>
    <row r="210" spans="2:19" x14ac:dyDescent="0.25">
      <c r="B210" s="122" t="s">
        <v>292</v>
      </c>
      <c r="C210" s="36">
        <v>47054274</v>
      </c>
      <c r="D210" s="36">
        <v>51356409.75</v>
      </c>
      <c r="E210" s="106">
        <f>E211+E213+E215+E217+E219</f>
        <v>0</v>
      </c>
      <c r="F210" s="106">
        <f t="shared" ref="F210:P210" si="102">F211+F213+F215+F217+F219</f>
        <v>16050</v>
      </c>
      <c r="G210" s="106">
        <f t="shared" si="102"/>
        <v>213721.60000000001</v>
      </c>
      <c r="H210" s="106">
        <f t="shared" si="102"/>
        <v>650019</v>
      </c>
      <c r="I210" s="106">
        <f t="shared" si="102"/>
        <v>684533.5</v>
      </c>
      <c r="J210" s="106">
        <f t="shared" si="102"/>
        <v>214525</v>
      </c>
      <c r="K210" s="106">
        <f t="shared" si="102"/>
        <v>683453.94</v>
      </c>
      <c r="L210" s="106">
        <f t="shared" si="102"/>
        <v>559866.30000000005</v>
      </c>
      <c r="M210" s="106">
        <f t="shared" si="102"/>
        <v>1081274.8899999999</v>
      </c>
      <c r="N210" s="106">
        <f t="shared" si="102"/>
        <v>679707</v>
      </c>
      <c r="O210" s="106">
        <f t="shared" si="102"/>
        <v>62108.649999999994</v>
      </c>
      <c r="P210" s="106">
        <f t="shared" si="102"/>
        <v>430987.52999999997</v>
      </c>
      <c r="Q210" s="106">
        <f t="shared" si="99"/>
        <v>5276247.41</v>
      </c>
      <c r="R210" s="117"/>
    </row>
    <row r="211" spans="2:19" s="34" customFormat="1" x14ac:dyDescent="0.25">
      <c r="B211" s="123" t="s">
        <v>293</v>
      </c>
      <c r="C211" s="67">
        <v>5228891</v>
      </c>
      <c r="D211" s="67">
        <v>5430974</v>
      </c>
      <c r="E211" s="108">
        <f>E212</f>
        <v>0</v>
      </c>
      <c r="F211" s="108">
        <f t="shared" ref="F211:P211" si="103">F212</f>
        <v>0</v>
      </c>
      <c r="G211" s="108">
        <f t="shared" si="103"/>
        <v>0</v>
      </c>
      <c r="H211" s="108">
        <f t="shared" si="103"/>
        <v>453120</v>
      </c>
      <c r="I211" s="108">
        <f t="shared" si="103"/>
        <v>371788.5</v>
      </c>
      <c r="J211" s="108">
        <f t="shared" si="103"/>
        <v>0</v>
      </c>
      <c r="K211" s="108">
        <f t="shared" si="103"/>
        <v>207269.95</v>
      </c>
      <c r="L211" s="108">
        <f t="shared" si="103"/>
        <v>40238</v>
      </c>
      <c r="M211" s="108">
        <f t="shared" si="103"/>
        <v>722841.59999999998</v>
      </c>
      <c r="N211" s="108">
        <f t="shared" si="103"/>
        <v>0</v>
      </c>
      <c r="O211" s="108">
        <f t="shared" si="103"/>
        <v>21133.98</v>
      </c>
      <c r="P211" s="108">
        <f t="shared" si="103"/>
        <v>66726.2</v>
      </c>
      <c r="Q211" s="108">
        <f t="shared" si="99"/>
        <v>1883118.2299999997</v>
      </c>
      <c r="R211" s="120"/>
      <c r="S211"/>
    </row>
    <row r="212" spans="2:19" x14ac:dyDescent="0.25">
      <c r="B212" s="124" t="s">
        <v>294</v>
      </c>
      <c r="C212" s="36">
        <v>5228891</v>
      </c>
      <c r="D212" s="36">
        <v>5430974</v>
      </c>
      <c r="E212" s="106">
        <v>0</v>
      </c>
      <c r="F212" s="106">
        <v>0</v>
      </c>
      <c r="G212" s="106">
        <v>0</v>
      </c>
      <c r="H212" s="106">
        <v>453120</v>
      </c>
      <c r="I212" s="106">
        <v>371788.5</v>
      </c>
      <c r="J212" s="106">
        <v>0</v>
      </c>
      <c r="K212" s="106">
        <v>207269.95</v>
      </c>
      <c r="L212" s="106">
        <v>40238</v>
      </c>
      <c r="M212" s="106">
        <v>722841.59999999998</v>
      </c>
      <c r="N212" s="106">
        <v>0</v>
      </c>
      <c r="O212" s="106">
        <v>21133.98</v>
      </c>
      <c r="P212" s="106">
        <v>66726.2</v>
      </c>
      <c r="Q212" s="106">
        <f t="shared" si="99"/>
        <v>1883118.2299999997</v>
      </c>
      <c r="R212" s="117"/>
    </row>
    <row r="213" spans="2:19" s="34" customFormat="1" x14ac:dyDescent="0.25">
      <c r="B213" s="123" t="s">
        <v>295</v>
      </c>
      <c r="C213" s="67">
        <v>16088261</v>
      </c>
      <c r="D213" s="67">
        <v>19551313.75</v>
      </c>
      <c r="E213" s="108">
        <f>E214</f>
        <v>0</v>
      </c>
      <c r="F213" s="108">
        <f t="shared" ref="F213:P229" si="104">F214</f>
        <v>0</v>
      </c>
      <c r="G213" s="108">
        <f t="shared" si="104"/>
        <v>213721.60000000001</v>
      </c>
      <c r="H213" s="108">
        <f t="shared" si="104"/>
        <v>114519</v>
      </c>
      <c r="I213" s="108">
        <f t="shared" si="104"/>
        <v>302093</v>
      </c>
      <c r="J213" s="108">
        <f t="shared" si="104"/>
        <v>0</v>
      </c>
      <c r="K213" s="108">
        <f t="shared" si="104"/>
        <v>448783.99</v>
      </c>
      <c r="L213" s="108">
        <f t="shared" si="104"/>
        <v>354128.3</v>
      </c>
      <c r="M213" s="108">
        <f t="shared" si="104"/>
        <v>350408.29</v>
      </c>
      <c r="N213" s="108">
        <f t="shared" si="104"/>
        <v>662457</v>
      </c>
      <c r="O213" s="108">
        <f t="shared" si="104"/>
        <v>34274.67</v>
      </c>
      <c r="P213" s="108">
        <f t="shared" si="104"/>
        <v>307011.32999999996</v>
      </c>
      <c r="Q213" s="108">
        <f t="shared" si="99"/>
        <v>2787397.1799999997</v>
      </c>
      <c r="R213" s="120"/>
      <c r="S213"/>
    </row>
    <row r="214" spans="2:19" x14ac:dyDescent="0.25">
      <c r="B214" s="124" t="s">
        <v>296</v>
      </c>
      <c r="C214" s="36">
        <v>16088261</v>
      </c>
      <c r="D214" s="36">
        <v>19551313.75</v>
      </c>
      <c r="E214" s="106">
        <v>0</v>
      </c>
      <c r="F214" s="106">
        <v>0</v>
      </c>
      <c r="G214" s="106">
        <v>213721.60000000001</v>
      </c>
      <c r="H214" s="106">
        <v>114519</v>
      </c>
      <c r="I214" s="106">
        <v>302093</v>
      </c>
      <c r="J214" s="106">
        <v>0</v>
      </c>
      <c r="K214" s="106">
        <v>448783.99</v>
      </c>
      <c r="L214" s="106">
        <v>354128.3</v>
      </c>
      <c r="M214" s="106">
        <v>350408.29</v>
      </c>
      <c r="N214" s="106">
        <v>662457</v>
      </c>
      <c r="O214" s="106">
        <v>34274.67</v>
      </c>
      <c r="P214" s="106">
        <v>307011.32999999996</v>
      </c>
      <c r="Q214" s="106">
        <f t="shared" si="99"/>
        <v>2787397.1799999997</v>
      </c>
      <c r="R214" s="117"/>
    </row>
    <row r="215" spans="2:19" s="34" customFormat="1" x14ac:dyDescent="0.25">
      <c r="B215" s="123" t="s">
        <v>297</v>
      </c>
      <c r="C215" s="67">
        <v>23836478</v>
      </c>
      <c r="D215" s="67">
        <v>24046478</v>
      </c>
      <c r="E215" s="108">
        <f>E216</f>
        <v>0</v>
      </c>
      <c r="F215" s="108">
        <f t="shared" si="104"/>
        <v>0</v>
      </c>
      <c r="G215" s="108">
        <f t="shared" si="104"/>
        <v>0</v>
      </c>
      <c r="H215" s="108">
        <f t="shared" si="104"/>
        <v>48380</v>
      </c>
      <c r="I215" s="108">
        <f t="shared" si="104"/>
        <v>7552</v>
      </c>
      <c r="J215" s="108">
        <f t="shared" si="104"/>
        <v>206500</v>
      </c>
      <c r="K215" s="108">
        <f t="shared" si="104"/>
        <v>0</v>
      </c>
      <c r="L215" s="108">
        <f t="shared" si="104"/>
        <v>42500</v>
      </c>
      <c r="M215" s="108">
        <f t="shared" si="104"/>
        <v>0</v>
      </c>
      <c r="N215" s="108">
        <f t="shared" si="104"/>
        <v>0</v>
      </c>
      <c r="O215" s="108">
        <f t="shared" si="104"/>
        <v>0</v>
      </c>
      <c r="P215" s="108">
        <f t="shared" si="104"/>
        <v>2950</v>
      </c>
      <c r="Q215" s="108">
        <f t="shared" si="99"/>
        <v>307882</v>
      </c>
      <c r="R215" s="120"/>
      <c r="S215"/>
    </row>
    <row r="216" spans="2:19" x14ac:dyDescent="0.25">
      <c r="B216" s="124" t="s">
        <v>298</v>
      </c>
      <c r="C216" s="36">
        <v>23836478</v>
      </c>
      <c r="D216" s="36">
        <v>24046478</v>
      </c>
      <c r="E216" s="106">
        <v>0</v>
      </c>
      <c r="F216" s="106">
        <v>0</v>
      </c>
      <c r="G216" s="106">
        <v>0</v>
      </c>
      <c r="H216" s="106">
        <v>48380</v>
      </c>
      <c r="I216" s="106">
        <v>7552</v>
      </c>
      <c r="J216" s="106">
        <v>206500</v>
      </c>
      <c r="K216" s="106">
        <v>0</v>
      </c>
      <c r="L216" s="106">
        <v>42500</v>
      </c>
      <c r="M216" s="106">
        <v>0</v>
      </c>
      <c r="N216" s="106">
        <v>0</v>
      </c>
      <c r="O216" s="106">
        <v>0</v>
      </c>
      <c r="P216" s="106">
        <v>2950</v>
      </c>
      <c r="Q216" s="106">
        <f t="shared" si="99"/>
        <v>307882</v>
      </c>
      <c r="R216" s="117"/>
    </row>
    <row r="217" spans="2:19" s="34" customFormat="1" x14ac:dyDescent="0.25">
      <c r="B217" s="123" t="s">
        <v>299</v>
      </c>
      <c r="C217" s="67">
        <v>1812544</v>
      </c>
      <c r="D217" s="67">
        <v>2217544</v>
      </c>
      <c r="E217" s="108">
        <f>E218</f>
        <v>0</v>
      </c>
      <c r="F217" s="108">
        <f t="shared" si="104"/>
        <v>16050</v>
      </c>
      <c r="G217" s="108">
        <f t="shared" si="104"/>
        <v>0</v>
      </c>
      <c r="H217" s="108">
        <f t="shared" si="104"/>
        <v>34000</v>
      </c>
      <c r="I217" s="108">
        <f t="shared" si="104"/>
        <v>3100</v>
      </c>
      <c r="J217" s="108">
        <f t="shared" si="104"/>
        <v>8025</v>
      </c>
      <c r="K217" s="108">
        <f t="shared" si="104"/>
        <v>27400</v>
      </c>
      <c r="L217" s="108">
        <f t="shared" si="104"/>
        <v>123000</v>
      </c>
      <c r="M217" s="108">
        <f t="shared" si="104"/>
        <v>8025</v>
      </c>
      <c r="N217" s="108">
        <f t="shared" si="104"/>
        <v>17250</v>
      </c>
      <c r="O217" s="108">
        <f t="shared" si="104"/>
        <v>6700</v>
      </c>
      <c r="P217" s="108">
        <f t="shared" si="104"/>
        <v>54300</v>
      </c>
      <c r="Q217" s="108">
        <f t="shared" si="99"/>
        <v>297850</v>
      </c>
      <c r="R217" s="120"/>
      <c r="S217"/>
    </row>
    <row r="218" spans="2:19" x14ac:dyDescent="0.25">
      <c r="B218" s="124" t="s">
        <v>300</v>
      </c>
      <c r="C218" s="36">
        <v>1812544</v>
      </c>
      <c r="D218" s="36">
        <v>2217544</v>
      </c>
      <c r="E218" s="106">
        <v>0</v>
      </c>
      <c r="F218" s="106">
        <v>16050</v>
      </c>
      <c r="G218" s="106">
        <v>0</v>
      </c>
      <c r="H218" s="106">
        <v>34000</v>
      </c>
      <c r="I218" s="106">
        <v>3100</v>
      </c>
      <c r="J218" s="106">
        <v>8025</v>
      </c>
      <c r="K218" s="106">
        <v>27400</v>
      </c>
      <c r="L218" s="106">
        <v>123000</v>
      </c>
      <c r="M218" s="106">
        <v>8025</v>
      </c>
      <c r="N218" s="106">
        <v>17250</v>
      </c>
      <c r="O218" s="106">
        <v>6700</v>
      </c>
      <c r="P218" s="106">
        <v>54300</v>
      </c>
      <c r="Q218" s="106">
        <f t="shared" si="99"/>
        <v>297850</v>
      </c>
      <c r="R218" s="117"/>
    </row>
    <row r="219" spans="2:19" s="34" customFormat="1" x14ac:dyDescent="0.25">
      <c r="B219" s="123" t="s">
        <v>301</v>
      </c>
      <c r="C219" s="67">
        <v>88100</v>
      </c>
      <c r="D219" s="67">
        <v>88100</v>
      </c>
      <c r="E219" s="108">
        <f>E220</f>
        <v>0</v>
      </c>
      <c r="F219" s="108">
        <f t="shared" si="104"/>
        <v>0</v>
      </c>
      <c r="G219" s="108">
        <f t="shared" si="104"/>
        <v>0</v>
      </c>
      <c r="H219" s="108">
        <f t="shared" si="104"/>
        <v>0</v>
      </c>
      <c r="I219" s="108">
        <f t="shared" si="104"/>
        <v>0</v>
      </c>
      <c r="J219" s="108">
        <f t="shared" si="104"/>
        <v>0</v>
      </c>
      <c r="K219" s="108">
        <f t="shared" si="104"/>
        <v>0</v>
      </c>
      <c r="L219" s="108">
        <f t="shared" si="104"/>
        <v>0</v>
      </c>
      <c r="M219" s="108">
        <f t="shared" si="104"/>
        <v>0</v>
      </c>
      <c r="N219" s="108">
        <f t="shared" si="104"/>
        <v>0</v>
      </c>
      <c r="O219" s="108">
        <f t="shared" si="104"/>
        <v>0</v>
      </c>
      <c r="P219" s="108">
        <f t="shared" si="104"/>
        <v>0</v>
      </c>
      <c r="Q219" s="108">
        <f t="shared" si="99"/>
        <v>0</v>
      </c>
      <c r="R219" s="119"/>
      <c r="S219"/>
    </row>
    <row r="220" spans="2:19" x14ac:dyDescent="0.25">
      <c r="B220" s="124" t="s">
        <v>302</v>
      </c>
      <c r="C220" s="77">
        <v>88100</v>
      </c>
      <c r="D220" s="77">
        <v>88100</v>
      </c>
      <c r="E220" s="106">
        <v>0</v>
      </c>
      <c r="F220" s="106">
        <f>F223</f>
        <v>0</v>
      </c>
      <c r="G220" s="106">
        <v>0</v>
      </c>
      <c r="H220" s="106">
        <v>0</v>
      </c>
      <c r="I220" s="106">
        <v>0</v>
      </c>
      <c r="J220" s="106">
        <v>0</v>
      </c>
      <c r="K220" s="106">
        <v>0</v>
      </c>
      <c r="L220" s="106">
        <v>0</v>
      </c>
      <c r="M220" s="106">
        <v>0</v>
      </c>
      <c r="N220" s="106">
        <v>0</v>
      </c>
      <c r="O220" s="106">
        <v>0</v>
      </c>
      <c r="P220" s="108">
        <v>0</v>
      </c>
      <c r="Q220" s="106">
        <f t="shared" si="99"/>
        <v>0</v>
      </c>
      <c r="R220" s="116"/>
    </row>
    <row r="221" spans="2:19" x14ac:dyDescent="0.25">
      <c r="B221" s="123" t="s">
        <v>475</v>
      </c>
      <c r="C221" s="77">
        <v>0</v>
      </c>
      <c r="D221" s="77">
        <v>22000</v>
      </c>
      <c r="E221" s="106">
        <v>0</v>
      </c>
      <c r="F221" s="106">
        <v>0</v>
      </c>
      <c r="G221" s="106">
        <v>0</v>
      </c>
      <c r="H221" s="106">
        <v>0</v>
      </c>
      <c r="I221" s="106">
        <v>0</v>
      </c>
      <c r="J221" s="106">
        <v>0</v>
      </c>
      <c r="K221" s="106">
        <v>0</v>
      </c>
      <c r="L221" s="106">
        <v>0</v>
      </c>
      <c r="M221" s="106">
        <v>0</v>
      </c>
      <c r="N221" s="106">
        <v>0</v>
      </c>
      <c r="O221" s="106">
        <v>0</v>
      </c>
      <c r="P221" s="108">
        <v>0</v>
      </c>
      <c r="Q221" s="106">
        <f t="shared" si="99"/>
        <v>0</v>
      </c>
      <c r="R221" s="116"/>
    </row>
    <row r="222" spans="2:19" x14ac:dyDescent="0.25">
      <c r="B222" s="124" t="s">
        <v>476</v>
      </c>
      <c r="C222" s="77">
        <v>0</v>
      </c>
      <c r="D222" s="77">
        <v>22000</v>
      </c>
      <c r="E222" s="106">
        <v>0</v>
      </c>
      <c r="F222" s="106">
        <v>0</v>
      </c>
      <c r="G222" s="106">
        <v>0</v>
      </c>
      <c r="H222" s="106">
        <v>0</v>
      </c>
      <c r="I222" s="106">
        <v>0</v>
      </c>
      <c r="J222" s="106">
        <v>0</v>
      </c>
      <c r="K222" s="106">
        <v>0</v>
      </c>
      <c r="L222" s="106">
        <v>0</v>
      </c>
      <c r="M222" s="106">
        <v>0</v>
      </c>
      <c r="N222" s="106">
        <v>0</v>
      </c>
      <c r="O222" s="106">
        <v>0</v>
      </c>
      <c r="P222" s="108">
        <v>0</v>
      </c>
      <c r="Q222" s="106">
        <f t="shared" si="99"/>
        <v>0</v>
      </c>
      <c r="R222" s="116"/>
    </row>
    <row r="223" spans="2:19" x14ac:dyDescent="0.25">
      <c r="B223" s="122" t="s">
        <v>42</v>
      </c>
      <c r="C223" s="36">
        <v>4018000</v>
      </c>
      <c r="D223" s="36">
        <v>4098000</v>
      </c>
      <c r="E223" s="106">
        <f>E224</f>
        <v>0</v>
      </c>
      <c r="F223" s="106">
        <f>F224</f>
        <v>0</v>
      </c>
      <c r="G223" s="106">
        <f t="shared" ref="G223:P224" si="105">G224</f>
        <v>0</v>
      </c>
      <c r="H223" s="106">
        <f t="shared" si="105"/>
        <v>0</v>
      </c>
      <c r="I223" s="106">
        <f t="shared" si="105"/>
        <v>0</v>
      </c>
      <c r="J223" s="106">
        <f t="shared" si="105"/>
        <v>0</v>
      </c>
      <c r="K223" s="106">
        <f t="shared" si="105"/>
        <v>0</v>
      </c>
      <c r="L223" s="106">
        <f t="shared" si="105"/>
        <v>97926</v>
      </c>
      <c r="M223" s="106">
        <f t="shared" si="105"/>
        <v>1161.25</v>
      </c>
      <c r="N223" s="106">
        <f t="shared" si="105"/>
        <v>51257</v>
      </c>
      <c r="O223" s="106">
        <f t="shared" si="105"/>
        <v>609.89</v>
      </c>
      <c r="P223" s="106">
        <f t="shared" si="105"/>
        <v>0</v>
      </c>
      <c r="Q223" s="106">
        <f>Q224</f>
        <v>150954.14000000001</v>
      </c>
      <c r="R223" s="117"/>
    </row>
    <row r="224" spans="2:19" s="34" customFormat="1" x14ac:dyDescent="0.25">
      <c r="B224" s="123" t="s">
        <v>303</v>
      </c>
      <c r="C224" s="66">
        <v>4018000</v>
      </c>
      <c r="D224" s="66">
        <v>4098000</v>
      </c>
      <c r="E224" s="108">
        <f>E225</f>
        <v>0</v>
      </c>
      <c r="F224" s="108">
        <f t="shared" si="104"/>
        <v>0</v>
      </c>
      <c r="G224" s="108">
        <f t="shared" si="105"/>
        <v>0</v>
      </c>
      <c r="H224" s="108">
        <f t="shared" si="105"/>
        <v>0</v>
      </c>
      <c r="I224" s="108">
        <f t="shared" si="105"/>
        <v>0</v>
      </c>
      <c r="J224" s="108">
        <f t="shared" si="105"/>
        <v>0</v>
      </c>
      <c r="K224" s="108">
        <f t="shared" si="105"/>
        <v>0</v>
      </c>
      <c r="L224" s="108">
        <f t="shared" si="105"/>
        <v>97926</v>
      </c>
      <c r="M224" s="108">
        <f>M225</f>
        <v>1161.25</v>
      </c>
      <c r="N224" s="108">
        <f>N225</f>
        <v>51257</v>
      </c>
      <c r="O224" s="108">
        <f>O225</f>
        <v>609.89</v>
      </c>
      <c r="P224" s="105">
        <f>P225</f>
        <v>0</v>
      </c>
      <c r="Q224" s="108">
        <f t="shared" si="99"/>
        <v>150954.14000000001</v>
      </c>
      <c r="R224" s="117"/>
      <c r="S224"/>
    </row>
    <row r="225" spans="2:19" ht="30" x14ac:dyDescent="0.25">
      <c r="B225" s="124" t="s">
        <v>304</v>
      </c>
      <c r="C225" s="85">
        <v>4018000</v>
      </c>
      <c r="D225" s="85">
        <v>4098000</v>
      </c>
      <c r="E225" s="106">
        <v>0</v>
      </c>
      <c r="F225" s="106">
        <v>0</v>
      </c>
      <c r="G225" s="106">
        <v>0</v>
      </c>
      <c r="H225" s="106">
        <v>0</v>
      </c>
      <c r="I225" s="106">
        <v>0</v>
      </c>
      <c r="J225" s="106">
        <v>0</v>
      </c>
      <c r="K225" s="106">
        <v>0</v>
      </c>
      <c r="L225" s="106">
        <v>97926</v>
      </c>
      <c r="M225" s="106">
        <v>1161.25</v>
      </c>
      <c r="N225" s="106">
        <v>51257</v>
      </c>
      <c r="O225" s="106">
        <v>609.89</v>
      </c>
      <c r="P225" s="105">
        <v>0</v>
      </c>
      <c r="Q225" s="106">
        <f t="shared" si="99"/>
        <v>150954.14000000001</v>
      </c>
      <c r="R225" s="119"/>
    </row>
    <row r="226" spans="2:19" x14ac:dyDescent="0.25">
      <c r="B226" s="122" t="s">
        <v>305</v>
      </c>
      <c r="C226" s="58">
        <v>8915671</v>
      </c>
      <c r="D226" s="58">
        <v>9724920.5999999996</v>
      </c>
      <c r="E226" s="106">
        <f>E227+E229+E231+E233</f>
        <v>0</v>
      </c>
      <c r="F226" s="106">
        <f t="shared" si="104"/>
        <v>0</v>
      </c>
      <c r="G226" s="106">
        <f t="shared" ref="G226:P226" si="106">G227+G229+G231+G233</f>
        <v>0</v>
      </c>
      <c r="H226" s="106">
        <f t="shared" si="106"/>
        <v>1504.26</v>
      </c>
      <c r="I226" s="106">
        <f t="shared" si="106"/>
        <v>130016.4</v>
      </c>
      <c r="J226" s="106">
        <f t="shared" si="106"/>
        <v>0</v>
      </c>
      <c r="K226" s="106">
        <f t="shared" si="106"/>
        <v>13577</v>
      </c>
      <c r="L226" s="106">
        <f t="shared" si="106"/>
        <v>17845.849999999999</v>
      </c>
      <c r="M226" s="106">
        <f>M227+M229+M231+M233</f>
        <v>7768.77</v>
      </c>
      <c r="N226" s="106">
        <f t="shared" si="106"/>
        <v>460471.94</v>
      </c>
      <c r="O226" s="106">
        <f t="shared" si="106"/>
        <v>5194.4000000000005</v>
      </c>
      <c r="P226" s="104">
        <f t="shared" si="106"/>
        <v>77702.099999999991</v>
      </c>
      <c r="Q226" s="106">
        <f t="shared" si="99"/>
        <v>714080.72</v>
      </c>
      <c r="R226" s="116"/>
    </row>
    <row r="227" spans="2:19" s="34" customFormat="1" x14ac:dyDescent="0.25">
      <c r="B227" s="123" t="s">
        <v>306</v>
      </c>
      <c r="C227" s="66">
        <v>49269</v>
      </c>
      <c r="D227" s="66">
        <v>49269</v>
      </c>
      <c r="E227" s="108">
        <f>E228</f>
        <v>0</v>
      </c>
      <c r="F227" s="108">
        <f t="shared" si="104"/>
        <v>0</v>
      </c>
      <c r="G227" s="108">
        <f t="shared" si="104"/>
        <v>0</v>
      </c>
      <c r="H227" s="108">
        <f t="shared" si="104"/>
        <v>0</v>
      </c>
      <c r="I227" s="108">
        <f t="shared" si="104"/>
        <v>0</v>
      </c>
      <c r="J227" s="108">
        <f t="shared" si="104"/>
        <v>0</v>
      </c>
      <c r="K227" s="108">
        <f t="shared" si="104"/>
        <v>0</v>
      </c>
      <c r="L227" s="108">
        <f t="shared" si="104"/>
        <v>0</v>
      </c>
      <c r="M227" s="108">
        <f>M228</f>
        <v>0</v>
      </c>
      <c r="N227" s="108">
        <f t="shared" si="104"/>
        <v>0</v>
      </c>
      <c r="O227" s="108">
        <f t="shared" si="104"/>
        <v>0</v>
      </c>
      <c r="P227" s="105">
        <f t="shared" si="104"/>
        <v>0</v>
      </c>
      <c r="Q227" s="108">
        <f t="shared" si="99"/>
        <v>0</v>
      </c>
      <c r="R227" s="120"/>
      <c r="S227"/>
    </row>
    <row r="228" spans="2:19" x14ac:dyDescent="0.25">
      <c r="B228" s="124" t="s">
        <v>307</v>
      </c>
      <c r="C228" s="74">
        <v>49269</v>
      </c>
      <c r="D228" s="74">
        <v>49269</v>
      </c>
      <c r="E228" s="106">
        <v>0</v>
      </c>
      <c r="F228" s="106">
        <f t="shared" si="104"/>
        <v>0</v>
      </c>
      <c r="G228" s="106">
        <v>0</v>
      </c>
      <c r="H228" s="106">
        <v>0</v>
      </c>
      <c r="I228" s="106">
        <v>0</v>
      </c>
      <c r="J228" s="106">
        <v>0</v>
      </c>
      <c r="K228" s="106">
        <v>0</v>
      </c>
      <c r="L228" s="106">
        <v>0</v>
      </c>
      <c r="M228" s="106">
        <v>0</v>
      </c>
      <c r="N228" s="106">
        <v>0</v>
      </c>
      <c r="O228" s="106">
        <v>0</v>
      </c>
      <c r="P228" s="102">
        <v>0</v>
      </c>
      <c r="Q228" s="106">
        <f t="shared" si="99"/>
        <v>0</v>
      </c>
      <c r="R228" s="117"/>
    </row>
    <row r="229" spans="2:19" s="34" customFormat="1" x14ac:dyDescent="0.25">
      <c r="B229" s="123" t="s">
        <v>308</v>
      </c>
      <c r="C229" s="66">
        <v>3319864</v>
      </c>
      <c r="D229" s="66">
        <v>3389864</v>
      </c>
      <c r="E229" s="108">
        <f>E230</f>
        <v>0</v>
      </c>
      <c r="F229" s="108">
        <f t="shared" si="104"/>
        <v>0</v>
      </c>
      <c r="G229" s="108">
        <f t="shared" si="104"/>
        <v>0</v>
      </c>
      <c r="H229" s="108">
        <f t="shared" si="104"/>
        <v>0</v>
      </c>
      <c r="I229" s="108">
        <f t="shared" si="104"/>
        <v>0</v>
      </c>
      <c r="J229" s="108">
        <f t="shared" si="104"/>
        <v>0</v>
      </c>
      <c r="K229" s="108">
        <f t="shared" si="104"/>
        <v>0</v>
      </c>
      <c r="L229" s="108">
        <f t="shared" si="104"/>
        <v>0</v>
      </c>
      <c r="M229" s="108">
        <f t="shared" si="104"/>
        <v>0</v>
      </c>
      <c r="N229" s="108">
        <f>N230</f>
        <v>433816.96</v>
      </c>
      <c r="O229" s="108">
        <f>O230</f>
        <v>0</v>
      </c>
      <c r="P229" s="105">
        <f>P230</f>
        <v>0</v>
      </c>
      <c r="Q229" s="108">
        <f t="shared" si="99"/>
        <v>433816.96</v>
      </c>
      <c r="R229" s="119"/>
      <c r="S229"/>
    </row>
    <row r="230" spans="2:19" x14ac:dyDescent="0.25">
      <c r="B230" s="124" t="s">
        <v>309</v>
      </c>
      <c r="C230" s="58">
        <v>3319864</v>
      </c>
      <c r="D230" s="58">
        <v>3389864</v>
      </c>
      <c r="E230" s="106">
        <v>0</v>
      </c>
      <c r="F230" s="106">
        <v>0</v>
      </c>
      <c r="G230" s="106">
        <v>0</v>
      </c>
      <c r="H230" s="106">
        <v>0</v>
      </c>
      <c r="I230" s="106">
        <v>0</v>
      </c>
      <c r="J230" s="106">
        <v>0</v>
      </c>
      <c r="K230" s="106">
        <v>0</v>
      </c>
      <c r="L230" s="106">
        <v>0</v>
      </c>
      <c r="M230" s="106">
        <v>0</v>
      </c>
      <c r="N230" s="106">
        <v>433816.96</v>
      </c>
      <c r="O230" s="106">
        <v>0</v>
      </c>
      <c r="P230" s="104">
        <v>0</v>
      </c>
      <c r="Q230" s="106">
        <f t="shared" si="99"/>
        <v>433816.96</v>
      </c>
      <c r="R230" s="116"/>
    </row>
    <row r="231" spans="2:19" s="34" customFormat="1" x14ac:dyDescent="0.25">
      <c r="B231" s="123" t="s">
        <v>310</v>
      </c>
      <c r="C231" s="66">
        <v>839638</v>
      </c>
      <c r="D231" s="66">
        <v>839638</v>
      </c>
      <c r="E231" s="108">
        <f>E232</f>
        <v>0</v>
      </c>
      <c r="F231" s="108">
        <f t="shared" ref="F231:P295" si="107">F232</f>
        <v>0</v>
      </c>
      <c r="G231" s="108">
        <f t="shared" si="107"/>
        <v>0</v>
      </c>
      <c r="H231" s="108">
        <f t="shared" si="107"/>
        <v>0</v>
      </c>
      <c r="I231" s="108">
        <f t="shared" si="107"/>
        <v>0</v>
      </c>
      <c r="J231" s="108">
        <f t="shared" si="107"/>
        <v>0</v>
      </c>
      <c r="K231" s="108">
        <f t="shared" si="107"/>
        <v>0</v>
      </c>
      <c r="L231" s="108">
        <f t="shared" si="107"/>
        <v>40</v>
      </c>
      <c r="M231" s="108">
        <f t="shared" si="107"/>
        <v>0</v>
      </c>
      <c r="N231" s="108">
        <f t="shared" si="107"/>
        <v>0</v>
      </c>
      <c r="O231" s="108">
        <f t="shared" si="107"/>
        <v>0</v>
      </c>
      <c r="P231" s="105">
        <f t="shared" si="107"/>
        <v>0</v>
      </c>
      <c r="Q231" s="108">
        <f t="shared" si="99"/>
        <v>40</v>
      </c>
      <c r="R231" s="120"/>
      <c r="S231"/>
    </row>
    <row r="232" spans="2:19" x14ac:dyDescent="0.25">
      <c r="B232" s="124" t="s">
        <v>311</v>
      </c>
      <c r="C232" s="58">
        <v>839638</v>
      </c>
      <c r="D232" s="58">
        <v>839638</v>
      </c>
      <c r="E232" s="106">
        <v>0</v>
      </c>
      <c r="F232" s="106">
        <v>0</v>
      </c>
      <c r="G232" s="106">
        <v>0</v>
      </c>
      <c r="H232" s="106">
        <v>0</v>
      </c>
      <c r="I232" s="106">
        <v>0</v>
      </c>
      <c r="J232" s="106">
        <v>0</v>
      </c>
      <c r="K232" s="106">
        <v>0</v>
      </c>
      <c r="L232" s="106">
        <v>40</v>
      </c>
      <c r="M232" s="106">
        <v>0</v>
      </c>
      <c r="N232" s="106">
        <v>0</v>
      </c>
      <c r="O232" s="106">
        <v>0</v>
      </c>
      <c r="P232" s="104">
        <v>0</v>
      </c>
      <c r="Q232" s="106">
        <f t="shared" si="99"/>
        <v>40</v>
      </c>
      <c r="R232" s="117"/>
    </row>
    <row r="233" spans="2:19" s="34" customFormat="1" x14ac:dyDescent="0.25">
      <c r="B233" s="123" t="s">
        <v>312</v>
      </c>
      <c r="C233" s="66">
        <v>4706900</v>
      </c>
      <c r="D233" s="66">
        <v>5446149.5999999996</v>
      </c>
      <c r="E233" s="108">
        <f>E234</f>
        <v>0</v>
      </c>
      <c r="F233" s="108">
        <f t="shared" si="107"/>
        <v>0</v>
      </c>
      <c r="G233" s="108">
        <f t="shared" si="107"/>
        <v>0</v>
      </c>
      <c r="H233" s="108">
        <f t="shared" si="107"/>
        <v>1504.26</v>
      </c>
      <c r="I233" s="108">
        <f t="shared" si="107"/>
        <v>130016.4</v>
      </c>
      <c r="J233" s="108">
        <f t="shared" si="107"/>
        <v>0</v>
      </c>
      <c r="K233" s="108">
        <f t="shared" si="107"/>
        <v>13577</v>
      </c>
      <c r="L233" s="108">
        <f t="shared" si="107"/>
        <v>17805.849999999999</v>
      </c>
      <c r="M233" s="108">
        <f t="shared" si="107"/>
        <v>7768.77</v>
      </c>
      <c r="N233" s="108">
        <f t="shared" si="107"/>
        <v>26654.98</v>
      </c>
      <c r="O233" s="108">
        <f t="shared" si="107"/>
        <v>5194.4000000000005</v>
      </c>
      <c r="P233" s="105">
        <f t="shared" si="107"/>
        <v>77702.099999999991</v>
      </c>
      <c r="Q233" s="108">
        <f t="shared" si="99"/>
        <v>280223.76</v>
      </c>
      <c r="R233" s="117"/>
      <c r="S233"/>
    </row>
    <row r="234" spans="2:19" x14ac:dyDescent="0.25">
      <c r="B234" s="124" t="s">
        <v>313</v>
      </c>
      <c r="C234" s="85">
        <v>4706900</v>
      </c>
      <c r="D234" s="85">
        <v>5446149.5999999996</v>
      </c>
      <c r="E234" s="106">
        <v>0</v>
      </c>
      <c r="F234" s="106">
        <v>0</v>
      </c>
      <c r="G234" s="106">
        <v>0</v>
      </c>
      <c r="H234" s="106">
        <v>1504.26</v>
      </c>
      <c r="I234" s="106">
        <v>130016.4</v>
      </c>
      <c r="J234" s="106">
        <v>0</v>
      </c>
      <c r="K234" s="106">
        <v>13577</v>
      </c>
      <c r="L234" s="106">
        <v>17805.849999999999</v>
      </c>
      <c r="M234" s="106">
        <v>7768.77</v>
      </c>
      <c r="N234" s="106">
        <v>26654.98</v>
      </c>
      <c r="O234" s="106">
        <v>5194.4000000000005</v>
      </c>
      <c r="P234" s="105">
        <v>77702.099999999991</v>
      </c>
      <c r="Q234" s="106">
        <f t="shared" si="99"/>
        <v>280223.76</v>
      </c>
      <c r="R234" s="120"/>
    </row>
    <row r="235" spans="2:19" ht="30" x14ac:dyDescent="0.25">
      <c r="B235" s="122" t="s">
        <v>44</v>
      </c>
      <c r="C235" s="58">
        <v>15635584</v>
      </c>
      <c r="D235" s="58">
        <v>19306257.780000001</v>
      </c>
      <c r="E235" s="106">
        <f>E236+E240+E244+E248</f>
        <v>0</v>
      </c>
      <c r="F235" s="106">
        <f>F236</f>
        <v>0</v>
      </c>
      <c r="G235" s="106">
        <f t="shared" ref="G235:P235" si="108">G236+G240+G244+G248</f>
        <v>42815.27</v>
      </c>
      <c r="H235" s="106">
        <f t="shared" si="108"/>
        <v>1560.69</v>
      </c>
      <c r="I235" s="106">
        <f t="shared" si="108"/>
        <v>8214</v>
      </c>
      <c r="J235" s="106">
        <f t="shared" si="108"/>
        <v>3017094.2</v>
      </c>
      <c r="K235" s="106">
        <f t="shared" si="108"/>
        <v>130332.5</v>
      </c>
      <c r="L235" s="106">
        <f t="shared" si="108"/>
        <v>25914.539999999997</v>
      </c>
      <c r="M235" s="106">
        <f>M236+M240+M244+M248</f>
        <v>2483353.66</v>
      </c>
      <c r="N235" s="106">
        <f t="shared" si="108"/>
        <v>3634.4</v>
      </c>
      <c r="O235" s="106">
        <f t="shared" si="108"/>
        <v>564804.6</v>
      </c>
      <c r="P235" s="103">
        <f t="shared" si="108"/>
        <v>4394601.3099999996</v>
      </c>
      <c r="Q235" s="101">
        <f t="shared" si="99"/>
        <v>10672325.17</v>
      </c>
      <c r="R235" s="117"/>
    </row>
    <row r="236" spans="2:19" s="34" customFormat="1" ht="30" x14ac:dyDescent="0.25">
      <c r="B236" s="123" t="s">
        <v>314</v>
      </c>
      <c r="C236" s="66">
        <v>926234</v>
      </c>
      <c r="D236" s="66">
        <v>1212604</v>
      </c>
      <c r="E236" s="108">
        <f>SUM(E237:E239)</f>
        <v>0</v>
      </c>
      <c r="F236" s="108">
        <f t="shared" si="107"/>
        <v>0</v>
      </c>
      <c r="G236" s="108">
        <f t="shared" ref="G236:P236" si="109">SUM(G237:G239)</f>
        <v>0</v>
      </c>
      <c r="H236" s="108">
        <f t="shared" si="109"/>
        <v>864.49</v>
      </c>
      <c r="I236" s="108">
        <f t="shared" si="109"/>
        <v>0</v>
      </c>
      <c r="J236" s="108">
        <f t="shared" si="109"/>
        <v>0</v>
      </c>
      <c r="K236" s="108">
        <f t="shared" si="109"/>
        <v>50091</v>
      </c>
      <c r="L236" s="108">
        <f t="shared" si="109"/>
        <v>0</v>
      </c>
      <c r="M236" s="108">
        <f>SUM(M237:M239)</f>
        <v>0</v>
      </c>
      <c r="N236" s="108">
        <f t="shared" si="109"/>
        <v>0</v>
      </c>
      <c r="O236" s="108">
        <f t="shared" si="109"/>
        <v>10132.16</v>
      </c>
      <c r="P236" s="105">
        <f t="shared" si="109"/>
        <v>226667.94</v>
      </c>
      <c r="Q236" s="102">
        <f t="shared" si="99"/>
        <v>287755.58999999997</v>
      </c>
      <c r="R236" s="117"/>
      <c r="S236"/>
    </row>
    <row r="237" spans="2:19" x14ac:dyDescent="0.25">
      <c r="B237" s="124" t="s">
        <v>315</v>
      </c>
      <c r="C237" s="58">
        <v>899234</v>
      </c>
      <c r="D237" s="58">
        <v>817604</v>
      </c>
      <c r="E237" s="106">
        <v>0</v>
      </c>
      <c r="F237" s="106">
        <v>0</v>
      </c>
      <c r="G237" s="106">
        <v>0</v>
      </c>
      <c r="H237" s="106">
        <v>864.49</v>
      </c>
      <c r="I237" s="106">
        <v>0</v>
      </c>
      <c r="J237" s="106">
        <v>0</v>
      </c>
      <c r="K237" s="106">
        <v>0</v>
      </c>
      <c r="L237" s="106">
        <v>0</v>
      </c>
      <c r="M237" s="106">
        <v>0</v>
      </c>
      <c r="N237" s="106">
        <v>0</v>
      </c>
      <c r="O237" s="106">
        <v>1987</v>
      </c>
      <c r="P237" s="103">
        <v>11582.17</v>
      </c>
      <c r="Q237" s="101">
        <f t="shared" si="99"/>
        <v>14433.66</v>
      </c>
      <c r="R237" s="116"/>
    </row>
    <row r="238" spans="2:19" x14ac:dyDescent="0.25">
      <c r="B238" s="124" t="s">
        <v>317</v>
      </c>
      <c r="C238" s="58">
        <v>3000</v>
      </c>
      <c r="D238" s="58">
        <v>371000</v>
      </c>
      <c r="E238" s="106">
        <v>0</v>
      </c>
      <c r="F238" s="106">
        <v>0</v>
      </c>
      <c r="G238" s="106">
        <v>0</v>
      </c>
      <c r="H238" s="106">
        <v>0</v>
      </c>
      <c r="I238" s="106">
        <v>0</v>
      </c>
      <c r="J238" s="106">
        <v>0</v>
      </c>
      <c r="K238" s="106">
        <v>50091</v>
      </c>
      <c r="L238" s="106">
        <v>0</v>
      </c>
      <c r="M238" s="106">
        <v>0</v>
      </c>
      <c r="N238" s="106">
        <v>0</v>
      </c>
      <c r="O238" s="106">
        <v>8145.16</v>
      </c>
      <c r="P238" s="104">
        <v>215085.77</v>
      </c>
      <c r="Q238" s="102">
        <f t="shared" si="99"/>
        <v>273321.93</v>
      </c>
      <c r="R238" s="120"/>
    </row>
    <row r="239" spans="2:19" x14ac:dyDescent="0.25">
      <c r="B239" s="124" t="s">
        <v>318</v>
      </c>
      <c r="C239" s="36">
        <v>24000</v>
      </c>
      <c r="D239" s="36">
        <v>24000</v>
      </c>
      <c r="E239" s="106">
        <v>0</v>
      </c>
      <c r="F239" s="106">
        <v>0</v>
      </c>
      <c r="G239" s="106">
        <v>0</v>
      </c>
      <c r="H239" s="106">
        <v>0</v>
      </c>
      <c r="I239" s="106">
        <v>0</v>
      </c>
      <c r="J239" s="106">
        <v>0</v>
      </c>
      <c r="K239" s="106">
        <v>0</v>
      </c>
      <c r="L239" s="106">
        <v>0</v>
      </c>
      <c r="M239" s="106">
        <v>0</v>
      </c>
      <c r="N239" s="106">
        <v>0</v>
      </c>
      <c r="O239" s="106">
        <v>0</v>
      </c>
      <c r="P239" s="104">
        <v>0</v>
      </c>
      <c r="Q239" s="102">
        <f t="shared" si="99"/>
        <v>0</v>
      </c>
      <c r="R239" s="117"/>
    </row>
    <row r="240" spans="2:19" s="34" customFormat="1" x14ac:dyDescent="0.25">
      <c r="B240" s="123" t="s">
        <v>319</v>
      </c>
      <c r="C240" s="67">
        <v>607991</v>
      </c>
      <c r="D240" s="67">
        <v>705991</v>
      </c>
      <c r="E240" s="108">
        <f>SUM(E241:E243)</f>
        <v>0</v>
      </c>
      <c r="F240" s="108">
        <f t="shared" si="107"/>
        <v>0</v>
      </c>
      <c r="G240" s="108">
        <f t="shared" ref="G240:P240" si="110">SUM(G241:G243)</f>
        <v>0</v>
      </c>
      <c r="H240" s="108">
        <f t="shared" si="110"/>
        <v>0</v>
      </c>
      <c r="I240" s="108">
        <f t="shared" si="110"/>
        <v>0</v>
      </c>
      <c r="J240" s="108">
        <f t="shared" si="110"/>
        <v>151087.20000000001</v>
      </c>
      <c r="K240" s="108">
        <f t="shared" si="110"/>
        <v>0</v>
      </c>
      <c r="L240" s="108">
        <f t="shared" si="110"/>
        <v>1711.6</v>
      </c>
      <c r="M240" s="108">
        <f t="shared" si="110"/>
        <v>0</v>
      </c>
      <c r="N240" s="108">
        <f t="shared" si="110"/>
        <v>0</v>
      </c>
      <c r="O240" s="108">
        <f t="shared" si="110"/>
        <v>0</v>
      </c>
      <c r="P240" s="105">
        <f t="shared" si="110"/>
        <v>18101.2</v>
      </c>
      <c r="Q240" s="102">
        <f t="shared" si="99"/>
        <v>170900.00000000003</v>
      </c>
      <c r="R240" s="116"/>
      <c r="S240"/>
    </row>
    <row r="241" spans="2:19" x14ac:dyDescent="0.25">
      <c r="B241" s="124" t="s">
        <v>320</v>
      </c>
      <c r="C241" s="36">
        <v>540471</v>
      </c>
      <c r="D241" s="36">
        <v>593471</v>
      </c>
      <c r="E241" s="106">
        <v>0</v>
      </c>
      <c r="F241" s="106">
        <v>0</v>
      </c>
      <c r="G241" s="106">
        <v>0</v>
      </c>
      <c r="H241" s="106">
        <v>0</v>
      </c>
      <c r="I241" s="106">
        <v>0</v>
      </c>
      <c r="J241" s="106">
        <v>151087.20000000001</v>
      </c>
      <c r="K241" s="106">
        <v>0</v>
      </c>
      <c r="L241" s="106">
        <v>1711.6</v>
      </c>
      <c r="M241" s="106">
        <v>0</v>
      </c>
      <c r="N241" s="106">
        <v>0</v>
      </c>
      <c r="O241" s="106">
        <v>0</v>
      </c>
      <c r="P241" s="104">
        <v>0</v>
      </c>
      <c r="Q241" s="102">
        <f t="shared" si="99"/>
        <v>152798.80000000002</v>
      </c>
      <c r="R241" s="116"/>
    </row>
    <row r="242" spans="2:19" x14ac:dyDescent="0.25">
      <c r="B242" s="124" t="s">
        <v>477</v>
      </c>
      <c r="C242" s="36">
        <v>1000</v>
      </c>
      <c r="D242" s="36">
        <v>46000</v>
      </c>
      <c r="E242" s="106">
        <v>0</v>
      </c>
      <c r="F242" s="106">
        <v>0</v>
      </c>
      <c r="G242" s="106">
        <v>0</v>
      </c>
      <c r="H242" s="106">
        <v>0</v>
      </c>
      <c r="I242" s="106">
        <v>0</v>
      </c>
      <c r="J242" s="106">
        <v>0</v>
      </c>
      <c r="K242" s="106">
        <v>0</v>
      </c>
      <c r="L242" s="106">
        <v>0</v>
      </c>
      <c r="M242" s="106">
        <v>0</v>
      </c>
      <c r="N242" s="106">
        <v>0</v>
      </c>
      <c r="O242" s="106">
        <v>0</v>
      </c>
      <c r="P242" s="104">
        <v>18101.2</v>
      </c>
      <c r="Q242" s="102">
        <f t="shared" si="99"/>
        <v>18101.2</v>
      </c>
      <c r="R242" s="120"/>
    </row>
    <row r="243" spans="2:19" x14ac:dyDescent="0.25">
      <c r="B243" s="124" t="s">
        <v>321</v>
      </c>
      <c r="C243" s="36">
        <v>66520</v>
      </c>
      <c r="D243" s="36">
        <v>66520</v>
      </c>
      <c r="E243" s="106">
        <v>0</v>
      </c>
      <c r="F243" s="106">
        <v>0</v>
      </c>
      <c r="G243" s="106">
        <v>0</v>
      </c>
      <c r="H243" s="106">
        <v>0</v>
      </c>
      <c r="I243" s="106">
        <v>0</v>
      </c>
      <c r="J243" s="106">
        <v>0</v>
      </c>
      <c r="K243" s="106">
        <v>0</v>
      </c>
      <c r="L243" s="106">
        <v>0</v>
      </c>
      <c r="M243" s="106">
        <v>0</v>
      </c>
      <c r="N243" s="106">
        <v>0</v>
      </c>
      <c r="O243" s="106">
        <v>0</v>
      </c>
      <c r="P243" s="104">
        <v>0</v>
      </c>
      <c r="Q243" s="102">
        <f t="shared" si="99"/>
        <v>0</v>
      </c>
      <c r="R243" s="117"/>
    </row>
    <row r="244" spans="2:19" s="34" customFormat="1" x14ac:dyDescent="0.25">
      <c r="B244" s="123" t="s">
        <v>322</v>
      </c>
      <c r="C244" s="67">
        <v>13339522</v>
      </c>
      <c r="D244" s="67">
        <v>16625825.779999999</v>
      </c>
      <c r="E244" s="108">
        <f>SUM(E245:E247)</f>
        <v>0</v>
      </c>
      <c r="F244" s="108">
        <f t="shared" si="107"/>
        <v>0</v>
      </c>
      <c r="G244" s="108">
        <f t="shared" ref="G244:M244" si="111">SUM(G245:G247)</f>
        <v>42815.27</v>
      </c>
      <c r="H244" s="108">
        <f t="shared" si="111"/>
        <v>696.2</v>
      </c>
      <c r="I244" s="108">
        <f t="shared" si="111"/>
        <v>8214</v>
      </c>
      <c r="J244" s="108">
        <f t="shared" si="111"/>
        <v>2866007</v>
      </c>
      <c r="K244" s="108">
        <f t="shared" si="111"/>
        <v>80241.5</v>
      </c>
      <c r="L244" s="108">
        <f t="shared" si="111"/>
        <v>24202.94</v>
      </c>
      <c r="M244" s="108">
        <f t="shared" si="111"/>
        <v>2483353.66</v>
      </c>
      <c r="N244" s="108">
        <f>SUM(N245:N247)</f>
        <v>3634.4</v>
      </c>
      <c r="O244" s="108">
        <f>SUM(O245:O247)</f>
        <v>554672.43999999994</v>
      </c>
      <c r="P244" s="105">
        <f>SUM(P245:P247)</f>
        <v>4149832.17</v>
      </c>
      <c r="Q244" s="102">
        <f t="shared" si="99"/>
        <v>10213669.58</v>
      </c>
      <c r="R244" s="117"/>
      <c r="S244"/>
    </row>
    <row r="245" spans="2:19" x14ac:dyDescent="0.25">
      <c r="B245" s="124" t="s">
        <v>325</v>
      </c>
      <c r="C245" s="77">
        <v>414306</v>
      </c>
      <c r="D245" s="77">
        <v>1988306</v>
      </c>
      <c r="E245" s="106">
        <v>0</v>
      </c>
      <c r="F245" s="106">
        <v>0</v>
      </c>
      <c r="G245" s="106">
        <v>0</v>
      </c>
      <c r="H245" s="106">
        <v>0</v>
      </c>
      <c r="I245" s="106">
        <v>3776</v>
      </c>
      <c r="J245" s="106">
        <v>3500</v>
      </c>
      <c r="K245" s="106">
        <v>0</v>
      </c>
      <c r="L245" s="106">
        <v>18102.919999999998</v>
      </c>
      <c r="M245" s="106">
        <v>31431.66</v>
      </c>
      <c r="N245" s="106">
        <v>3634.4</v>
      </c>
      <c r="O245" s="106">
        <v>385615.5</v>
      </c>
      <c r="P245" s="103">
        <v>222038.32</v>
      </c>
      <c r="Q245" s="101">
        <f t="shared" si="99"/>
        <v>668098.80000000005</v>
      </c>
      <c r="R245" s="117"/>
    </row>
    <row r="246" spans="2:19" x14ac:dyDescent="0.25">
      <c r="B246" s="124" t="s">
        <v>326</v>
      </c>
      <c r="C246" s="77">
        <v>10000000</v>
      </c>
      <c r="D246" s="77">
        <v>11000000</v>
      </c>
      <c r="E246" s="106">
        <v>0</v>
      </c>
      <c r="F246" s="106">
        <v>0</v>
      </c>
      <c r="G246" s="106">
        <v>0</v>
      </c>
      <c r="H246" s="106">
        <v>0</v>
      </c>
      <c r="I246" s="106">
        <v>0</v>
      </c>
      <c r="J246" s="106">
        <v>2855600</v>
      </c>
      <c r="K246" s="106">
        <v>0</v>
      </c>
      <c r="L246" s="106">
        <v>0</v>
      </c>
      <c r="M246" s="106">
        <v>2348200</v>
      </c>
      <c r="N246" s="106">
        <v>0</v>
      </c>
      <c r="O246" s="106">
        <v>0</v>
      </c>
      <c r="P246" s="103">
        <v>3712752</v>
      </c>
      <c r="Q246" s="101">
        <f t="shared" si="99"/>
        <v>8916552</v>
      </c>
      <c r="R246" s="119"/>
    </row>
    <row r="247" spans="2:19" x14ac:dyDescent="0.25">
      <c r="B247" s="124" t="s">
        <v>327</v>
      </c>
      <c r="C247" s="36">
        <v>2925216</v>
      </c>
      <c r="D247" s="36">
        <v>3637519.78</v>
      </c>
      <c r="E247" s="106">
        <v>0</v>
      </c>
      <c r="F247" s="106">
        <v>0</v>
      </c>
      <c r="G247" s="106">
        <v>42815.27</v>
      </c>
      <c r="H247" s="106">
        <v>696.2</v>
      </c>
      <c r="I247" s="106">
        <v>4438</v>
      </c>
      <c r="J247" s="106">
        <v>6907</v>
      </c>
      <c r="K247" s="106">
        <v>80241.5</v>
      </c>
      <c r="L247" s="106">
        <v>6100.02</v>
      </c>
      <c r="M247" s="106">
        <v>103722</v>
      </c>
      <c r="N247" s="106">
        <v>0</v>
      </c>
      <c r="O247" s="106">
        <v>169056.93999999997</v>
      </c>
      <c r="P247" s="104">
        <v>215041.84999999998</v>
      </c>
      <c r="Q247" s="101">
        <f t="shared" si="99"/>
        <v>629018.77999999991</v>
      </c>
      <c r="R247" s="116"/>
    </row>
    <row r="248" spans="2:19" s="34" customFormat="1" x14ac:dyDescent="0.25">
      <c r="B248" s="123" t="s">
        <v>328</v>
      </c>
      <c r="C248" s="67">
        <v>761837</v>
      </c>
      <c r="D248" s="67">
        <v>761837</v>
      </c>
      <c r="E248" s="108">
        <f>E249</f>
        <v>0</v>
      </c>
      <c r="F248" s="108">
        <f t="shared" si="107"/>
        <v>0</v>
      </c>
      <c r="G248" s="108">
        <f t="shared" si="107"/>
        <v>0</v>
      </c>
      <c r="H248" s="108">
        <f t="shared" si="107"/>
        <v>0</v>
      </c>
      <c r="I248" s="108">
        <f t="shared" si="107"/>
        <v>0</v>
      </c>
      <c r="J248" s="108">
        <f t="shared" si="107"/>
        <v>0</v>
      </c>
      <c r="K248" s="108">
        <f t="shared" si="107"/>
        <v>0</v>
      </c>
      <c r="L248" s="108">
        <f t="shared" si="107"/>
        <v>0</v>
      </c>
      <c r="M248" s="108">
        <f t="shared" si="107"/>
        <v>0</v>
      </c>
      <c r="N248" s="108">
        <f t="shared" si="107"/>
        <v>0</v>
      </c>
      <c r="O248" s="108">
        <f t="shared" si="107"/>
        <v>0</v>
      </c>
      <c r="P248" s="105">
        <f t="shared" si="107"/>
        <v>0</v>
      </c>
      <c r="Q248" s="102">
        <f t="shared" si="99"/>
        <v>0</v>
      </c>
      <c r="R248" s="117"/>
      <c r="S248"/>
    </row>
    <row r="249" spans="2:19" x14ac:dyDescent="0.25">
      <c r="B249" s="124" t="s">
        <v>329</v>
      </c>
      <c r="C249" s="77">
        <v>761837</v>
      </c>
      <c r="D249" s="77">
        <v>761837</v>
      </c>
      <c r="E249" s="106">
        <v>0</v>
      </c>
      <c r="F249" s="106">
        <v>0</v>
      </c>
      <c r="G249" s="106">
        <v>0</v>
      </c>
      <c r="H249" s="106">
        <v>0</v>
      </c>
      <c r="I249" s="106">
        <v>0</v>
      </c>
      <c r="J249" s="106">
        <v>0</v>
      </c>
      <c r="K249" s="106">
        <v>0</v>
      </c>
      <c r="L249" s="106">
        <v>0</v>
      </c>
      <c r="M249" s="106">
        <v>0</v>
      </c>
      <c r="N249" s="106">
        <v>0</v>
      </c>
      <c r="O249" s="106">
        <v>0</v>
      </c>
      <c r="P249" s="108">
        <v>0</v>
      </c>
      <c r="Q249" s="108">
        <f t="shared" si="99"/>
        <v>0</v>
      </c>
      <c r="R249" s="120"/>
    </row>
    <row r="250" spans="2:19" ht="30" x14ac:dyDescent="0.25">
      <c r="B250" s="122" t="s">
        <v>45</v>
      </c>
      <c r="C250" s="36">
        <v>80339066</v>
      </c>
      <c r="D250" s="36">
        <v>88533521.49000001</v>
      </c>
      <c r="E250" s="106">
        <f>E251+E258</f>
        <v>87374.77</v>
      </c>
      <c r="F250" s="106">
        <f>F251+F258</f>
        <v>2897556.67</v>
      </c>
      <c r="G250" s="106">
        <f t="shared" ref="G250:P250" si="112">G251+G258</f>
        <v>132870.88</v>
      </c>
      <c r="H250" s="106">
        <f t="shared" si="112"/>
        <v>1287163.6000000001</v>
      </c>
      <c r="I250" s="106">
        <f t="shared" si="112"/>
        <v>2474600.9499999997</v>
      </c>
      <c r="J250" s="106">
        <f t="shared" si="112"/>
        <v>3739005.38</v>
      </c>
      <c r="K250" s="106">
        <f t="shared" si="112"/>
        <v>336366.52</v>
      </c>
      <c r="L250" s="106">
        <f t="shared" si="112"/>
        <v>5345685.42</v>
      </c>
      <c r="M250" s="106">
        <f t="shared" si="112"/>
        <v>1262096.01</v>
      </c>
      <c r="N250" s="106">
        <f t="shared" si="112"/>
        <v>392539.18999999994</v>
      </c>
      <c r="O250" s="106">
        <f t="shared" si="112"/>
        <v>259912.05</v>
      </c>
      <c r="P250" s="106">
        <f t="shared" si="112"/>
        <v>4488904.7299999995</v>
      </c>
      <c r="Q250" s="106">
        <f>SUM(E250:P250)</f>
        <v>22704076.170000002</v>
      </c>
      <c r="R250" s="117"/>
    </row>
    <row r="251" spans="2:19" s="34" customFormat="1" x14ac:dyDescent="0.25">
      <c r="B251" s="123" t="s">
        <v>330</v>
      </c>
      <c r="C251" s="67">
        <v>74200028</v>
      </c>
      <c r="D251" s="67">
        <v>81700328</v>
      </c>
      <c r="E251" s="108">
        <f>SUM(E252:E256)</f>
        <v>87374.77</v>
      </c>
      <c r="F251" s="108">
        <f t="shared" ref="F251:N251" si="113">SUM(F252:F256)</f>
        <v>2843182.27</v>
      </c>
      <c r="G251" s="108">
        <f t="shared" si="113"/>
        <v>116940.88</v>
      </c>
      <c r="H251" s="108">
        <f t="shared" si="113"/>
        <v>1180481.81</v>
      </c>
      <c r="I251" s="108">
        <f t="shared" si="113"/>
        <v>2474600.9499999997</v>
      </c>
      <c r="J251" s="108">
        <f t="shared" si="113"/>
        <v>3544115.38</v>
      </c>
      <c r="K251" s="108">
        <f t="shared" si="113"/>
        <v>188816.02</v>
      </c>
      <c r="L251" s="108">
        <f t="shared" si="113"/>
        <v>5137878.41</v>
      </c>
      <c r="M251" s="108">
        <f>SUM(M252:M256)</f>
        <v>1186140.27</v>
      </c>
      <c r="N251" s="108">
        <f t="shared" si="113"/>
        <v>314678.65999999997</v>
      </c>
      <c r="O251" s="108">
        <f>SUM(O252:O256)</f>
        <v>215369.91</v>
      </c>
      <c r="P251" s="108">
        <f>SUM(P252:P256)</f>
        <v>4377168.09</v>
      </c>
      <c r="Q251" s="108">
        <f>SUM(Q252:Q256)</f>
        <v>21666747.420000002</v>
      </c>
      <c r="R251" s="117"/>
      <c r="S251"/>
    </row>
    <row r="252" spans="2:19" x14ac:dyDescent="0.25">
      <c r="B252" s="124" t="s">
        <v>331</v>
      </c>
      <c r="C252" s="36">
        <v>70461607</v>
      </c>
      <c r="D252" s="36">
        <v>76463607</v>
      </c>
      <c r="E252" s="106">
        <v>87374.77</v>
      </c>
      <c r="F252" s="106">
        <v>2543182.27</v>
      </c>
      <c r="G252" s="106">
        <v>116940.88</v>
      </c>
      <c r="H252" s="106">
        <v>1132261.81</v>
      </c>
      <c r="I252" s="106">
        <v>2374785.5499999998</v>
      </c>
      <c r="J252" s="106">
        <v>3444115.38</v>
      </c>
      <c r="K252" s="106">
        <v>187316.02</v>
      </c>
      <c r="L252" s="106">
        <v>5037878.41</v>
      </c>
      <c r="M252" s="106">
        <v>1182016.07</v>
      </c>
      <c r="N252" s="106">
        <v>184377.86</v>
      </c>
      <c r="O252" s="106">
        <v>206301.31</v>
      </c>
      <c r="P252" s="106">
        <v>4179394.69</v>
      </c>
      <c r="Q252" s="106">
        <f>SUM(E252:P252)</f>
        <v>20675945.02</v>
      </c>
      <c r="R252" s="117"/>
    </row>
    <row r="253" spans="2:19" x14ac:dyDescent="0.25">
      <c r="B253" s="124" t="s">
        <v>332</v>
      </c>
      <c r="C253" s="36">
        <v>2538170</v>
      </c>
      <c r="D253" s="36">
        <v>3763670</v>
      </c>
      <c r="E253" s="106">
        <v>0</v>
      </c>
      <c r="F253" s="106">
        <v>300000</v>
      </c>
      <c r="G253" s="106">
        <v>0</v>
      </c>
      <c r="H253" s="106">
        <v>48220</v>
      </c>
      <c r="I253" s="106">
        <v>99815.4</v>
      </c>
      <c r="J253" s="106">
        <v>100000</v>
      </c>
      <c r="K253" s="106">
        <v>1500</v>
      </c>
      <c r="L253" s="106">
        <v>100000</v>
      </c>
      <c r="M253" s="106">
        <v>0</v>
      </c>
      <c r="N253" s="106">
        <v>130300.8</v>
      </c>
      <c r="O253" s="106">
        <v>0</v>
      </c>
      <c r="P253" s="106">
        <v>197273.4</v>
      </c>
      <c r="Q253" s="106">
        <f t="shared" si="99"/>
        <v>977109.60000000009</v>
      </c>
      <c r="R253" s="116"/>
    </row>
    <row r="254" spans="2:19" x14ac:dyDescent="0.25">
      <c r="B254" s="124" t="s">
        <v>333</v>
      </c>
      <c r="C254" s="36">
        <v>157000</v>
      </c>
      <c r="D254" s="36">
        <v>163500</v>
      </c>
      <c r="E254" s="106">
        <v>0</v>
      </c>
      <c r="F254" s="106">
        <v>0</v>
      </c>
      <c r="G254" s="106">
        <v>0</v>
      </c>
      <c r="H254" s="106">
        <v>0</v>
      </c>
      <c r="I254" s="106">
        <v>0</v>
      </c>
      <c r="J254" s="106">
        <v>0</v>
      </c>
      <c r="K254" s="106">
        <v>0</v>
      </c>
      <c r="L254" s="106">
        <v>0</v>
      </c>
      <c r="M254" s="106">
        <v>3324.2</v>
      </c>
      <c r="N254" s="106">
        <v>0</v>
      </c>
      <c r="O254" s="106">
        <v>0</v>
      </c>
      <c r="P254" s="106">
        <v>500</v>
      </c>
      <c r="Q254" s="106">
        <f t="shared" si="99"/>
        <v>3824.2</v>
      </c>
      <c r="R254" s="117"/>
    </row>
    <row r="255" spans="2:19" x14ac:dyDescent="0.25">
      <c r="B255" s="124" t="s">
        <v>334</v>
      </c>
      <c r="C255" s="36">
        <v>737788</v>
      </c>
      <c r="D255" s="36">
        <v>739088</v>
      </c>
      <c r="E255" s="106">
        <v>0</v>
      </c>
      <c r="F255" s="106">
        <v>0</v>
      </c>
      <c r="G255" s="106">
        <v>0</v>
      </c>
      <c r="H255" s="106">
        <v>0</v>
      </c>
      <c r="I255" s="106">
        <v>0</v>
      </c>
      <c r="J255" s="106">
        <v>0</v>
      </c>
      <c r="K255" s="106">
        <v>0</v>
      </c>
      <c r="L255" s="106">
        <v>0</v>
      </c>
      <c r="M255" s="106">
        <v>800</v>
      </c>
      <c r="N255" s="106">
        <v>0</v>
      </c>
      <c r="O255" s="106">
        <v>195</v>
      </c>
      <c r="P255" s="106">
        <v>0</v>
      </c>
      <c r="Q255" s="106">
        <f t="shared" si="99"/>
        <v>995</v>
      </c>
      <c r="R255" s="120"/>
    </row>
    <row r="256" spans="2:19" x14ac:dyDescent="0.25">
      <c r="B256" s="124" t="s">
        <v>335</v>
      </c>
      <c r="C256" s="36">
        <v>305463</v>
      </c>
      <c r="D256" s="36">
        <v>535463</v>
      </c>
      <c r="E256" s="106">
        <v>0</v>
      </c>
      <c r="F256" s="106">
        <v>0</v>
      </c>
      <c r="G256" s="106">
        <v>0</v>
      </c>
      <c r="H256" s="106">
        <v>0</v>
      </c>
      <c r="I256" s="106">
        <v>0</v>
      </c>
      <c r="J256" s="106">
        <v>0</v>
      </c>
      <c r="K256" s="106">
        <v>0</v>
      </c>
      <c r="L256" s="106">
        <v>0</v>
      </c>
      <c r="M256" s="106">
        <v>0</v>
      </c>
      <c r="N256" s="106">
        <v>0</v>
      </c>
      <c r="O256" s="106">
        <v>8873.6</v>
      </c>
      <c r="P256" s="106">
        <v>0</v>
      </c>
      <c r="Q256" s="106">
        <f t="shared" si="99"/>
        <v>8873.6</v>
      </c>
      <c r="R256" s="117"/>
    </row>
    <row r="257" spans="2:19" x14ac:dyDescent="0.25">
      <c r="B257" s="124" t="s">
        <v>341</v>
      </c>
      <c r="C257" s="36">
        <v>0</v>
      </c>
      <c r="D257" s="36">
        <v>35000</v>
      </c>
      <c r="E257" s="106">
        <v>0</v>
      </c>
      <c r="F257" s="106">
        <v>0</v>
      </c>
      <c r="G257" s="106">
        <v>0</v>
      </c>
      <c r="H257" s="106">
        <v>0</v>
      </c>
      <c r="I257" s="106">
        <v>0</v>
      </c>
      <c r="J257" s="106">
        <v>0</v>
      </c>
      <c r="K257" s="106">
        <v>0</v>
      </c>
      <c r="L257" s="106">
        <v>0</v>
      </c>
      <c r="M257" s="106">
        <v>0</v>
      </c>
      <c r="N257" s="106">
        <v>0</v>
      </c>
      <c r="O257" s="106">
        <v>0</v>
      </c>
      <c r="P257" s="106">
        <v>0</v>
      </c>
      <c r="Q257" s="106">
        <f t="shared" si="99"/>
        <v>0</v>
      </c>
      <c r="R257" s="117"/>
    </row>
    <row r="258" spans="2:19" s="34" customFormat="1" x14ac:dyDescent="0.25">
      <c r="B258" s="123" t="s">
        <v>336</v>
      </c>
      <c r="C258" s="67">
        <v>6139038</v>
      </c>
      <c r="D258" s="67">
        <v>6833193.4900000002</v>
      </c>
      <c r="E258" s="108">
        <f>SUM(E259:E262)</f>
        <v>0</v>
      </c>
      <c r="F258" s="108">
        <f t="shared" si="107"/>
        <v>54374.400000000001</v>
      </c>
      <c r="G258" s="108">
        <f t="shared" ref="G258:L258" si="114">SUM(G259:G262)</f>
        <v>15930</v>
      </c>
      <c r="H258" s="108">
        <f t="shared" si="114"/>
        <v>106681.79000000001</v>
      </c>
      <c r="I258" s="108">
        <f t="shared" si="114"/>
        <v>0</v>
      </c>
      <c r="J258" s="108">
        <f t="shared" si="114"/>
        <v>194890</v>
      </c>
      <c r="K258" s="108">
        <f t="shared" si="114"/>
        <v>147550.5</v>
      </c>
      <c r="L258" s="108">
        <f t="shared" si="114"/>
        <v>207807.01</v>
      </c>
      <c r="M258" s="108">
        <f>SUM(M259:M262)</f>
        <v>75955.740000000005</v>
      </c>
      <c r="N258" s="108">
        <f>SUM(N259:N262)</f>
        <v>77860.53</v>
      </c>
      <c r="O258" s="108">
        <f>SUM(O259:O262)</f>
        <v>44542.14</v>
      </c>
      <c r="P258" s="108">
        <f>SUM(P259:P262)</f>
        <v>111736.64000000001</v>
      </c>
      <c r="Q258" s="108">
        <f t="shared" si="99"/>
        <v>1037328.75</v>
      </c>
      <c r="R258" s="117"/>
      <c r="S258"/>
    </row>
    <row r="259" spans="2:19" ht="30" x14ac:dyDescent="0.25">
      <c r="B259" s="124" t="s">
        <v>338</v>
      </c>
      <c r="C259" s="36">
        <v>759541</v>
      </c>
      <c r="D259" s="36">
        <v>954915.4</v>
      </c>
      <c r="E259" s="106">
        <v>0</v>
      </c>
      <c r="F259" s="106">
        <v>54374.400000000001</v>
      </c>
      <c r="G259" s="106">
        <v>15930</v>
      </c>
      <c r="H259" s="106">
        <v>95875</v>
      </c>
      <c r="I259" s="106">
        <v>0</v>
      </c>
      <c r="J259" s="106">
        <v>0</v>
      </c>
      <c r="K259" s="106">
        <v>1500</v>
      </c>
      <c r="L259" s="106">
        <v>1345</v>
      </c>
      <c r="M259" s="106">
        <v>0</v>
      </c>
      <c r="N259" s="106">
        <v>57772.800000000003</v>
      </c>
      <c r="O259" s="106">
        <v>0</v>
      </c>
      <c r="P259" s="106">
        <v>13597.38</v>
      </c>
      <c r="Q259" s="106">
        <f t="shared" si="99"/>
        <v>240394.58000000002</v>
      </c>
      <c r="R259" s="117"/>
    </row>
    <row r="260" spans="2:19" x14ac:dyDescent="0.25">
      <c r="B260" s="124" t="s">
        <v>339</v>
      </c>
      <c r="C260" s="36">
        <v>8472</v>
      </c>
      <c r="D260" s="36">
        <v>22252</v>
      </c>
      <c r="E260" s="106">
        <v>0</v>
      </c>
      <c r="F260" s="106">
        <v>0</v>
      </c>
      <c r="G260" s="106">
        <v>0</v>
      </c>
      <c r="H260" s="106">
        <v>0</v>
      </c>
      <c r="I260" s="106">
        <v>0</v>
      </c>
      <c r="J260" s="106">
        <v>0</v>
      </c>
      <c r="K260" s="106">
        <v>0</v>
      </c>
      <c r="L260" s="106">
        <v>0</v>
      </c>
      <c r="M260" s="106">
        <v>4116.16</v>
      </c>
      <c r="N260" s="106">
        <v>0</v>
      </c>
      <c r="O260" s="106">
        <v>182</v>
      </c>
      <c r="P260" s="106">
        <v>780</v>
      </c>
      <c r="Q260" s="106">
        <f t="shared" si="99"/>
        <v>5078.16</v>
      </c>
      <c r="R260" s="117"/>
    </row>
    <row r="261" spans="2:19" ht="30" x14ac:dyDescent="0.25">
      <c r="B261" s="124" t="s">
        <v>340</v>
      </c>
      <c r="C261" s="36">
        <v>5330567</v>
      </c>
      <c r="D261" s="36">
        <v>5519088.5899999999</v>
      </c>
      <c r="E261" s="106">
        <v>0</v>
      </c>
      <c r="F261" s="106">
        <v>0</v>
      </c>
      <c r="G261" s="106">
        <v>0</v>
      </c>
      <c r="H261" s="106">
        <v>10326.790000000001</v>
      </c>
      <c r="I261" s="106">
        <v>0</v>
      </c>
      <c r="J261" s="106">
        <v>159300</v>
      </c>
      <c r="K261" s="106">
        <v>75668</v>
      </c>
      <c r="L261" s="106">
        <v>205433.66</v>
      </c>
      <c r="M261" s="106">
        <v>70264.28</v>
      </c>
      <c r="N261" s="106">
        <v>0</v>
      </c>
      <c r="O261" s="106">
        <v>2826.83</v>
      </c>
      <c r="P261" s="106">
        <v>96189.760000000009</v>
      </c>
      <c r="Q261" s="106">
        <f t="shared" si="99"/>
        <v>620009.32000000007</v>
      </c>
      <c r="R261" s="120"/>
    </row>
    <row r="262" spans="2:19" x14ac:dyDescent="0.25">
      <c r="B262" s="124" t="s">
        <v>341</v>
      </c>
      <c r="C262" s="36">
        <v>40458</v>
      </c>
      <c r="D262" s="36">
        <v>336937.5</v>
      </c>
      <c r="E262" s="106">
        <v>0</v>
      </c>
      <c r="F262" s="117">
        <v>0</v>
      </c>
      <c r="G262" s="106">
        <v>0</v>
      </c>
      <c r="H262" s="106">
        <v>480</v>
      </c>
      <c r="I262" s="106">
        <v>0</v>
      </c>
      <c r="J262" s="106">
        <v>35590</v>
      </c>
      <c r="K262" s="106">
        <v>70382.5</v>
      </c>
      <c r="L262" s="106">
        <v>1028.3499999999999</v>
      </c>
      <c r="M262" s="106">
        <v>1575.3</v>
      </c>
      <c r="N262" s="106">
        <v>20087.73</v>
      </c>
      <c r="O262" s="106">
        <v>41533.31</v>
      </c>
      <c r="P262" s="106">
        <v>1169.5</v>
      </c>
      <c r="Q262" s="106">
        <f t="shared" si="99"/>
        <v>171846.69</v>
      </c>
      <c r="R262" s="117"/>
    </row>
    <row r="263" spans="2:19" x14ac:dyDescent="0.25">
      <c r="B263" s="122" t="s">
        <v>46</v>
      </c>
      <c r="C263" s="77">
        <v>127039971</v>
      </c>
      <c r="D263" s="77">
        <v>170671709.07999998</v>
      </c>
      <c r="E263" s="106">
        <f>E264+E267+E270+E272+E274+E276+E278+E281</f>
        <v>0</v>
      </c>
      <c r="F263" s="106">
        <f t="shared" ref="F263:P263" si="115">F264+F267+F270+F272+F274+F276+F278+F281</f>
        <v>227318</v>
      </c>
      <c r="G263" s="106">
        <f t="shared" si="115"/>
        <v>1381591.33</v>
      </c>
      <c r="H263" s="106">
        <f t="shared" si="115"/>
        <v>1267748.8800000001</v>
      </c>
      <c r="I263" s="106">
        <f t="shared" si="115"/>
        <v>1369848.8499999999</v>
      </c>
      <c r="J263" s="106">
        <f t="shared" si="115"/>
        <v>2118288.2600000002</v>
      </c>
      <c r="K263" s="106">
        <f t="shared" si="115"/>
        <v>4152013.8199999994</v>
      </c>
      <c r="L263" s="106">
        <f t="shared" si="115"/>
        <v>4711418.2</v>
      </c>
      <c r="M263" s="106">
        <f t="shared" si="115"/>
        <v>1681032.41</v>
      </c>
      <c r="N263" s="106">
        <f t="shared" si="115"/>
        <v>740079.1399999999</v>
      </c>
      <c r="O263" s="106">
        <f t="shared" si="115"/>
        <v>3946227.49</v>
      </c>
      <c r="P263" s="109">
        <f t="shared" si="115"/>
        <v>25024642.300000001</v>
      </c>
      <c r="Q263" s="109">
        <f t="shared" si="99"/>
        <v>46620208.680000007</v>
      </c>
      <c r="R263" s="116"/>
    </row>
    <row r="264" spans="2:19" s="34" customFormat="1" x14ac:dyDescent="0.25">
      <c r="B264" s="123" t="s">
        <v>342</v>
      </c>
      <c r="C264" s="67">
        <v>14391135</v>
      </c>
      <c r="D264" s="67">
        <v>12625457.51</v>
      </c>
      <c r="E264" s="108">
        <f>SUM(E265:E266)</f>
        <v>0</v>
      </c>
      <c r="F264" s="108">
        <f t="shared" ref="F264:P264" si="116">SUM(F265:F266)</f>
        <v>35400</v>
      </c>
      <c r="G264" s="108">
        <f t="shared" si="116"/>
        <v>169022.61</v>
      </c>
      <c r="H264" s="108">
        <f t="shared" si="116"/>
        <v>466792.66</v>
      </c>
      <c r="I264" s="108">
        <f t="shared" si="116"/>
        <v>260703.36000000002</v>
      </c>
      <c r="J264" s="108">
        <f t="shared" si="116"/>
        <v>135658.70000000001</v>
      </c>
      <c r="K264" s="108">
        <f t="shared" si="116"/>
        <v>1101667.8599999999</v>
      </c>
      <c r="L264" s="108">
        <f t="shared" si="116"/>
        <v>10174.35</v>
      </c>
      <c r="M264" s="108">
        <f>SUM(M265:M266)</f>
        <v>145032.18</v>
      </c>
      <c r="N264" s="108">
        <f t="shared" si="116"/>
        <v>335121.07999999996</v>
      </c>
      <c r="O264" s="108">
        <f t="shared" si="116"/>
        <v>213806.36000000002</v>
      </c>
      <c r="P264" s="108">
        <f t="shared" si="116"/>
        <v>1330309.1200000001</v>
      </c>
      <c r="Q264" s="108">
        <f t="shared" si="99"/>
        <v>4203688.28</v>
      </c>
      <c r="R264" s="120"/>
      <c r="S264"/>
    </row>
    <row r="265" spans="2:19" ht="30" x14ac:dyDescent="0.25">
      <c r="B265" s="124" t="s">
        <v>343</v>
      </c>
      <c r="C265" s="36">
        <v>13891135</v>
      </c>
      <c r="D265" s="36">
        <v>12125457.51</v>
      </c>
      <c r="E265" s="106">
        <v>0</v>
      </c>
      <c r="F265" s="106">
        <v>35400</v>
      </c>
      <c r="G265" s="106">
        <v>169022.61</v>
      </c>
      <c r="H265" s="106">
        <v>466792.66</v>
      </c>
      <c r="I265" s="106">
        <v>260703.36000000002</v>
      </c>
      <c r="J265" s="106">
        <v>135658.70000000001</v>
      </c>
      <c r="K265" s="106">
        <v>1101667.8599999999</v>
      </c>
      <c r="L265" s="106">
        <v>10174.35</v>
      </c>
      <c r="M265" s="106">
        <v>145032.18</v>
      </c>
      <c r="N265" s="106">
        <v>335121.07999999996</v>
      </c>
      <c r="O265" s="106">
        <v>213806.36000000002</v>
      </c>
      <c r="P265" s="106">
        <v>1330309.1200000001</v>
      </c>
      <c r="Q265" s="106">
        <f t="shared" si="99"/>
        <v>4203688.28</v>
      </c>
      <c r="R265" s="117"/>
    </row>
    <row r="266" spans="2:19" ht="30" x14ac:dyDescent="0.25">
      <c r="B266" s="124" t="s">
        <v>478</v>
      </c>
      <c r="C266" s="36">
        <v>500000</v>
      </c>
      <c r="D266" s="36">
        <v>500000</v>
      </c>
      <c r="E266" s="106">
        <v>0</v>
      </c>
      <c r="F266" s="106">
        <v>0</v>
      </c>
      <c r="G266" s="106">
        <v>0</v>
      </c>
      <c r="H266" s="106">
        <v>0</v>
      </c>
      <c r="I266" s="106">
        <v>0</v>
      </c>
      <c r="J266" s="106">
        <v>0</v>
      </c>
      <c r="K266" s="106">
        <v>0</v>
      </c>
      <c r="L266" s="106">
        <v>0</v>
      </c>
      <c r="M266" s="106">
        <v>0</v>
      </c>
      <c r="N266" s="106">
        <v>0</v>
      </c>
      <c r="O266" s="106">
        <v>0</v>
      </c>
      <c r="P266" s="106">
        <v>0</v>
      </c>
      <c r="Q266" s="106">
        <f t="shared" si="99"/>
        <v>0</v>
      </c>
      <c r="R266" s="116"/>
    </row>
    <row r="267" spans="2:19" s="34" customFormat="1" ht="30" x14ac:dyDescent="0.25">
      <c r="B267" s="123" t="s">
        <v>344</v>
      </c>
      <c r="C267" s="67">
        <v>55324524</v>
      </c>
      <c r="D267" s="67">
        <v>63796871.879999995</v>
      </c>
      <c r="E267" s="108">
        <f>SUM(E268:E269)</f>
        <v>0</v>
      </c>
      <c r="F267" s="108">
        <f t="shared" si="107"/>
        <v>121068</v>
      </c>
      <c r="G267" s="108">
        <f t="shared" ref="G267:P267" si="117">SUM(G268:G269)</f>
        <v>1008337.8500000001</v>
      </c>
      <c r="H267" s="108">
        <f t="shared" si="117"/>
        <v>531367.96000000008</v>
      </c>
      <c r="I267" s="108">
        <f t="shared" si="117"/>
        <v>690666.15000000014</v>
      </c>
      <c r="J267" s="108">
        <f t="shared" si="117"/>
        <v>1480992.4200000002</v>
      </c>
      <c r="K267" s="108">
        <f t="shared" si="117"/>
        <v>1121234.27</v>
      </c>
      <c r="L267" s="108">
        <f t="shared" si="117"/>
        <v>4068888.1299999994</v>
      </c>
      <c r="M267" s="108">
        <f>SUM(M268:M269)</f>
        <v>1181032.95</v>
      </c>
      <c r="N267" s="108">
        <f t="shared" si="117"/>
        <v>213479.8</v>
      </c>
      <c r="O267" s="108">
        <f t="shared" si="117"/>
        <v>1530823.05</v>
      </c>
      <c r="P267" s="108">
        <f t="shared" si="117"/>
        <v>3105104.3600000008</v>
      </c>
      <c r="Q267" s="108">
        <f t="shared" si="99"/>
        <v>15052994.940000001</v>
      </c>
      <c r="R267" s="120"/>
      <c r="S267"/>
    </row>
    <row r="268" spans="2:19" ht="30" x14ac:dyDescent="0.25">
      <c r="B268" s="124" t="s">
        <v>345</v>
      </c>
      <c r="C268" s="36">
        <v>51324524</v>
      </c>
      <c r="D268" s="36">
        <v>59046871.879999995</v>
      </c>
      <c r="E268" s="106">
        <v>0</v>
      </c>
      <c r="F268" s="106">
        <v>121068</v>
      </c>
      <c r="G268" s="106">
        <v>1008337.8500000001</v>
      </c>
      <c r="H268" s="106">
        <v>531367.96000000008</v>
      </c>
      <c r="I268" s="106">
        <v>690666.15000000014</v>
      </c>
      <c r="J268" s="106">
        <v>1480992.4200000002</v>
      </c>
      <c r="K268" s="106">
        <v>1121234.27</v>
      </c>
      <c r="L268" s="106">
        <v>4068888.1299999994</v>
      </c>
      <c r="M268" s="106">
        <v>1181032.95</v>
      </c>
      <c r="N268" s="106">
        <v>213479.8</v>
      </c>
      <c r="O268" s="106">
        <v>1530823.05</v>
      </c>
      <c r="P268" s="106">
        <v>3105104.3600000008</v>
      </c>
      <c r="Q268" s="106">
        <f t="shared" si="99"/>
        <v>15052994.940000001</v>
      </c>
      <c r="R268" s="117"/>
    </row>
    <row r="269" spans="2:19" ht="30" x14ac:dyDescent="0.25">
      <c r="B269" s="124" t="s">
        <v>346</v>
      </c>
      <c r="C269" s="36">
        <v>4000000</v>
      </c>
      <c r="D269" s="36">
        <v>4750000</v>
      </c>
      <c r="E269" s="106">
        <v>0</v>
      </c>
      <c r="F269" s="106">
        <v>0</v>
      </c>
      <c r="G269" s="106">
        <v>0</v>
      </c>
      <c r="H269" s="106">
        <v>0</v>
      </c>
      <c r="I269" s="106">
        <v>0</v>
      </c>
      <c r="J269" s="106">
        <v>0</v>
      </c>
      <c r="K269" s="106">
        <v>0</v>
      </c>
      <c r="L269" s="106">
        <v>0</v>
      </c>
      <c r="M269" s="106">
        <v>0</v>
      </c>
      <c r="N269" s="106">
        <v>0</v>
      </c>
      <c r="O269" s="106">
        <v>0</v>
      </c>
      <c r="P269" s="106">
        <v>0</v>
      </c>
      <c r="Q269" s="106">
        <f t="shared" si="99"/>
        <v>0</v>
      </c>
      <c r="R269" s="119"/>
    </row>
    <row r="270" spans="2:19" s="34" customFormat="1" ht="30" x14ac:dyDescent="0.25">
      <c r="B270" s="123" t="s">
        <v>347</v>
      </c>
      <c r="C270" s="67">
        <v>5282881</v>
      </c>
      <c r="D270" s="67">
        <v>4812881</v>
      </c>
      <c r="E270" s="108">
        <f>E271</f>
        <v>0</v>
      </c>
      <c r="F270" s="108">
        <f t="shared" si="107"/>
        <v>20850</v>
      </c>
      <c r="G270" s="108">
        <f t="shared" si="107"/>
        <v>0</v>
      </c>
      <c r="H270" s="108">
        <f t="shared" si="107"/>
        <v>0</v>
      </c>
      <c r="I270" s="108">
        <f t="shared" si="107"/>
        <v>187.5</v>
      </c>
      <c r="J270" s="108">
        <f t="shared" si="107"/>
        <v>119675.6</v>
      </c>
      <c r="K270" s="108">
        <f t="shared" si="107"/>
        <v>49371.31</v>
      </c>
      <c r="L270" s="108">
        <f t="shared" si="107"/>
        <v>0</v>
      </c>
      <c r="M270" s="108">
        <f t="shared" si="107"/>
        <v>0</v>
      </c>
      <c r="N270" s="108">
        <f t="shared" si="107"/>
        <v>0</v>
      </c>
      <c r="O270" s="108">
        <f t="shared" si="107"/>
        <v>0</v>
      </c>
      <c r="P270" s="108">
        <f t="shared" si="107"/>
        <v>162381.42000000001</v>
      </c>
      <c r="Q270" s="108">
        <f t="shared" si="99"/>
        <v>352465.83</v>
      </c>
      <c r="R270" s="116"/>
      <c r="S270"/>
    </row>
    <row r="271" spans="2:19" ht="30" x14ac:dyDescent="0.25">
      <c r="B271" s="124" t="s">
        <v>348</v>
      </c>
      <c r="C271" s="36">
        <v>5282881</v>
      </c>
      <c r="D271" s="36">
        <v>4812881</v>
      </c>
      <c r="E271" s="106">
        <v>0</v>
      </c>
      <c r="F271" s="106">
        <v>20850</v>
      </c>
      <c r="G271" s="106">
        <v>0</v>
      </c>
      <c r="H271" s="106">
        <v>0</v>
      </c>
      <c r="I271" s="106">
        <v>187.5</v>
      </c>
      <c r="J271" s="106">
        <v>119675.6</v>
      </c>
      <c r="K271" s="106">
        <v>49371.31</v>
      </c>
      <c r="L271" s="106">
        <v>0</v>
      </c>
      <c r="M271" s="106">
        <v>0</v>
      </c>
      <c r="N271" s="106">
        <v>0</v>
      </c>
      <c r="O271" s="106">
        <v>0</v>
      </c>
      <c r="P271" s="106">
        <v>162381.42000000001</v>
      </c>
      <c r="Q271" s="106">
        <f t="shared" si="99"/>
        <v>352465.83</v>
      </c>
      <c r="R271" s="120"/>
    </row>
    <row r="272" spans="2:19" s="34" customFormat="1" ht="30" x14ac:dyDescent="0.25">
      <c r="B272" s="123" t="s">
        <v>349</v>
      </c>
      <c r="C272" s="67">
        <v>6012359</v>
      </c>
      <c r="D272" s="67">
        <v>15059999</v>
      </c>
      <c r="E272" s="108">
        <f>E273</f>
        <v>0</v>
      </c>
      <c r="F272" s="108">
        <f t="shared" si="107"/>
        <v>0</v>
      </c>
      <c r="G272" s="108">
        <f t="shared" si="107"/>
        <v>0</v>
      </c>
      <c r="H272" s="108">
        <f t="shared" si="107"/>
        <v>0</v>
      </c>
      <c r="I272" s="108">
        <f t="shared" si="107"/>
        <v>0</v>
      </c>
      <c r="J272" s="108">
        <f t="shared" si="107"/>
        <v>0</v>
      </c>
      <c r="K272" s="108">
        <f t="shared" si="107"/>
        <v>0</v>
      </c>
      <c r="L272" s="108">
        <f t="shared" si="107"/>
        <v>0</v>
      </c>
      <c r="M272" s="108">
        <f t="shared" si="107"/>
        <v>0</v>
      </c>
      <c r="N272" s="108">
        <f t="shared" si="107"/>
        <v>0</v>
      </c>
      <c r="O272" s="108">
        <f t="shared" si="107"/>
        <v>0</v>
      </c>
      <c r="P272" s="108">
        <f t="shared" si="107"/>
        <v>10488579.710000001</v>
      </c>
      <c r="Q272" s="108">
        <f t="shared" ref="Q272:Q341" si="118">SUM(E272:P272)</f>
        <v>10488579.710000001</v>
      </c>
      <c r="R272" s="117"/>
      <c r="S272"/>
    </row>
    <row r="273" spans="2:19" ht="30" x14ac:dyDescent="0.25">
      <c r="B273" s="124" t="s">
        <v>350</v>
      </c>
      <c r="C273" s="36">
        <v>6012359</v>
      </c>
      <c r="D273" s="36">
        <v>15059999</v>
      </c>
      <c r="E273" s="106">
        <v>0</v>
      </c>
      <c r="F273" s="106">
        <v>0</v>
      </c>
      <c r="G273" s="106">
        <v>0</v>
      </c>
      <c r="H273" s="106">
        <v>0</v>
      </c>
      <c r="I273" s="106">
        <v>0</v>
      </c>
      <c r="J273" s="106">
        <v>0</v>
      </c>
      <c r="K273" s="106">
        <v>0</v>
      </c>
      <c r="L273" s="106">
        <v>0</v>
      </c>
      <c r="M273" s="106">
        <v>0</v>
      </c>
      <c r="N273" s="106">
        <v>0</v>
      </c>
      <c r="O273" s="106">
        <v>0</v>
      </c>
      <c r="P273" s="106">
        <v>10488579.710000001</v>
      </c>
      <c r="Q273" s="106">
        <f t="shared" si="118"/>
        <v>10488579.710000001</v>
      </c>
      <c r="R273" s="120"/>
    </row>
    <row r="274" spans="2:19" s="34" customFormat="1" x14ac:dyDescent="0.25">
      <c r="B274" s="123" t="s">
        <v>351</v>
      </c>
      <c r="C274" s="67">
        <v>5075266</v>
      </c>
      <c r="D274" s="67">
        <v>14577089</v>
      </c>
      <c r="E274" s="108">
        <f>E275</f>
        <v>0</v>
      </c>
      <c r="F274" s="108">
        <f t="shared" si="107"/>
        <v>0</v>
      </c>
      <c r="G274" s="108">
        <f t="shared" si="107"/>
        <v>0</v>
      </c>
      <c r="H274" s="108">
        <f t="shared" si="107"/>
        <v>0</v>
      </c>
      <c r="I274" s="108">
        <f t="shared" si="107"/>
        <v>148189.99</v>
      </c>
      <c r="J274" s="108">
        <f t="shared" si="107"/>
        <v>50571.47</v>
      </c>
      <c r="K274" s="108">
        <f t="shared" si="107"/>
        <v>345395.02</v>
      </c>
      <c r="L274" s="108">
        <f t="shared" si="107"/>
        <v>187675.45</v>
      </c>
      <c r="M274" s="108">
        <f t="shared" si="107"/>
        <v>99899.13</v>
      </c>
      <c r="N274" s="108">
        <f t="shared" si="107"/>
        <v>0</v>
      </c>
      <c r="O274" s="108">
        <f t="shared" si="107"/>
        <v>367190.27</v>
      </c>
      <c r="P274" s="108">
        <f t="shared" si="107"/>
        <v>5619427.629999999</v>
      </c>
      <c r="Q274" s="108">
        <f t="shared" si="118"/>
        <v>6818348.959999999</v>
      </c>
      <c r="R274" s="117"/>
      <c r="S274"/>
    </row>
    <row r="275" spans="2:19" x14ac:dyDescent="0.25">
      <c r="B275" s="124" t="s">
        <v>352</v>
      </c>
      <c r="C275" s="36">
        <v>5075266</v>
      </c>
      <c r="D275" s="36">
        <v>14577089</v>
      </c>
      <c r="E275" s="106">
        <v>0</v>
      </c>
      <c r="F275" s="106">
        <v>0</v>
      </c>
      <c r="G275" s="106">
        <v>0</v>
      </c>
      <c r="H275" s="106">
        <v>0</v>
      </c>
      <c r="I275" s="106">
        <v>148189.99</v>
      </c>
      <c r="J275" s="106">
        <v>50571.47</v>
      </c>
      <c r="K275" s="106">
        <v>345395.02</v>
      </c>
      <c r="L275" s="106">
        <v>187675.45</v>
      </c>
      <c r="M275" s="106">
        <v>99899.13</v>
      </c>
      <c r="N275" s="106">
        <v>0</v>
      </c>
      <c r="O275" s="106">
        <v>367190.27</v>
      </c>
      <c r="P275" s="106">
        <v>5619427.629999999</v>
      </c>
      <c r="Q275" s="106">
        <f t="shared" si="118"/>
        <v>6818348.959999999</v>
      </c>
      <c r="R275" s="120"/>
    </row>
    <row r="276" spans="2:19" s="34" customFormat="1" x14ac:dyDescent="0.25">
      <c r="B276" s="123" t="s">
        <v>353</v>
      </c>
      <c r="C276" s="67">
        <v>11795758</v>
      </c>
      <c r="D276" s="67">
        <v>16091677.68</v>
      </c>
      <c r="E276" s="108">
        <f>E277</f>
        <v>0</v>
      </c>
      <c r="F276" s="108">
        <f t="shared" si="107"/>
        <v>0</v>
      </c>
      <c r="G276" s="108">
        <f t="shared" si="107"/>
        <v>44656.86</v>
      </c>
      <c r="H276" s="108">
        <f t="shared" si="107"/>
        <v>58506.43</v>
      </c>
      <c r="I276" s="108">
        <f t="shared" si="107"/>
        <v>255258.65</v>
      </c>
      <c r="J276" s="108">
        <f t="shared" si="107"/>
        <v>223204.07</v>
      </c>
      <c r="K276" s="108">
        <f t="shared" si="107"/>
        <v>411414.19</v>
      </c>
      <c r="L276" s="108">
        <f t="shared" si="107"/>
        <v>358618.66</v>
      </c>
      <c r="M276" s="108">
        <f t="shared" si="107"/>
        <v>118646.01999999999</v>
      </c>
      <c r="N276" s="108">
        <f t="shared" si="107"/>
        <v>5413.8</v>
      </c>
      <c r="O276" s="108">
        <f t="shared" si="107"/>
        <v>1167175.83</v>
      </c>
      <c r="P276" s="108">
        <f t="shared" si="107"/>
        <v>1000204.6300000001</v>
      </c>
      <c r="Q276" s="108">
        <f t="shared" si="118"/>
        <v>3643099.1399999997</v>
      </c>
      <c r="R276" s="117"/>
      <c r="S276"/>
    </row>
    <row r="277" spans="2:19" x14ac:dyDescent="0.25">
      <c r="B277" s="124" t="s">
        <v>354</v>
      </c>
      <c r="C277" s="36">
        <v>11795758</v>
      </c>
      <c r="D277" s="36">
        <v>16091677.68</v>
      </c>
      <c r="E277" s="106">
        <v>0</v>
      </c>
      <c r="F277" s="106">
        <v>0</v>
      </c>
      <c r="G277" s="106">
        <v>44656.86</v>
      </c>
      <c r="H277" s="106">
        <v>58506.43</v>
      </c>
      <c r="I277" s="106">
        <v>255258.65</v>
      </c>
      <c r="J277" s="106">
        <v>223204.07</v>
      </c>
      <c r="K277" s="106">
        <v>411414.19</v>
      </c>
      <c r="L277" s="106">
        <v>358618.66</v>
      </c>
      <c r="M277" s="106">
        <v>118646.01999999999</v>
      </c>
      <c r="N277" s="106">
        <v>5413.8</v>
      </c>
      <c r="O277" s="106">
        <v>1167175.83</v>
      </c>
      <c r="P277" s="106">
        <v>1000204.6300000001</v>
      </c>
      <c r="Q277" s="106">
        <f>SUM(E277:P277)</f>
        <v>3643099.1399999997</v>
      </c>
      <c r="R277" s="117"/>
    </row>
    <row r="278" spans="2:19" s="34" customFormat="1" x14ac:dyDescent="0.25">
      <c r="B278" s="123" t="s">
        <v>355</v>
      </c>
      <c r="C278" s="67">
        <v>4167156</v>
      </c>
      <c r="D278" s="67">
        <v>8979484.629999999</v>
      </c>
      <c r="E278" s="108">
        <f>SUM(E279:E280)</f>
        <v>0</v>
      </c>
      <c r="F278" s="108">
        <f t="shared" si="107"/>
        <v>0</v>
      </c>
      <c r="G278" s="108">
        <f t="shared" ref="G278:P278" si="119">SUM(G279:G280)</f>
        <v>24700.01</v>
      </c>
      <c r="H278" s="108">
        <f t="shared" si="119"/>
        <v>18434.79</v>
      </c>
      <c r="I278" s="108">
        <f t="shared" si="119"/>
        <v>13263.2</v>
      </c>
      <c r="J278" s="108">
        <f t="shared" si="119"/>
        <v>19400</v>
      </c>
      <c r="K278" s="108">
        <f t="shared" si="119"/>
        <v>55221.05</v>
      </c>
      <c r="L278" s="108">
        <f t="shared" si="119"/>
        <v>37513.199999999997</v>
      </c>
      <c r="M278" s="108">
        <f>SUM(M279:M280)</f>
        <v>41951.360000000001</v>
      </c>
      <c r="N278" s="108">
        <f t="shared" si="119"/>
        <v>113862.33</v>
      </c>
      <c r="O278" s="108">
        <f t="shared" si="119"/>
        <v>315043</v>
      </c>
      <c r="P278" s="108">
        <f t="shared" si="119"/>
        <v>227448.82</v>
      </c>
      <c r="Q278" s="108">
        <f t="shared" si="118"/>
        <v>866837.76</v>
      </c>
      <c r="R278" s="120"/>
      <c r="S278"/>
    </row>
    <row r="279" spans="2:19" x14ac:dyDescent="0.25">
      <c r="B279" s="124" t="s">
        <v>356</v>
      </c>
      <c r="C279" s="36">
        <v>3849492</v>
      </c>
      <c r="D279" s="36">
        <v>6474492</v>
      </c>
      <c r="E279" s="106">
        <v>0</v>
      </c>
      <c r="F279" s="106">
        <v>0</v>
      </c>
      <c r="G279" s="106">
        <v>0</v>
      </c>
      <c r="H279" s="106">
        <v>18434.79</v>
      </c>
      <c r="I279" s="106">
        <v>13263.2</v>
      </c>
      <c r="J279" s="106">
        <v>19400</v>
      </c>
      <c r="K279" s="106">
        <v>52920.05</v>
      </c>
      <c r="L279" s="106">
        <v>1750</v>
      </c>
      <c r="M279" s="106">
        <v>415.36</v>
      </c>
      <c r="N279" s="106">
        <v>0</v>
      </c>
      <c r="O279" s="106">
        <v>59021.210000000006</v>
      </c>
      <c r="P279" s="106">
        <v>11542.1</v>
      </c>
      <c r="Q279" s="106">
        <f t="shared" si="118"/>
        <v>176746.71000000002</v>
      </c>
      <c r="R279" s="117"/>
    </row>
    <row r="280" spans="2:19" x14ac:dyDescent="0.25">
      <c r="B280" s="124" t="s">
        <v>357</v>
      </c>
      <c r="C280" s="36">
        <v>317664</v>
      </c>
      <c r="D280" s="36">
        <v>2504992.63</v>
      </c>
      <c r="E280" s="106">
        <v>0</v>
      </c>
      <c r="F280" s="106">
        <v>0</v>
      </c>
      <c r="G280" s="106">
        <v>24700.01</v>
      </c>
      <c r="H280" s="106">
        <v>0</v>
      </c>
      <c r="I280" s="106">
        <v>0</v>
      </c>
      <c r="J280" s="106">
        <v>0</v>
      </c>
      <c r="K280" s="106">
        <v>2301</v>
      </c>
      <c r="L280" s="106">
        <v>35763.199999999997</v>
      </c>
      <c r="M280" s="106">
        <v>41536</v>
      </c>
      <c r="N280" s="106">
        <v>113862.33</v>
      </c>
      <c r="O280" s="106">
        <v>256021.79</v>
      </c>
      <c r="P280" s="106">
        <v>215906.72</v>
      </c>
      <c r="Q280" s="106">
        <f t="shared" si="118"/>
        <v>690091.04999999993</v>
      </c>
      <c r="R280" s="117"/>
    </row>
    <row r="281" spans="2:19" s="34" customFormat="1" ht="30" x14ac:dyDescent="0.25">
      <c r="B281" s="123" t="s">
        <v>358</v>
      </c>
      <c r="C281" s="67">
        <v>24990892</v>
      </c>
      <c r="D281" s="67">
        <v>34728248.380000003</v>
      </c>
      <c r="E281" s="108">
        <f>SUM(E282:E285)</f>
        <v>0</v>
      </c>
      <c r="F281" s="108">
        <f t="shared" si="107"/>
        <v>50000</v>
      </c>
      <c r="G281" s="108">
        <f t="shared" ref="G281:P281" si="120">SUM(G282:G285)</f>
        <v>134874</v>
      </c>
      <c r="H281" s="108">
        <f t="shared" si="120"/>
        <v>192647.04000000001</v>
      </c>
      <c r="I281" s="108">
        <f t="shared" si="120"/>
        <v>1580</v>
      </c>
      <c r="J281" s="108">
        <f t="shared" si="120"/>
        <v>88786</v>
      </c>
      <c r="K281" s="108">
        <f t="shared" si="120"/>
        <v>1067710.1199999999</v>
      </c>
      <c r="L281" s="108">
        <f t="shared" si="120"/>
        <v>48548.41</v>
      </c>
      <c r="M281" s="108">
        <f>SUM(M282:M285)</f>
        <v>94470.76999999999</v>
      </c>
      <c r="N281" s="108">
        <f t="shared" si="120"/>
        <v>72202.13</v>
      </c>
      <c r="O281" s="108">
        <f t="shared" si="120"/>
        <v>352188.98</v>
      </c>
      <c r="P281" s="108">
        <f t="shared" si="120"/>
        <v>3091186.6100000003</v>
      </c>
      <c r="Q281" s="108">
        <f t="shared" si="118"/>
        <v>5194194.0600000005</v>
      </c>
      <c r="R281" s="117"/>
      <c r="S281"/>
    </row>
    <row r="282" spans="2:19" x14ac:dyDescent="0.25">
      <c r="B282" s="124" t="s">
        <v>359</v>
      </c>
      <c r="C282" s="36">
        <v>16087319</v>
      </c>
      <c r="D282" s="36">
        <v>19662662.310000002</v>
      </c>
      <c r="E282" s="106">
        <v>0</v>
      </c>
      <c r="F282" s="106">
        <v>50000</v>
      </c>
      <c r="G282" s="106">
        <v>134874</v>
      </c>
      <c r="H282" s="106">
        <v>188583.12</v>
      </c>
      <c r="I282" s="106">
        <v>0</v>
      </c>
      <c r="J282" s="106">
        <v>88786</v>
      </c>
      <c r="K282" s="106">
        <v>767267.6</v>
      </c>
      <c r="L282" s="106">
        <v>1408.49</v>
      </c>
      <c r="M282" s="106">
        <v>56987.03</v>
      </c>
      <c r="N282" s="106">
        <v>41853</v>
      </c>
      <c r="O282" s="106">
        <v>12049.94</v>
      </c>
      <c r="P282" s="106">
        <v>1550112.06</v>
      </c>
      <c r="Q282" s="106">
        <f t="shared" si="118"/>
        <v>2891921.24</v>
      </c>
      <c r="R282" s="120"/>
    </row>
    <row r="283" spans="2:19" x14ac:dyDescent="0.25">
      <c r="B283" s="124" t="s">
        <v>360</v>
      </c>
      <c r="C283" s="36">
        <v>0</v>
      </c>
      <c r="D283" s="36">
        <v>4000000</v>
      </c>
      <c r="E283" s="106">
        <v>0</v>
      </c>
      <c r="F283" s="106">
        <v>0</v>
      </c>
      <c r="G283" s="106">
        <v>0</v>
      </c>
      <c r="H283" s="106">
        <v>0</v>
      </c>
      <c r="I283" s="106">
        <v>0</v>
      </c>
      <c r="J283" s="106">
        <v>0</v>
      </c>
      <c r="K283" s="106">
        <v>0</v>
      </c>
      <c r="L283" s="106">
        <v>0</v>
      </c>
      <c r="M283" s="106">
        <v>0</v>
      </c>
      <c r="N283" s="106">
        <v>0</v>
      </c>
      <c r="O283" s="106">
        <v>0</v>
      </c>
      <c r="P283" s="106">
        <v>0</v>
      </c>
      <c r="Q283" s="106">
        <f t="shared" si="118"/>
        <v>0</v>
      </c>
      <c r="R283" s="120"/>
    </row>
    <row r="284" spans="2:19" x14ac:dyDescent="0.25">
      <c r="B284" s="76" t="s">
        <v>361</v>
      </c>
      <c r="C284" s="39">
        <v>275855</v>
      </c>
      <c r="D284" s="39">
        <v>4145890.0700000003</v>
      </c>
      <c r="E284" s="106">
        <v>0</v>
      </c>
      <c r="F284" s="106">
        <v>0</v>
      </c>
      <c r="G284" s="106">
        <v>0</v>
      </c>
      <c r="H284" s="106">
        <v>4063.92</v>
      </c>
      <c r="I284" s="106">
        <v>1580</v>
      </c>
      <c r="J284" s="106">
        <v>0</v>
      </c>
      <c r="K284" s="106">
        <v>130400.62</v>
      </c>
      <c r="L284" s="106">
        <v>30136.16</v>
      </c>
      <c r="M284" s="106">
        <v>37483.74</v>
      </c>
      <c r="N284" s="106">
        <v>27196.639999999999</v>
      </c>
      <c r="O284" s="106">
        <v>194952.47999999998</v>
      </c>
      <c r="P284" s="106">
        <v>483818.66000000003</v>
      </c>
      <c r="Q284" s="100">
        <f t="shared" si="118"/>
        <v>909632.22</v>
      </c>
      <c r="R284" s="120"/>
    </row>
    <row r="285" spans="2:19" x14ac:dyDescent="0.25">
      <c r="B285" s="124" t="s">
        <v>362</v>
      </c>
      <c r="C285" s="85">
        <v>8627718</v>
      </c>
      <c r="D285" s="85">
        <v>6919696</v>
      </c>
      <c r="E285" s="106">
        <v>0</v>
      </c>
      <c r="F285" s="106">
        <v>0</v>
      </c>
      <c r="G285" s="106">
        <v>0</v>
      </c>
      <c r="H285" s="106">
        <v>0</v>
      </c>
      <c r="I285" s="106">
        <v>0</v>
      </c>
      <c r="J285" s="106">
        <v>0</v>
      </c>
      <c r="K285" s="106">
        <v>170041.9</v>
      </c>
      <c r="L285" s="106">
        <v>17003.760000000002</v>
      </c>
      <c r="M285" s="106">
        <v>0</v>
      </c>
      <c r="N285" s="106">
        <v>3152.49</v>
      </c>
      <c r="O285" s="106">
        <v>145186.56</v>
      </c>
      <c r="P285" s="106">
        <v>1057255.8900000001</v>
      </c>
      <c r="Q285" s="108">
        <f t="shared" si="118"/>
        <v>1392640.6</v>
      </c>
      <c r="R285" s="117"/>
    </row>
    <row r="286" spans="2:19" s="34" customFormat="1" x14ac:dyDescent="0.25">
      <c r="B286" s="121" t="s">
        <v>47</v>
      </c>
      <c r="C286" s="37">
        <v>17311454399</v>
      </c>
      <c r="D286" s="37">
        <v>20377460941</v>
      </c>
      <c r="E286" s="37">
        <f>E287+E302+E307+E310</f>
        <v>1708841</v>
      </c>
      <c r="F286" s="37">
        <f>F287+F302+F307+F310</f>
        <v>2811767319.5</v>
      </c>
      <c r="G286" s="37">
        <f t="shared" ref="G286:P286" si="121">G287+G302+G307+G310</f>
        <v>1407799051.72</v>
      </c>
      <c r="H286" s="37">
        <f t="shared" si="121"/>
        <v>1507000037.51</v>
      </c>
      <c r="I286" s="37">
        <f t="shared" si="121"/>
        <v>1432392988.4699998</v>
      </c>
      <c r="J286" s="37">
        <f t="shared" si="121"/>
        <v>1431605918.6999998</v>
      </c>
      <c r="K286" s="37">
        <f t="shared" si="121"/>
        <v>1431790561.5999999</v>
      </c>
      <c r="L286" s="37">
        <f t="shared" si="121"/>
        <v>1431806953.2</v>
      </c>
      <c r="M286" s="37">
        <f t="shared" si="121"/>
        <v>1431664539.5</v>
      </c>
      <c r="N286" s="37">
        <f t="shared" si="121"/>
        <v>1431893339.5</v>
      </c>
      <c r="O286" s="37">
        <f t="shared" si="121"/>
        <v>2966711661.5</v>
      </c>
      <c r="P286" s="37">
        <f t="shared" si="121"/>
        <v>1431683666.6300001</v>
      </c>
      <c r="Q286" s="37">
        <f>SUM(E286:P286)</f>
        <v>18717824878.830006</v>
      </c>
      <c r="R286" s="120"/>
      <c r="S286"/>
    </row>
    <row r="287" spans="2:19" ht="30" x14ac:dyDescent="0.25">
      <c r="B287" s="122" t="s">
        <v>48</v>
      </c>
      <c r="C287" s="36">
        <v>395783701</v>
      </c>
      <c r="D287" s="36">
        <v>391250243</v>
      </c>
      <c r="E287" s="106">
        <f>E288+E290++E293+E295+E298+E300</f>
        <v>1708841</v>
      </c>
      <c r="F287" s="106">
        <f t="shared" si="107"/>
        <v>1678653.5</v>
      </c>
      <c r="G287" s="106">
        <f t="shared" ref="G287:P287" si="122">G288+G290++G293+G295+G298+G300</f>
        <v>1678653.5</v>
      </c>
      <c r="H287" s="106">
        <f t="shared" si="122"/>
        <v>101955704.18000001</v>
      </c>
      <c r="I287" s="106">
        <f t="shared" si="122"/>
        <v>26574767.370000001</v>
      </c>
      <c r="J287" s="106">
        <f t="shared" si="122"/>
        <v>26561585.370000001</v>
      </c>
      <c r="K287" s="106">
        <f t="shared" si="122"/>
        <v>26746228.270000003</v>
      </c>
      <c r="L287" s="106">
        <f t="shared" si="122"/>
        <v>26632823.670000002</v>
      </c>
      <c r="M287" s="106">
        <f t="shared" si="122"/>
        <v>26620206.170000002</v>
      </c>
      <c r="N287" s="106">
        <f t="shared" si="122"/>
        <v>26849006.170000002</v>
      </c>
      <c r="O287" s="106">
        <f t="shared" si="122"/>
        <v>26552596.170000002</v>
      </c>
      <c r="P287" s="106">
        <f t="shared" si="122"/>
        <v>26639333.629999999</v>
      </c>
      <c r="Q287" s="106">
        <f t="shared" si="118"/>
        <v>320198399.00000006</v>
      </c>
      <c r="R287" s="116"/>
    </row>
    <row r="288" spans="2:19" s="34" customFormat="1" x14ac:dyDescent="0.25">
      <c r="B288" s="123" t="s">
        <v>363</v>
      </c>
      <c r="C288" s="67">
        <v>0</v>
      </c>
      <c r="D288" s="67">
        <v>18789507</v>
      </c>
      <c r="E288" s="108">
        <f>E289</f>
        <v>1708841</v>
      </c>
      <c r="F288" s="108">
        <f t="shared" si="107"/>
        <v>1678653.5</v>
      </c>
      <c r="G288" s="108">
        <f t="shared" si="107"/>
        <v>1678653.5</v>
      </c>
      <c r="H288" s="108">
        <f t="shared" si="107"/>
        <v>1678653.5</v>
      </c>
      <c r="I288" s="108">
        <f t="shared" si="107"/>
        <v>1405504.7</v>
      </c>
      <c r="J288" s="108">
        <f t="shared" si="107"/>
        <v>1492322.7</v>
      </c>
      <c r="K288" s="108">
        <f t="shared" si="107"/>
        <v>1476965.6</v>
      </c>
      <c r="L288" s="108">
        <f t="shared" si="107"/>
        <v>1563561</v>
      </c>
      <c r="M288" s="108">
        <f t="shared" si="107"/>
        <v>1550943.5</v>
      </c>
      <c r="N288" s="108">
        <f t="shared" si="107"/>
        <v>1570943.5</v>
      </c>
      <c r="O288" s="108">
        <f t="shared" si="107"/>
        <v>1433333.5</v>
      </c>
      <c r="P288" s="108">
        <f t="shared" si="107"/>
        <v>1490071</v>
      </c>
      <c r="Q288" s="108">
        <f t="shared" si="118"/>
        <v>18728447</v>
      </c>
      <c r="R288" s="117"/>
      <c r="S288"/>
    </row>
    <row r="289" spans="2:31" x14ac:dyDescent="0.25">
      <c r="B289" s="124" t="s">
        <v>364</v>
      </c>
      <c r="C289" s="36">
        <v>0</v>
      </c>
      <c r="D289" s="36">
        <v>18789507</v>
      </c>
      <c r="E289" s="106">
        <v>1708841</v>
      </c>
      <c r="F289" s="106">
        <v>1678653.5</v>
      </c>
      <c r="G289" s="106">
        <v>1678653.5</v>
      </c>
      <c r="H289" s="106">
        <v>1678653.5</v>
      </c>
      <c r="I289" s="106">
        <v>1405504.7</v>
      </c>
      <c r="J289" s="106">
        <v>1492322.7</v>
      </c>
      <c r="K289" s="106">
        <v>1476965.6</v>
      </c>
      <c r="L289" s="106">
        <v>1563561</v>
      </c>
      <c r="M289" s="106">
        <v>1550943.5</v>
      </c>
      <c r="N289" s="106">
        <v>1570943.5</v>
      </c>
      <c r="O289" s="106">
        <v>1433333.5</v>
      </c>
      <c r="P289" s="106">
        <v>1490071</v>
      </c>
      <c r="Q289" s="106">
        <f t="shared" si="118"/>
        <v>18728447</v>
      </c>
      <c r="R289" s="119"/>
    </row>
    <row r="290" spans="2:31" s="34" customFormat="1" x14ac:dyDescent="0.25">
      <c r="B290" s="123" t="s">
        <v>366</v>
      </c>
      <c r="C290" s="67">
        <v>74892965</v>
      </c>
      <c r="D290" s="67">
        <v>56970000</v>
      </c>
      <c r="E290" s="108">
        <f>SUM(E291:E292)</f>
        <v>0</v>
      </c>
      <c r="F290" s="108">
        <f t="shared" si="107"/>
        <v>0</v>
      </c>
      <c r="G290" s="108">
        <f t="shared" ref="G290:P290" si="123">SUM(G291:G292)</f>
        <v>0</v>
      </c>
      <c r="H290" s="108">
        <f t="shared" si="123"/>
        <v>0</v>
      </c>
      <c r="I290" s="108">
        <f t="shared" si="123"/>
        <v>0</v>
      </c>
      <c r="J290" s="108">
        <f t="shared" si="123"/>
        <v>0</v>
      </c>
      <c r="K290" s="108">
        <f t="shared" si="123"/>
        <v>0</v>
      </c>
      <c r="L290" s="108">
        <f t="shared" si="123"/>
        <v>0</v>
      </c>
      <c r="M290" s="108">
        <f>SUM(M291:M292)</f>
        <v>0</v>
      </c>
      <c r="N290" s="108">
        <f t="shared" si="123"/>
        <v>0</v>
      </c>
      <c r="O290" s="108">
        <f t="shared" si="123"/>
        <v>50000</v>
      </c>
      <c r="P290" s="108">
        <f t="shared" si="123"/>
        <v>0</v>
      </c>
      <c r="Q290" s="108">
        <f t="shared" si="118"/>
        <v>50000</v>
      </c>
      <c r="R290" s="116"/>
      <c r="S290"/>
    </row>
    <row r="291" spans="2:31" ht="30" x14ac:dyDescent="0.25">
      <c r="B291" s="124" t="s">
        <v>367</v>
      </c>
      <c r="C291" s="36">
        <v>1000000</v>
      </c>
      <c r="D291" s="36">
        <v>1000000</v>
      </c>
      <c r="E291" s="106">
        <v>0</v>
      </c>
      <c r="F291" s="106">
        <v>0</v>
      </c>
      <c r="G291" s="106">
        <v>0</v>
      </c>
      <c r="H291" s="106">
        <v>0</v>
      </c>
      <c r="I291" s="106">
        <v>0</v>
      </c>
      <c r="J291" s="106">
        <v>0</v>
      </c>
      <c r="K291" s="106">
        <v>0</v>
      </c>
      <c r="L291" s="106">
        <v>0</v>
      </c>
      <c r="M291" s="106">
        <v>0</v>
      </c>
      <c r="N291" s="106">
        <v>0</v>
      </c>
      <c r="O291" s="106">
        <v>0</v>
      </c>
      <c r="P291" s="106">
        <v>0</v>
      </c>
      <c r="Q291" s="106">
        <f t="shared" si="118"/>
        <v>0</v>
      </c>
      <c r="R291" s="119"/>
    </row>
    <row r="292" spans="2:31" ht="30" x14ac:dyDescent="0.25">
      <c r="B292" s="124" t="s">
        <v>368</v>
      </c>
      <c r="C292" s="36">
        <v>73892965</v>
      </c>
      <c r="D292" s="36">
        <v>55970000</v>
      </c>
      <c r="E292" s="106">
        <v>0</v>
      </c>
      <c r="F292" s="106">
        <v>0</v>
      </c>
      <c r="G292" s="106">
        <v>0</v>
      </c>
      <c r="H292" s="106">
        <v>0</v>
      </c>
      <c r="I292" s="106">
        <v>0</v>
      </c>
      <c r="J292" s="106">
        <v>0</v>
      </c>
      <c r="K292" s="106">
        <v>0</v>
      </c>
      <c r="L292" s="106">
        <v>0</v>
      </c>
      <c r="M292" s="106">
        <v>0</v>
      </c>
      <c r="N292" s="106">
        <v>0</v>
      </c>
      <c r="O292" s="106">
        <v>50000</v>
      </c>
      <c r="P292" s="106">
        <v>0</v>
      </c>
      <c r="Q292" s="106">
        <f t="shared" si="118"/>
        <v>50000</v>
      </c>
      <c r="R292" s="116"/>
    </row>
    <row r="293" spans="2:31" s="34" customFormat="1" ht="30" x14ac:dyDescent="0.25">
      <c r="B293" s="123" t="s">
        <v>369</v>
      </c>
      <c r="C293" s="67">
        <v>1471279</v>
      </c>
      <c r="D293" s="67">
        <v>1471279</v>
      </c>
      <c r="E293" s="108">
        <f>E294</f>
        <v>0</v>
      </c>
      <c r="F293" s="108">
        <f t="shared" si="107"/>
        <v>0</v>
      </c>
      <c r="G293" s="108">
        <f t="shared" si="107"/>
        <v>0</v>
      </c>
      <c r="H293" s="108">
        <f t="shared" si="107"/>
        <v>0</v>
      </c>
      <c r="I293" s="108">
        <f t="shared" si="107"/>
        <v>0</v>
      </c>
      <c r="J293" s="108">
        <f t="shared" si="107"/>
        <v>0</v>
      </c>
      <c r="K293" s="108">
        <f t="shared" si="107"/>
        <v>0</v>
      </c>
      <c r="L293" s="108">
        <f t="shared" si="107"/>
        <v>0</v>
      </c>
      <c r="M293" s="108">
        <f>M294</f>
        <v>0</v>
      </c>
      <c r="N293" s="108">
        <f t="shared" si="107"/>
        <v>0</v>
      </c>
      <c r="O293" s="108">
        <f t="shared" si="107"/>
        <v>0</v>
      </c>
      <c r="P293" s="108">
        <f t="shared" si="107"/>
        <v>0</v>
      </c>
      <c r="Q293" s="108">
        <f>SUM(E293:P293)</f>
        <v>0</v>
      </c>
      <c r="R293" s="116"/>
      <c r="S293"/>
    </row>
    <row r="294" spans="2:31" ht="30" x14ac:dyDescent="0.25">
      <c r="B294" s="124" t="s">
        <v>370</v>
      </c>
      <c r="C294" s="36">
        <v>1471279</v>
      </c>
      <c r="D294" s="36">
        <v>1471279</v>
      </c>
      <c r="E294" s="106">
        <v>0</v>
      </c>
      <c r="F294" s="106">
        <v>0</v>
      </c>
      <c r="G294" s="106">
        <v>0</v>
      </c>
      <c r="H294" s="106">
        <v>0</v>
      </c>
      <c r="I294" s="106">
        <v>0</v>
      </c>
      <c r="J294" s="106">
        <v>0</v>
      </c>
      <c r="K294" s="106">
        <v>0</v>
      </c>
      <c r="L294" s="106">
        <v>0</v>
      </c>
      <c r="M294" s="106">
        <v>0</v>
      </c>
      <c r="N294" s="106">
        <v>0</v>
      </c>
      <c r="O294" s="106">
        <v>0</v>
      </c>
      <c r="P294" s="106">
        <v>0</v>
      </c>
      <c r="Q294" s="106">
        <f t="shared" si="118"/>
        <v>0</v>
      </c>
      <c r="R294" s="120"/>
    </row>
    <row r="295" spans="2:31" s="34" customFormat="1" x14ac:dyDescent="0.25">
      <c r="B295" s="123" t="s">
        <v>371</v>
      </c>
      <c r="C295" s="67">
        <v>8028305</v>
      </c>
      <c r="D295" s="67">
        <v>8028305</v>
      </c>
      <c r="E295" s="108">
        <f>SUM(E296:E297)</f>
        <v>0</v>
      </c>
      <c r="F295" s="108">
        <f t="shared" si="107"/>
        <v>0</v>
      </c>
      <c r="G295" s="108">
        <f t="shared" ref="G295:M295" si="124">SUM(G296:G297)</f>
        <v>0</v>
      </c>
      <c r="H295" s="108">
        <f t="shared" si="124"/>
        <v>0</v>
      </c>
      <c r="I295" s="108">
        <f t="shared" si="124"/>
        <v>0</v>
      </c>
      <c r="J295" s="108">
        <f t="shared" si="124"/>
        <v>0</v>
      </c>
      <c r="K295" s="108">
        <f t="shared" si="124"/>
        <v>0</v>
      </c>
      <c r="L295" s="108">
        <f t="shared" si="124"/>
        <v>0</v>
      </c>
      <c r="M295" s="108">
        <f t="shared" si="124"/>
        <v>0</v>
      </c>
      <c r="N295" s="108">
        <f>SUM(N296:N297)</f>
        <v>0</v>
      </c>
      <c r="O295" s="108">
        <f>SUM(O296:O297)</f>
        <v>0</v>
      </c>
      <c r="P295" s="108">
        <f>SUM(P296:P297)</f>
        <v>0</v>
      </c>
      <c r="Q295" s="108">
        <f t="shared" si="118"/>
        <v>0</v>
      </c>
      <c r="R295" s="117"/>
      <c r="S295"/>
    </row>
    <row r="296" spans="2:31" x14ac:dyDescent="0.25">
      <c r="B296" s="124" t="s">
        <v>372</v>
      </c>
      <c r="C296" s="36">
        <v>6428305</v>
      </c>
      <c r="D296" s="36">
        <v>6428305</v>
      </c>
      <c r="E296" s="106">
        <v>0</v>
      </c>
      <c r="F296" s="106">
        <v>0</v>
      </c>
      <c r="G296" s="106">
        <v>0</v>
      </c>
      <c r="H296" s="106">
        <v>0</v>
      </c>
      <c r="I296" s="106">
        <v>0</v>
      </c>
      <c r="J296" s="106">
        <v>0</v>
      </c>
      <c r="K296" s="106">
        <v>0</v>
      </c>
      <c r="L296" s="106">
        <v>0</v>
      </c>
      <c r="M296" s="106">
        <v>0</v>
      </c>
      <c r="N296" s="106">
        <v>0</v>
      </c>
      <c r="O296" s="106">
        <v>0</v>
      </c>
      <c r="P296" s="106">
        <v>0</v>
      </c>
      <c r="Q296" s="106">
        <f t="shared" si="118"/>
        <v>0</v>
      </c>
      <c r="R296" s="120"/>
    </row>
    <row r="297" spans="2:31" x14ac:dyDescent="0.25">
      <c r="B297" s="124" t="s">
        <v>373</v>
      </c>
      <c r="C297" s="36">
        <v>1600000</v>
      </c>
      <c r="D297" s="36">
        <v>1600000</v>
      </c>
      <c r="E297" s="106">
        <v>0</v>
      </c>
      <c r="F297" s="106">
        <v>0</v>
      </c>
      <c r="G297" s="106">
        <v>0</v>
      </c>
      <c r="H297" s="106">
        <v>0</v>
      </c>
      <c r="I297" s="106">
        <v>0</v>
      </c>
      <c r="J297" s="106">
        <v>0</v>
      </c>
      <c r="K297" s="106">
        <v>0</v>
      </c>
      <c r="L297" s="106">
        <v>0</v>
      </c>
      <c r="M297" s="106">
        <v>0</v>
      </c>
      <c r="N297" s="106">
        <v>0</v>
      </c>
      <c r="O297" s="106">
        <v>0</v>
      </c>
      <c r="P297" s="106">
        <v>0</v>
      </c>
      <c r="Q297" s="106">
        <f t="shared" si="118"/>
        <v>0</v>
      </c>
      <c r="R297" s="117"/>
    </row>
    <row r="298" spans="2:31" s="34" customFormat="1" ht="30" x14ac:dyDescent="0.25">
      <c r="B298" s="123" t="s">
        <v>374</v>
      </c>
      <c r="C298" s="67">
        <v>300891152</v>
      </c>
      <c r="D298" s="67">
        <v>300891152</v>
      </c>
      <c r="E298" s="108">
        <f>E299</f>
        <v>0</v>
      </c>
      <c r="F298" s="108">
        <f t="shared" ref="F298:P360" si="125">F299</f>
        <v>0</v>
      </c>
      <c r="G298" s="108">
        <f t="shared" si="125"/>
        <v>0</v>
      </c>
      <c r="H298" s="108">
        <f t="shared" si="125"/>
        <v>100277050.68000001</v>
      </c>
      <c r="I298" s="108">
        <f t="shared" si="125"/>
        <v>25069262.670000002</v>
      </c>
      <c r="J298" s="108">
        <f t="shared" si="125"/>
        <v>25069262.670000002</v>
      </c>
      <c r="K298" s="108">
        <f t="shared" si="125"/>
        <v>25069262.670000002</v>
      </c>
      <c r="L298" s="108">
        <f t="shared" si="125"/>
        <v>25069262.670000002</v>
      </c>
      <c r="M298" s="108">
        <f t="shared" si="125"/>
        <v>25069262.670000002</v>
      </c>
      <c r="N298" s="108">
        <f t="shared" si="125"/>
        <v>25069262.670000002</v>
      </c>
      <c r="O298" s="108">
        <f t="shared" si="125"/>
        <v>25069262.670000002</v>
      </c>
      <c r="P298" s="108">
        <f t="shared" si="125"/>
        <v>25069262.629999999</v>
      </c>
      <c r="Q298" s="108">
        <f>SUM(E298:P298)</f>
        <v>300831152.00000006</v>
      </c>
      <c r="R298" s="117"/>
      <c r="S298"/>
      <c r="U298" s="119"/>
      <c r="V298" s="119"/>
      <c r="W298" s="119"/>
      <c r="X298" s="120"/>
      <c r="Y298" s="120"/>
      <c r="Z298" s="120"/>
      <c r="AA298" s="120"/>
      <c r="AB298" s="120"/>
      <c r="AC298" s="120"/>
      <c r="AD298" s="120"/>
      <c r="AE298" s="120"/>
    </row>
    <row r="299" spans="2:31" ht="30" x14ac:dyDescent="0.25">
      <c r="B299" s="124" t="s">
        <v>375</v>
      </c>
      <c r="C299" s="36">
        <v>300891152</v>
      </c>
      <c r="D299" s="36">
        <v>300891152</v>
      </c>
      <c r="E299" s="106">
        <v>0</v>
      </c>
      <c r="F299" s="106">
        <v>0</v>
      </c>
      <c r="G299" s="106">
        <v>0</v>
      </c>
      <c r="H299" s="106">
        <v>100277050.68000001</v>
      </c>
      <c r="I299" s="106">
        <v>25069262.670000002</v>
      </c>
      <c r="J299" s="106">
        <v>25069262.670000002</v>
      </c>
      <c r="K299" s="106">
        <v>25069262.670000002</v>
      </c>
      <c r="L299" s="106">
        <v>25069262.670000002</v>
      </c>
      <c r="M299" s="106">
        <v>25069262.670000002</v>
      </c>
      <c r="N299" s="106">
        <v>25069262.670000002</v>
      </c>
      <c r="O299" s="106">
        <v>25069262.670000002</v>
      </c>
      <c r="P299" s="106">
        <v>25069262.629999999</v>
      </c>
      <c r="Q299" s="106">
        <f t="shared" si="118"/>
        <v>300831152.00000006</v>
      </c>
      <c r="R299" s="120"/>
    </row>
    <row r="300" spans="2:31" s="34" customFormat="1" ht="30" x14ac:dyDescent="0.25">
      <c r="B300" s="123" t="s">
        <v>376</v>
      </c>
      <c r="C300" s="67">
        <v>10500000</v>
      </c>
      <c r="D300" s="67">
        <v>5100000</v>
      </c>
      <c r="E300" s="108">
        <f>E301</f>
        <v>0</v>
      </c>
      <c r="F300" s="108">
        <f>F301</f>
        <v>0</v>
      </c>
      <c r="G300" s="108">
        <f t="shared" ref="G300:P300" si="126">G301</f>
        <v>0</v>
      </c>
      <c r="H300" s="108">
        <f t="shared" si="126"/>
        <v>0</v>
      </c>
      <c r="I300" s="108">
        <f t="shared" si="126"/>
        <v>100000</v>
      </c>
      <c r="J300" s="108">
        <f t="shared" si="126"/>
        <v>0</v>
      </c>
      <c r="K300" s="108">
        <f t="shared" si="126"/>
        <v>200000</v>
      </c>
      <c r="L300" s="108">
        <f t="shared" si="126"/>
        <v>0</v>
      </c>
      <c r="M300" s="108">
        <f t="shared" si="126"/>
        <v>0</v>
      </c>
      <c r="N300" s="108">
        <f t="shared" si="126"/>
        <v>208800</v>
      </c>
      <c r="O300" s="108">
        <f t="shared" si="126"/>
        <v>0</v>
      </c>
      <c r="P300" s="108">
        <f t="shared" si="126"/>
        <v>80000</v>
      </c>
      <c r="Q300" s="108">
        <f t="shared" si="118"/>
        <v>588800</v>
      </c>
      <c r="R300" s="117"/>
      <c r="S300"/>
    </row>
    <row r="301" spans="2:31" ht="30" x14ac:dyDescent="0.25">
      <c r="B301" s="124" t="s">
        <v>378</v>
      </c>
      <c r="C301" s="36">
        <v>10500000</v>
      </c>
      <c r="D301" s="36">
        <v>5100000</v>
      </c>
      <c r="E301" s="106">
        <v>0</v>
      </c>
      <c r="F301" s="106">
        <v>0</v>
      </c>
      <c r="G301" s="106">
        <v>0</v>
      </c>
      <c r="H301" s="106">
        <v>0</v>
      </c>
      <c r="I301" s="106">
        <v>100000</v>
      </c>
      <c r="J301" s="106">
        <v>0</v>
      </c>
      <c r="K301" s="106">
        <v>200000</v>
      </c>
      <c r="L301" s="106">
        <v>0</v>
      </c>
      <c r="M301" s="106">
        <v>0</v>
      </c>
      <c r="N301" s="106">
        <v>208800</v>
      </c>
      <c r="O301" s="106">
        <v>0</v>
      </c>
      <c r="P301" s="106">
        <v>80000</v>
      </c>
      <c r="Q301" s="106">
        <f t="shared" si="118"/>
        <v>588800</v>
      </c>
      <c r="R301" s="116"/>
    </row>
    <row r="302" spans="2:31" ht="30" x14ac:dyDescent="0.25">
      <c r="B302" s="122" t="s">
        <v>49</v>
      </c>
      <c r="C302" s="77">
        <v>16861431998</v>
      </c>
      <c r="D302" s="77">
        <v>19930791998</v>
      </c>
      <c r="E302" s="106">
        <f>E303+E308</f>
        <v>0</v>
      </c>
      <c r="F302" s="106">
        <f t="shared" si="125"/>
        <v>2810088666</v>
      </c>
      <c r="G302" s="106">
        <f t="shared" ref="G302:P302" si="127">G303+G308</f>
        <v>1405044333.3299999</v>
      </c>
      <c r="H302" s="106">
        <f t="shared" si="127"/>
        <v>1405044333.3299999</v>
      </c>
      <c r="I302" s="106">
        <f t="shared" si="127"/>
        <v>1405044333.3299999</v>
      </c>
      <c r="J302" s="106">
        <f t="shared" si="127"/>
        <v>1405044333.3299999</v>
      </c>
      <c r="K302" s="106">
        <f t="shared" si="127"/>
        <v>1405044333.3299999</v>
      </c>
      <c r="L302" s="106">
        <f t="shared" si="127"/>
        <v>1405044333.3299999</v>
      </c>
      <c r="M302" s="106">
        <f t="shared" si="127"/>
        <v>1405044333.3299999</v>
      </c>
      <c r="N302" s="106">
        <f t="shared" si="127"/>
        <v>1405044333.3299999</v>
      </c>
      <c r="O302" s="106">
        <f t="shared" si="127"/>
        <v>2939724333.3299999</v>
      </c>
      <c r="P302" s="109">
        <f t="shared" si="127"/>
        <v>1405044333</v>
      </c>
      <c r="Q302" s="109">
        <f>SUM(E302:P302)</f>
        <v>18395211998.970001</v>
      </c>
      <c r="R302" s="116"/>
    </row>
    <row r="303" spans="2:31" s="34" customFormat="1" ht="30" x14ac:dyDescent="0.25">
      <c r="B303" s="123" t="s">
        <v>381</v>
      </c>
      <c r="C303" s="67">
        <v>16861431998</v>
      </c>
      <c r="D303" s="67">
        <v>19930791998</v>
      </c>
      <c r="E303" s="108">
        <f>E304+E305</f>
        <v>0</v>
      </c>
      <c r="F303" s="108">
        <f t="shared" si="125"/>
        <v>2810088666</v>
      </c>
      <c r="G303" s="108">
        <f t="shared" ref="G303:P303" si="128">G304+G305</f>
        <v>1405044333.3299999</v>
      </c>
      <c r="H303" s="108">
        <f t="shared" si="128"/>
        <v>1405044333.3299999</v>
      </c>
      <c r="I303" s="108">
        <f t="shared" si="128"/>
        <v>1405044333.3299999</v>
      </c>
      <c r="J303" s="108">
        <f t="shared" si="128"/>
        <v>1405044333.3299999</v>
      </c>
      <c r="K303" s="108">
        <f t="shared" si="128"/>
        <v>1405044333.3299999</v>
      </c>
      <c r="L303" s="108">
        <f t="shared" si="128"/>
        <v>1405044333.3299999</v>
      </c>
      <c r="M303" s="108">
        <f t="shared" si="128"/>
        <v>1405044333.3299999</v>
      </c>
      <c r="N303" s="108">
        <f t="shared" si="128"/>
        <v>1405044333.3299999</v>
      </c>
      <c r="O303" s="108">
        <f t="shared" si="128"/>
        <v>2939724333.3299999</v>
      </c>
      <c r="P303" s="108">
        <f t="shared" si="128"/>
        <v>1405044333</v>
      </c>
      <c r="Q303" s="108">
        <f t="shared" si="118"/>
        <v>18395211998.970001</v>
      </c>
      <c r="R303" s="119"/>
      <c r="S303"/>
    </row>
    <row r="304" spans="2:31" ht="45" x14ac:dyDescent="0.25">
      <c r="B304" s="124" t="s">
        <v>382</v>
      </c>
      <c r="C304" s="36">
        <v>16860532000</v>
      </c>
      <c r="D304" s="36">
        <v>18395212000</v>
      </c>
      <c r="E304" s="106">
        <v>0</v>
      </c>
      <c r="F304" s="106">
        <v>2810088666</v>
      </c>
      <c r="G304" s="106">
        <v>1405044333.3299999</v>
      </c>
      <c r="H304" s="106">
        <v>1405044333.3299999</v>
      </c>
      <c r="I304" s="106">
        <v>1405044333.3299999</v>
      </c>
      <c r="J304" s="106">
        <v>1405044333.3299999</v>
      </c>
      <c r="K304" s="106">
        <v>1405044333.3299999</v>
      </c>
      <c r="L304" s="106">
        <v>1405044333.3299999</v>
      </c>
      <c r="M304" s="106">
        <v>1405044333.3299999</v>
      </c>
      <c r="N304" s="106">
        <v>1405044333.3299999</v>
      </c>
      <c r="O304" s="106">
        <v>2939724333.3299999</v>
      </c>
      <c r="P304" s="106">
        <v>1405044333</v>
      </c>
      <c r="Q304" s="106">
        <f t="shared" si="118"/>
        <v>18395211998.970001</v>
      </c>
      <c r="R304" s="116"/>
    </row>
    <row r="305" spans="2:19" ht="30" x14ac:dyDescent="0.25">
      <c r="B305" s="124" t="s">
        <v>383</v>
      </c>
      <c r="C305" s="36">
        <v>899998</v>
      </c>
      <c r="D305" s="36">
        <v>899998</v>
      </c>
      <c r="E305" s="106">
        <v>0</v>
      </c>
      <c r="F305" s="106">
        <v>0</v>
      </c>
      <c r="G305" s="106">
        <v>0</v>
      </c>
      <c r="H305" s="106">
        <v>0</v>
      </c>
      <c r="I305" s="106">
        <v>0</v>
      </c>
      <c r="J305" s="106">
        <v>0</v>
      </c>
      <c r="K305" s="106">
        <v>0</v>
      </c>
      <c r="L305" s="106">
        <v>0</v>
      </c>
      <c r="M305" s="106">
        <v>0</v>
      </c>
      <c r="N305" s="106">
        <v>0</v>
      </c>
      <c r="O305" s="106">
        <v>0</v>
      </c>
      <c r="P305" s="106">
        <v>0</v>
      </c>
      <c r="Q305" s="106">
        <f t="shared" si="118"/>
        <v>0</v>
      </c>
      <c r="R305" s="117"/>
    </row>
    <row r="306" spans="2:19" ht="45" x14ac:dyDescent="0.25">
      <c r="B306" s="124" t="s">
        <v>479</v>
      </c>
      <c r="C306" s="36">
        <v>0</v>
      </c>
      <c r="D306" s="36">
        <v>1534680000</v>
      </c>
      <c r="E306" s="106">
        <v>0</v>
      </c>
      <c r="F306" s="106">
        <v>0</v>
      </c>
      <c r="G306" s="106">
        <v>0</v>
      </c>
      <c r="H306" s="106">
        <v>0</v>
      </c>
      <c r="I306" s="106">
        <v>0</v>
      </c>
      <c r="J306" s="106">
        <v>0</v>
      </c>
      <c r="K306" s="106">
        <v>0</v>
      </c>
      <c r="L306" s="106">
        <v>0</v>
      </c>
      <c r="M306" s="106">
        <v>0</v>
      </c>
      <c r="N306" s="106">
        <v>0</v>
      </c>
      <c r="O306" s="106">
        <v>0</v>
      </c>
      <c r="P306" s="106">
        <v>0</v>
      </c>
      <c r="Q306" s="106">
        <f t="shared" si="118"/>
        <v>0</v>
      </c>
      <c r="R306" s="117"/>
    </row>
    <row r="307" spans="2:19" x14ac:dyDescent="0.25">
      <c r="B307" s="122" t="s">
        <v>480</v>
      </c>
      <c r="C307" s="36">
        <v>50000000</v>
      </c>
      <c r="D307" s="36">
        <v>50000000</v>
      </c>
      <c r="E307" s="106">
        <f>E308</f>
        <v>0</v>
      </c>
      <c r="F307" s="106">
        <f t="shared" si="125"/>
        <v>0</v>
      </c>
      <c r="G307" s="106">
        <f t="shared" si="125"/>
        <v>0</v>
      </c>
      <c r="H307" s="106">
        <f t="shared" si="125"/>
        <v>0</v>
      </c>
      <c r="I307" s="106">
        <f t="shared" si="125"/>
        <v>0</v>
      </c>
      <c r="J307" s="106">
        <f t="shared" si="125"/>
        <v>0</v>
      </c>
      <c r="K307" s="106">
        <f t="shared" si="125"/>
        <v>0</v>
      </c>
      <c r="L307" s="106">
        <f t="shared" si="125"/>
        <v>0</v>
      </c>
      <c r="M307" s="106">
        <f t="shared" si="125"/>
        <v>0</v>
      </c>
      <c r="N307" s="106">
        <f t="shared" si="125"/>
        <v>0</v>
      </c>
      <c r="O307" s="106">
        <f t="shared" si="125"/>
        <v>0</v>
      </c>
      <c r="P307" s="106">
        <f t="shared" si="125"/>
        <v>0</v>
      </c>
      <c r="Q307" s="106">
        <f t="shared" si="118"/>
        <v>0</v>
      </c>
      <c r="R307" s="120"/>
    </row>
    <row r="308" spans="2:19" s="34" customFormat="1" ht="30" x14ac:dyDescent="0.25">
      <c r="B308" s="123" t="s">
        <v>481</v>
      </c>
      <c r="C308" s="67">
        <v>50000000</v>
      </c>
      <c r="D308" s="67">
        <v>50000000</v>
      </c>
      <c r="E308" s="108">
        <f>E309</f>
        <v>0</v>
      </c>
      <c r="F308" s="108">
        <f t="shared" si="125"/>
        <v>0</v>
      </c>
      <c r="G308" s="108">
        <f t="shared" si="125"/>
        <v>0</v>
      </c>
      <c r="H308" s="108">
        <f t="shared" si="125"/>
        <v>0</v>
      </c>
      <c r="I308" s="108">
        <f t="shared" si="125"/>
        <v>0</v>
      </c>
      <c r="J308" s="108">
        <f t="shared" si="125"/>
        <v>0</v>
      </c>
      <c r="K308" s="108">
        <f t="shared" si="125"/>
        <v>0</v>
      </c>
      <c r="L308" s="108">
        <f t="shared" si="125"/>
        <v>0</v>
      </c>
      <c r="M308" s="108">
        <f t="shared" si="125"/>
        <v>0</v>
      </c>
      <c r="N308" s="108">
        <f t="shared" si="125"/>
        <v>0</v>
      </c>
      <c r="O308" s="108">
        <f t="shared" si="125"/>
        <v>0</v>
      </c>
      <c r="P308" s="108">
        <f t="shared" si="125"/>
        <v>0</v>
      </c>
      <c r="Q308" s="108">
        <f t="shared" si="118"/>
        <v>0</v>
      </c>
      <c r="R308" s="117"/>
      <c r="S308"/>
    </row>
    <row r="309" spans="2:19" ht="30" x14ac:dyDescent="0.25">
      <c r="B309" s="124" t="s">
        <v>482</v>
      </c>
      <c r="C309" s="36">
        <v>50000000</v>
      </c>
      <c r="D309" s="36">
        <v>50000000</v>
      </c>
      <c r="E309" s="106">
        <v>0</v>
      </c>
      <c r="F309" s="106">
        <v>0</v>
      </c>
      <c r="G309" s="106">
        <v>0</v>
      </c>
      <c r="H309" s="106">
        <v>0</v>
      </c>
      <c r="I309" s="106">
        <v>0</v>
      </c>
      <c r="J309" s="106">
        <v>0</v>
      </c>
      <c r="K309" s="106">
        <v>0</v>
      </c>
      <c r="L309" s="106">
        <v>0</v>
      </c>
      <c r="M309" s="106">
        <v>0</v>
      </c>
      <c r="N309" s="106">
        <v>0</v>
      </c>
      <c r="O309" s="106">
        <v>0</v>
      </c>
      <c r="P309" s="106">
        <v>0</v>
      </c>
      <c r="Q309" s="106">
        <f t="shared" si="118"/>
        <v>0</v>
      </c>
      <c r="R309" s="120"/>
    </row>
    <row r="310" spans="2:19" ht="30" x14ac:dyDescent="0.25">
      <c r="B310" s="122" t="s">
        <v>50</v>
      </c>
      <c r="C310" s="36">
        <v>4238700</v>
      </c>
      <c r="D310" s="36">
        <v>5418700</v>
      </c>
      <c r="E310" s="106">
        <f>E311</f>
        <v>0</v>
      </c>
      <c r="F310" s="106">
        <f t="shared" si="125"/>
        <v>0</v>
      </c>
      <c r="G310" s="106">
        <f t="shared" si="125"/>
        <v>1076064.8900000001</v>
      </c>
      <c r="H310" s="106">
        <f t="shared" si="125"/>
        <v>0</v>
      </c>
      <c r="I310" s="106">
        <f t="shared" si="125"/>
        <v>773887.77</v>
      </c>
      <c r="J310" s="106">
        <f t="shared" si="125"/>
        <v>0</v>
      </c>
      <c r="K310" s="106">
        <f t="shared" si="125"/>
        <v>0</v>
      </c>
      <c r="L310" s="106">
        <f t="shared" si="125"/>
        <v>129796.2</v>
      </c>
      <c r="M310" s="106">
        <f t="shared" si="125"/>
        <v>0</v>
      </c>
      <c r="N310" s="106">
        <f t="shared" si="125"/>
        <v>0</v>
      </c>
      <c r="O310" s="106">
        <f t="shared" si="125"/>
        <v>434732</v>
      </c>
      <c r="P310" s="106">
        <f t="shared" si="125"/>
        <v>0</v>
      </c>
      <c r="Q310" s="106">
        <f t="shared" si="118"/>
        <v>2414480.8600000003</v>
      </c>
      <c r="R310" s="120"/>
    </row>
    <row r="311" spans="2:19" s="34" customFormat="1" ht="30" x14ac:dyDescent="0.25">
      <c r="B311" s="123" t="s">
        <v>386</v>
      </c>
      <c r="C311" s="67">
        <v>4238700</v>
      </c>
      <c r="D311" s="67">
        <v>5418700</v>
      </c>
      <c r="E311" s="108">
        <f>E312</f>
        <v>0</v>
      </c>
      <c r="F311" s="108">
        <f t="shared" si="125"/>
        <v>0</v>
      </c>
      <c r="G311" s="108">
        <f t="shared" si="125"/>
        <v>1076064.8900000001</v>
      </c>
      <c r="H311" s="108">
        <f t="shared" si="125"/>
        <v>0</v>
      </c>
      <c r="I311" s="108">
        <f t="shared" si="125"/>
        <v>773887.77</v>
      </c>
      <c r="J311" s="108">
        <f t="shared" si="125"/>
        <v>0</v>
      </c>
      <c r="K311" s="108">
        <f t="shared" si="125"/>
        <v>0</v>
      </c>
      <c r="L311" s="108">
        <f t="shared" si="125"/>
        <v>129796.2</v>
      </c>
      <c r="M311" s="108">
        <f t="shared" si="125"/>
        <v>0</v>
      </c>
      <c r="N311" s="108">
        <f t="shared" si="125"/>
        <v>0</v>
      </c>
      <c r="O311" s="108">
        <f t="shared" si="125"/>
        <v>434732</v>
      </c>
      <c r="P311" s="108">
        <f t="shared" si="125"/>
        <v>0</v>
      </c>
      <c r="Q311" s="108">
        <f t="shared" si="118"/>
        <v>2414480.8600000003</v>
      </c>
      <c r="R311" s="117"/>
      <c r="S311"/>
    </row>
    <row r="312" spans="2:19" ht="30" x14ac:dyDescent="0.25">
      <c r="B312" s="124" t="s">
        <v>387</v>
      </c>
      <c r="C312" s="36">
        <v>4238700</v>
      </c>
      <c r="D312" s="36">
        <v>5418700</v>
      </c>
      <c r="E312" s="106">
        <v>0</v>
      </c>
      <c r="F312" s="106">
        <v>0</v>
      </c>
      <c r="G312" s="106">
        <v>1076064.8900000001</v>
      </c>
      <c r="H312" s="106">
        <v>0</v>
      </c>
      <c r="I312" s="106">
        <v>773887.77</v>
      </c>
      <c r="J312" s="106">
        <v>0</v>
      </c>
      <c r="K312" s="106">
        <v>0</v>
      </c>
      <c r="L312" s="106">
        <v>129796.2</v>
      </c>
      <c r="M312" s="106">
        <v>0</v>
      </c>
      <c r="N312" s="106">
        <v>0</v>
      </c>
      <c r="O312" s="106">
        <v>434732</v>
      </c>
      <c r="P312" s="106">
        <v>0</v>
      </c>
      <c r="Q312" s="106">
        <f t="shared" si="118"/>
        <v>2414480.8600000003</v>
      </c>
      <c r="R312" s="119"/>
    </row>
    <row r="313" spans="2:19" s="34" customFormat="1" x14ac:dyDescent="0.25">
      <c r="B313" s="121" t="s">
        <v>54</v>
      </c>
      <c r="C313" s="37">
        <v>403314953</v>
      </c>
      <c r="D313" s="37">
        <v>704402013.32000017</v>
      </c>
      <c r="E313" s="37">
        <f t="shared" ref="E313:P313" si="129">E314+E325+E334+E341+E344+E357+E362+E366</f>
        <v>0</v>
      </c>
      <c r="F313" s="37">
        <f t="shared" si="129"/>
        <v>67673</v>
      </c>
      <c r="G313" s="37">
        <f t="shared" si="129"/>
        <v>2501269.14</v>
      </c>
      <c r="H313" s="37">
        <f t="shared" si="129"/>
        <v>6296987.46</v>
      </c>
      <c r="I313" s="37">
        <f t="shared" si="129"/>
        <v>1155801.78</v>
      </c>
      <c r="J313" s="37">
        <f t="shared" si="129"/>
        <v>15201017.970000001</v>
      </c>
      <c r="K313" s="37">
        <f t="shared" si="129"/>
        <v>20796800.77</v>
      </c>
      <c r="L313" s="37">
        <f t="shared" si="129"/>
        <v>7560281.7300000004</v>
      </c>
      <c r="M313" s="37">
        <f t="shared" si="129"/>
        <v>20081750.850000001</v>
      </c>
      <c r="N313" s="37">
        <f t="shared" si="129"/>
        <v>9077430.870000001</v>
      </c>
      <c r="O313" s="37">
        <f t="shared" si="129"/>
        <v>14927983.410000002</v>
      </c>
      <c r="P313" s="37">
        <f t="shared" si="129"/>
        <v>55653192.23999998</v>
      </c>
      <c r="Q313" s="37">
        <f>SUM(E313:P313)</f>
        <v>153320189.22</v>
      </c>
      <c r="R313" s="117"/>
      <c r="S313"/>
    </row>
    <row r="314" spans="2:19" x14ac:dyDescent="0.25">
      <c r="B314" s="122" t="s">
        <v>55</v>
      </c>
      <c r="C314" s="77">
        <v>149172367</v>
      </c>
      <c r="D314" s="77">
        <v>288778810.63</v>
      </c>
      <c r="E314" s="106">
        <f>E315+E317+E319+E321+E323</f>
        <v>0</v>
      </c>
      <c r="F314" s="106">
        <f>F315+F317+F319+F321+F323</f>
        <v>0</v>
      </c>
      <c r="G314" s="106">
        <f t="shared" ref="G314:P314" si="130">G315+G317+G319+G321+G323</f>
        <v>2501269.14</v>
      </c>
      <c r="H314" s="106">
        <f t="shared" si="130"/>
        <v>876929.26</v>
      </c>
      <c r="I314" s="106">
        <f t="shared" si="130"/>
        <v>205601.74</v>
      </c>
      <c r="J314" s="106">
        <f t="shared" si="130"/>
        <v>14258973.48</v>
      </c>
      <c r="K314" s="106">
        <f t="shared" si="130"/>
        <v>13622872.040000001</v>
      </c>
      <c r="L314" s="106">
        <f t="shared" si="130"/>
        <v>6216604.2800000003</v>
      </c>
      <c r="M314" s="106">
        <f>M315+M317+M319+M321+M323</f>
        <v>13460269.59</v>
      </c>
      <c r="N314" s="106">
        <f t="shared" si="130"/>
        <v>3800816.7800000003</v>
      </c>
      <c r="O314" s="106">
        <f t="shared" si="130"/>
        <v>12512130.23</v>
      </c>
      <c r="P314" s="109">
        <f t="shared" si="130"/>
        <v>42983874.579999991</v>
      </c>
      <c r="Q314" s="109">
        <f t="shared" si="118"/>
        <v>110439341.12</v>
      </c>
      <c r="R314" s="120"/>
    </row>
    <row r="315" spans="2:19" s="34" customFormat="1" x14ac:dyDescent="0.25">
      <c r="B315" s="123" t="s">
        <v>392</v>
      </c>
      <c r="C315" s="67">
        <v>38377670</v>
      </c>
      <c r="D315" s="67">
        <v>69675909.760000005</v>
      </c>
      <c r="E315" s="108">
        <f>E316</f>
        <v>0</v>
      </c>
      <c r="F315" s="108">
        <f t="shared" si="125"/>
        <v>0</v>
      </c>
      <c r="G315" s="108">
        <f t="shared" si="125"/>
        <v>107582.02</v>
      </c>
      <c r="H315" s="108">
        <f t="shared" si="125"/>
        <v>876929.26</v>
      </c>
      <c r="I315" s="108">
        <f t="shared" si="125"/>
        <v>74500.2</v>
      </c>
      <c r="J315" s="108">
        <f t="shared" si="125"/>
        <v>974240.85</v>
      </c>
      <c r="K315" s="108">
        <f t="shared" si="125"/>
        <v>2507093.29</v>
      </c>
      <c r="L315" s="108">
        <f t="shared" si="125"/>
        <v>1122862.04</v>
      </c>
      <c r="M315" s="108">
        <f t="shared" si="125"/>
        <v>1983695.16</v>
      </c>
      <c r="N315" s="108">
        <f t="shared" si="125"/>
        <v>1397149.76</v>
      </c>
      <c r="O315" s="108">
        <f t="shared" si="125"/>
        <v>2351271.13</v>
      </c>
      <c r="P315" s="108">
        <f t="shared" si="125"/>
        <v>1206962.76</v>
      </c>
      <c r="Q315" s="108">
        <f t="shared" si="118"/>
        <v>12602286.470000001</v>
      </c>
      <c r="R315" s="117"/>
      <c r="S315"/>
    </row>
    <row r="316" spans="2:19" ht="30" x14ac:dyDescent="0.25">
      <c r="B316" s="124" t="s">
        <v>393</v>
      </c>
      <c r="C316" s="58">
        <v>38377670</v>
      </c>
      <c r="D316" s="58">
        <v>69675909.760000005</v>
      </c>
      <c r="E316" s="106">
        <v>0</v>
      </c>
      <c r="F316" s="106">
        <v>0</v>
      </c>
      <c r="G316" s="106">
        <v>107582.02</v>
      </c>
      <c r="H316" s="106">
        <v>876929.26</v>
      </c>
      <c r="I316" s="106">
        <v>74500.2</v>
      </c>
      <c r="J316" s="106">
        <v>974240.85</v>
      </c>
      <c r="K316" s="106">
        <v>2507093.29</v>
      </c>
      <c r="L316" s="106">
        <v>1122862.04</v>
      </c>
      <c r="M316" s="106">
        <v>1983695.16</v>
      </c>
      <c r="N316" s="106">
        <v>1397149.76</v>
      </c>
      <c r="O316" s="106">
        <v>2351271.13</v>
      </c>
      <c r="P316" s="104">
        <v>1206962.76</v>
      </c>
      <c r="Q316" s="104">
        <f t="shared" si="118"/>
        <v>12602286.470000001</v>
      </c>
      <c r="R316" s="117"/>
    </row>
    <row r="317" spans="2:19" s="34" customFormat="1" x14ac:dyDescent="0.25">
      <c r="B317" s="123" t="s">
        <v>394</v>
      </c>
      <c r="C317" s="69">
        <v>3500000</v>
      </c>
      <c r="D317" s="69">
        <v>5000000</v>
      </c>
      <c r="E317" s="108">
        <f>E318</f>
        <v>0</v>
      </c>
      <c r="F317" s="108">
        <f t="shared" si="125"/>
        <v>0</v>
      </c>
      <c r="G317" s="108">
        <f t="shared" si="125"/>
        <v>0</v>
      </c>
      <c r="H317" s="108">
        <f t="shared" si="125"/>
        <v>0</v>
      </c>
      <c r="I317" s="108">
        <f t="shared" si="125"/>
        <v>0</v>
      </c>
      <c r="J317" s="108">
        <f t="shared" si="125"/>
        <v>0</v>
      </c>
      <c r="K317" s="108">
        <f t="shared" si="125"/>
        <v>0</v>
      </c>
      <c r="L317" s="108">
        <f t="shared" si="125"/>
        <v>0</v>
      </c>
      <c r="M317" s="108">
        <f t="shared" si="125"/>
        <v>0</v>
      </c>
      <c r="N317" s="108">
        <f t="shared" si="125"/>
        <v>0</v>
      </c>
      <c r="O317" s="108">
        <f t="shared" si="125"/>
        <v>0</v>
      </c>
      <c r="P317" s="98">
        <f t="shared" si="125"/>
        <v>1499020.08</v>
      </c>
      <c r="Q317" s="105">
        <f t="shared" si="118"/>
        <v>1499020.08</v>
      </c>
      <c r="R317" s="120"/>
      <c r="S317"/>
    </row>
    <row r="318" spans="2:19" x14ac:dyDescent="0.25">
      <c r="B318" s="124" t="s">
        <v>395</v>
      </c>
      <c r="C318" s="85">
        <v>3500000</v>
      </c>
      <c r="D318" s="85">
        <v>5000000</v>
      </c>
      <c r="E318" s="106">
        <v>0</v>
      </c>
      <c r="F318" s="106">
        <v>0</v>
      </c>
      <c r="G318" s="106">
        <v>0</v>
      </c>
      <c r="H318" s="106">
        <v>0</v>
      </c>
      <c r="I318" s="106">
        <v>0</v>
      </c>
      <c r="J318" s="106">
        <v>0</v>
      </c>
      <c r="K318" s="106">
        <v>0</v>
      </c>
      <c r="L318" s="106">
        <v>0</v>
      </c>
      <c r="M318" s="106">
        <v>0</v>
      </c>
      <c r="N318" s="106">
        <v>0</v>
      </c>
      <c r="O318" s="106">
        <v>0</v>
      </c>
      <c r="P318" s="103">
        <v>1499020.08</v>
      </c>
      <c r="Q318" s="104">
        <f t="shared" si="118"/>
        <v>1499020.08</v>
      </c>
      <c r="R318" s="117"/>
    </row>
    <row r="319" spans="2:19" s="34" customFormat="1" ht="30" x14ac:dyDescent="0.25">
      <c r="B319" s="123" t="s">
        <v>396</v>
      </c>
      <c r="C319" s="66">
        <v>72067994</v>
      </c>
      <c r="D319" s="66">
        <v>162043714.81</v>
      </c>
      <c r="E319" s="108">
        <f>E320</f>
        <v>0</v>
      </c>
      <c r="F319" s="108">
        <f t="shared" si="125"/>
        <v>0</v>
      </c>
      <c r="G319" s="108">
        <f t="shared" si="125"/>
        <v>1700741.55</v>
      </c>
      <c r="H319" s="108">
        <f t="shared" si="125"/>
        <v>0</v>
      </c>
      <c r="I319" s="108">
        <f t="shared" si="125"/>
        <v>0</v>
      </c>
      <c r="J319" s="108">
        <f t="shared" si="125"/>
        <v>7125797.5300000012</v>
      </c>
      <c r="K319" s="108">
        <f t="shared" si="125"/>
        <v>10960251.260000002</v>
      </c>
      <c r="L319" s="108">
        <f t="shared" si="125"/>
        <v>5065422.24</v>
      </c>
      <c r="M319" s="108">
        <f t="shared" si="125"/>
        <v>10875006.129999999</v>
      </c>
      <c r="N319" s="108">
        <f t="shared" si="125"/>
        <v>2372353.7800000003</v>
      </c>
      <c r="O319" s="108">
        <f t="shared" si="125"/>
        <v>6805240.7999999998</v>
      </c>
      <c r="P319" s="105">
        <f t="shared" si="125"/>
        <v>34467056.789999999</v>
      </c>
      <c r="Q319" s="105">
        <f t="shared" si="118"/>
        <v>79371870.080000013</v>
      </c>
      <c r="R319" s="119"/>
      <c r="S319"/>
    </row>
    <row r="320" spans="2:19" ht="30" x14ac:dyDescent="0.25">
      <c r="B320" s="124" t="s">
        <v>397</v>
      </c>
      <c r="C320" s="58">
        <v>72067994</v>
      </c>
      <c r="D320" s="58">
        <v>162043714.81</v>
      </c>
      <c r="E320" s="106">
        <v>0</v>
      </c>
      <c r="F320" s="106">
        <v>0</v>
      </c>
      <c r="G320" s="106">
        <v>1700741.55</v>
      </c>
      <c r="H320" s="106">
        <v>0</v>
      </c>
      <c r="I320" s="106">
        <v>0</v>
      </c>
      <c r="J320" s="106">
        <v>7125797.5300000012</v>
      </c>
      <c r="K320" s="106">
        <v>10960251.260000002</v>
      </c>
      <c r="L320" s="106">
        <v>5065422.24</v>
      </c>
      <c r="M320" s="106">
        <v>10875006.129999999</v>
      </c>
      <c r="N320" s="106">
        <v>2372353.7800000003</v>
      </c>
      <c r="O320" s="106">
        <v>6805240.7999999998</v>
      </c>
      <c r="P320" s="104">
        <v>34467056.789999999</v>
      </c>
      <c r="Q320" s="104">
        <f t="shared" si="118"/>
        <v>79371870.080000013</v>
      </c>
      <c r="R320" s="116"/>
    </row>
    <row r="321" spans="2:24" s="34" customFormat="1" x14ac:dyDescent="0.25">
      <c r="B321" s="123" t="s">
        <v>398</v>
      </c>
      <c r="C321" s="69">
        <v>18660229</v>
      </c>
      <c r="D321" s="69">
        <v>34940712.060000002</v>
      </c>
      <c r="E321" s="108">
        <f>E322</f>
        <v>0</v>
      </c>
      <c r="F321" s="108">
        <f t="shared" si="125"/>
        <v>0</v>
      </c>
      <c r="G321" s="108">
        <f t="shared" si="125"/>
        <v>692945.57</v>
      </c>
      <c r="H321" s="108">
        <f>H322</f>
        <v>0</v>
      </c>
      <c r="I321" s="108">
        <f t="shared" ref="I321:P321" si="131">I322</f>
        <v>131101.54</v>
      </c>
      <c r="J321" s="108">
        <f t="shared" si="131"/>
        <v>6158935.1000000006</v>
      </c>
      <c r="K321" s="108">
        <f t="shared" si="131"/>
        <v>155527.49</v>
      </c>
      <c r="L321" s="108">
        <f t="shared" si="131"/>
        <v>0</v>
      </c>
      <c r="M321" s="108">
        <f t="shared" si="131"/>
        <v>601568.29999999993</v>
      </c>
      <c r="N321" s="108">
        <f t="shared" si="131"/>
        <v>10919.91</v>
      </c>
      <c r="O321" s="108">
        <f t="shared" si="131"/>
        <v>3355618.3</v>
      </c>
      <c r="P321" s="98">
        <f t="shared" si="131"/>
        <v>5809022.4699999997</v>
      </c>
      <c r="Q321" s="98">
        <f t="shared" si="118"/>
        <v>16915638.68</v>
      </c>
      <c r="R321" s="120"/>
      <c r="S321"/>
    </row>
    <row r="322" spans="2:24" x14ac:dyDescent="0.25">
      <c r="B322" s="124" t="s">
        <v>399</v>
      </c>
      <c r="C322" s="85">
        <v>18660229</v>
      </c>
      <c r="D322" s="85">
        <v>34940712.060000002</v>
      </c>
      <c r="E322" s="106">
        <v>0</v>
      </c>
      <c r="F322" s="106">
        <v>0</v>
      </c>
      <c r="G322" s="106">
        <v>692945.57</v>
      </c>
      <c r="H322" s="106">
        <v>0</v>
      </c>
      <c r="I322" s="106">
        <v>131101.54</v>
      </c>
      <c r="J322" s="106">
        <v>6158935.1000000006</v>
      </c>
      <c r="K322" s="106">
        <v>155527.49</v>
      </c>
      <c r="L322" s="106">
        <v>0</v>
      </c>
      <c r="M322" s="106">
        <v>601568.29999999993</v>
      </c>
      <c r="N322" s="106">
        <v>10919.91</v>
      </c>
      <c r="O322" s="106">
        <v>3355618.3</v>
      </c>
      <c r="P322" s="103">
        <v>5809022.4699999997</v>
      </c>
      <c r="Q322" s="103">
        <f t="shared" si="118"/>
        <v>16915638.68</v>
      </c>
      <c r="R322" s="117"/>
    </row>
    <row r="323" spans="2:24" s="34" customFormat="1" ht="30" x14ac:dyDescent="0.25">
      <c r="B323" s="123" t="s">
        <v>400</v>
      </c>
      <c r="C323" s="66">
        <v>16566474</v>
      </c>
      <c r="D323" s="66">
        <v>17118474</v>
      </c>
      <c r="E323" s="108">
        <f>E324</f>
        <v>0</v>
      </c>
      <c r="F323" s="108">
        <f t="shared" si="125"/>
        <v>0</v>
      </c>
      <c r="G323" s="108">
        <f t="shared" si="125"/>
        <v>0</v>
      </c>
      <c r="H323" s="108">
        <f t="shared" si="125"/>
        <v>0</v>
      </c>
      <c r="I323" s="108">
        <f t="shared" si="125"/>
        <v>0</v>
      </c>
      <c r="J323" s="108">
        <f t="shared" si="125"/>
        <v>0</v>
      </c>
      <c r="K323" s="108">
        <f t="shared" si="125"/>
        <v>0</v>
      </c>
      <c r="L323" s="108">
        <f t="shared" si="125"/>
        <v>28320</v>
      </c>
      <c r="M323" s="108">
        <f t="shared" si="125"/>
        <v>0</v>
      </c>
      <c r="N323" s="108">
        <f t="shared" si="125"/>
        <v>20393.330000000002</v>
      </c>
      <c r="O323" s="108">
        <f t="shared" si="125"/>
        <v>0</v>
      </c>
      <c r="P323" s="108">
        <f t="shared" si="125"/>
        <v>1812.48</v>
      </c>
      <c r="Q323" s="108">
        <f t="shared" si="118"/>
        <v>50525.810000000005</v>
      </c>
      <c r="R323" s="108"/>
      <c r="S323"/>
    </row>
    <row r="324" spans="2:24" ht="30" x14ac:dyDescent="0.25">
      <c r="B324" s="124" t="s">
        <v>401</v>
      </c>
      <c r="C324" s="36">
        <v>16566474</v>
      </c>
      <c r="D324" s="36">
        <v>17118474</v>
      </c>
      <c r="E324" s="106">
        <v>0</v>
      </c>
      <c r="F324" s="106">
        <v>0</v>
      </c>
      <c r="G324" s="106">
        <v>0</v>
      </c>
      <c r="H324" s="106">
        <v>0</v>
      </c>
      <c r="I324" s="106">
        <v>0</v>
      </c>
      <c r="J324" s="106">
        <v>0</v>
      </c>
      <c r="K324" s="106">
        <v>0</v>
      </c>
      <c r="L324" s="106">
        <v>28320</v>
      </c>
      <c r="M324" s="106">
        <v>0</v>
      </c>
      <c r="N324" s="106">
        <v>20393.330000000002</v>
      </c>
      <c r="O324" s="106">
        <v>0</v>
      </c>
      <c r="P324" s="106">
        <v>1812.48</v>
      </c>
      <c r="Q324" s="106">
        <f t="shared" si="118"/>
        <v>50525.810000000005</v>
      </c>
      <c r="R324" s="106"/>
    </row>
    <row r="325" spans="2:24" ht="30" x14ac:dyDescent="0.25">
      <c r="B325" s="122" t="s">
        <v>88</v>
      </c>
      <c r="C325" s="36">
        <v>1451761</v>
      </c>
      <c r="D325" s="36">
        <v>17257671.460000001</v>
      </c>
      <c r="E325" s="106">
        <f t="shared" ref="E325:K325" si="132">E326+E328+E330</f>
        <v>0</v>
      </c>
      <c r="F325" s="106">
        <f t="shared" si="132"/>
        <v>0</v>
      </c>
      <c r="G325" s="106">
        <f t="shared" si="132"/>
        <v>0</v>
      </c>
      <c r="H325" s="106">
        <f t="shared" si="132"/>
        <v>0</v>
      </c>
      <c r="I325" s="106">
        <f t="shared" si="132"/>
        <v>0</v>
      </c>
      <c r="J325" s="106">
        <f t="shared" si="132"/>
        <v>9814.91</v>
      </c>
      <c r="K325" s="106">
        <f t="shared" si="132"/>
        <v>1477102.33</v>
      </c>
      <c r="L325" s="106">
        <f>L326+L328+L330</f>
        <v>978892.6</v>
      </c>
      <c r="M325" s="106">
        <f t="shared" ref="M325:N325" si="133">M326+M328+M330</f>
        <v>0</v>
      </c>
      <c r="N325" s="106">
        <f t="shared" si="133"/>
        <v>0</v>
      </c>
      <c r="O325" s="106">
        <f>O326+O328+O330+O332</f>
        <v>1019762.96</v>
      </c>
      <c r="P325" s="106">
        <f>P326+P328+P330+P332</f>
        <v>2558638.84</v>
      </c>
      <c r="Q325" s="106">
        <f>SUM(E325:P325)</f>
        <v>6044211.6399999997</v>
      </c>
      <c r="R325" s="117"/>
    </row>
    <row r="326" spans="2:24" s="34" customFormat="1" x14ac:dyDescent="0.25">
      <c r="B326" s="123" t="s">
        <v>402</v>
      </c>
      <c r="C326" s="67">
        <v>691102</v>
      </c>
      <c r="D326" s="67">
        <v>11963712.460000001</v>
      </c>
      <c r="E326" s="108">
        <f>E327</f>
        <v>0</v>
      </c>
      <c r="F326" s="108">
        <f t="shared" si="125"/>
        <v>0</v>
      </c>
      <c r="G326" s="108">
        <f t="shared" si="125"/>
        <v>0</v>
      </c>
      <c r="H326" s="108">
        <f t="shared" si="125"/>
        <v>0</v>
      </c>
      <c r="I326" s="108">
        <f t="shared" si="125"/>
        <v>0</v>
      </c>
      <c r="J326" s="108">
        <f t="shared" si="125"/>
        <v>0</v>
      </c>
      <c r="K326" s="108">
        <f t="shared" si="125"/>
        <v>104665.31999999999</v>
      </c>
      <c r="L326" s="108">
        <f t="shared" si="125"/>
        <v>978892.6</v>
      </c>
      <c r="M326" s="108">
        <f t="shared" si="125"/>
        <v>0</v>
      </c>
      <c r="N326" s="108">
        <f t="shared" si="125"/>
        <v>0</v>
      </c>
      <c r="O326" s="108">
        <f t="shared" si="125"/>
        <v>978462.96</v>
      </c>
      <c r="P326" s="108">
        <f t="shared" si="125"/>
        <v>2114392.44</v>
      </c>
      <c r="Q326" s="108">
        <f>SUM(E326:P326)</f>
        <v>4176413.32</v>
      </c>
      <c r="R326" s="120"/>
      <c r="S326"/>
    </row>
    <row r="327" spans="2:24" x14ac:dyDescent="0.25">
      <c r="B327" s="124" t="s">
        <v>403</v>
      </c>
      <c r="C327" s="36">
        <v>691102</v>
      </c>
      <c r="D327" s="36">
        <v>11963712.460000001</v>
      </c>
      <c r="E327" s="106">
        <v>0</v>
      </c>
      <c r="F327" s="106">
        <v>0</v>
      </c>
      <c r="G327" s="106">
        <v>0</v>
      </c>
      <c r="H327" s="106">
        <v>0</v>
      </c>
      <c r="I327" s="106">
        <v>0</v>
      </c>
      <c r="J327" s="106">
        <v>0</v>
      </c>
      <c r="K327" s="106">
        <v>104665.31999999999</v>
      </c>
      <c r="L327" s="106">
        <v>978892.6</v>
      </c>
      <c r="M327" s="106">
        <v>0</v>
      </c>
      <c r="N327" s="106">
        <v>0</v>
      </c>
      <c r="O327" s="106">
        <v>978462.96</v>
      </c>
      <c r="P327" s="106">
        <v>2114392.44</v>
      </c>
      <c r="Q327" s="106">
        <f>SUM(E327:P327)</f>
        <v>4176413.32</v>
      </c>
      <c r="R327" s="117"/>
    </row>
    <row r="328" spans="2:24" s="34" customFormat="1" x14ac:dyDescent="0.25">
      <c r="B328" s="123" t="s">
        <v>404</v>
      </c>
      <c r="C328" s="67">
        <v>26629</v>
      </c>
      <c r="D328" s="67">
        <v>26629</v>
      </c>
      <c r="E328" s="108">
        <f t="shared" ref="E328:P328" si="134">E329</f>
        <v>0</v>
      </c>
      <c r="F328" s="108">
        <f t="shared" si="125"/>
        <v>0</v>
      </c>
      <c r="G328" s="108">
        <f t="shared" si="134"/>
        <v>0</v>
      </c>
      <c r="H328" s="108">
        <f t="shared" si="134"/>
        <v>0</v>
      </c>
      <c r="I328" s="108">
        <f t="shared" si="134"/>
        <v>0</v>
      </c>
      <c r="J328" s="108">
        <f t="shared" si="134"/>
        <v>0</v>
      </c>
      <c r="K328" s="108">
        <f t="shared" si="134"/>
        <v>0</v>
      </c>
      <c r="L328" s="108">
        <f t="shared" si="134"/>
        <v>0</v>
      </c>
      <c r="M328" s="108">
        <f t="shared" si="134"/>
        <v>0</v>
      </c>
      <c r="N328" s="108">
        <f t="shared" si="134"/>
        <v>0</v>
      </c>
      <c r="O328" s="108">
        <f t="shared" si="134"/>
        <v>0</v>
      </c>
      <c r="P328" s="108">
        <f t="shared" si="134"/>
        <v>0</v>
      </c>
      <c r="Q328" s="108">
        <f t="shared" si="118"/>
        <v>0</v>
      </c>
      <c r="R328" s="120"/>
      <c r="S328"/>
      <c r="T328" s="118"/>
      <c r="U328" s="118"/>
      <c r="V328" s="118"/>
      <c r="W328" s="118"/>
      <c r="X328" s="118"/>
    </row>
    <row r="329" spans="2:24" x14ac:dyDescent="0.25">
      <c r="B329" s="124" t="s">
        <v>405</v>
      </c>
      <c r="C329" s="36">
        <v>26629</v>
      </c>
      <c r="D329" s="36">
        <v>26629</v>
      </c>
      <c r="E329" s="106">
        <v>0</v>
      </c>
      <c r="F329" s="106">
        <v>0</v>
      </c>
      <c r="G329" s="106">
        <v>0</v>
      </c>
      <c r="H329" s="106">
        <v>0</v>
      </c>
      <c r="I329" s="106">
        <v>0</v>
      </c>
      <c r="J329" s="106">
        <v>0</v>
      </c>
      <c r="K329" s="106">
        <v>0</v>
      </c>
      <c r="L329" s="106">
        <v>0</v>
      </c>
      <c r="M329" s="106">
        <v>0</v>
      </c>
      <c r="N329" s="106">
        <v>0</v>
      </c>
      <c r="O329" s="106">
        <v>0</v>
      </c>
      <c r="P329" s="106">
        <v>0</v>
      </c>
      <c r="Q329" s="106">
        <f t="shared" si="118"/>
        <v>0</v>
      </c>
      <c r="R329" s="117"/>
      <c r="T329" s="83"/>
      <c r="U329" s="83"/>
      <c r="V329" s="83"/>
      <c r="W329" s="83"/>
      <c r="X329" s="83"/>
    </row>
    <row r="330" spans="2:24" s="34" customFormat="1" x14ac:dyDescent="0.25">
      <c r="B330" s="123" t="s">
        <v>406</v>
      </c>
      <c r="C330" s="67">
        <v>734030</v>
      </c>
      <c r="D330" s="67">
        <v>3944030</v>
      </c>
      <c r="E330" s="108">
        <f t="shared" ref="E330:P330" si="135">E331</f>
        <v>0</v>
      </c>
      <c r="F330" s="108">
        <f t="shared" si="125"/>
        <v>0</v>
      </c>
      <c r="G330" s="108">
        <f t="shared" si="135"/>
        <v>0</v>
      </c>
      <c r="H330" s="108">
        <f t="shared" si="135"/>
        <v>0</v>
      </c>
      <c r="I330" s="108">
        <f t="shared" si="135"/>
        <v>0</v>
      </c>
      <c r="J330" s="108">
        <f t="shared" si="135"/>
        <v>9814.91</v>
      </c>
      <c r="K330" s="108">
        <f t="shared" si="135"/>
        <v>1372437.01</v>
      </c>
      <c r="L330" s="108">
        <f t="shared" si="135"/>
        <v>0</v>
      </c>
      <c r="M330" s="108">
        <f t="shared" si="135"/>
        <v>0</v>
      </c>
      <c r="N330" s="108">
        <f t="shared" si="135"/>
        <v>0</v>
      </c>
      <c r="O330" s="108">
        <f t="shared" si="135"/>
        <v>0</v>
      </c>
      <c r="P330" s="108">
        <f t="shared" si="135"/>
        <v>0</v>
      </c>
      <c r="Q330" s="108">
        <f t="shared" si="118"/>
        <v>1382251.92</v>
      </c>
      <c r="R330" s="120"/>
      <c r="S330"/>
      <c r="T330" s="118"/>
      <c r="U330" s="118"/>
      <c r="V330" s="118"/>
      <c r="W330" s="118"/>
      <c r="X330" s="118"/>
    </row>
    <row r="331" spans="2:24" x14ac:dyDescent="0.25">
      <c r="B331" s="124" t="s">
        <v>407</v>
      </c>
      <c r="C331" s="36">
        <v>734030</v>
      </c>
      <c r="D331" s="36">
        <v>3944030</v>
      </c>
      <c r="E331" s="106">
        <v>0</v>
      </c>
      <c r="F331" s="106">
        <v>0</v>
      </c>
      <c r="G331" s="106">
        <v>0</v>
      </c>
      <c r="H331" s="106">
        <v>0</v>
      </c>
      <c r="I331" s="106">
        <v>0</v>
      </c>
      <c r="J331" s="106">
        <v>9814.91</v>
      </c>
      <c r="K331" s="106">
        <v>1372437.01</v>
      </c>
      <c r="L331" s="106">
        <v>0</v>
      </c>
      <c r="M331" s="106">
        <v>0</v>
      </c>
      <c r="N331" s="106">
        <v>0</v>
      </c>
      <c r="O331" s="106">
        <v>0</v>
      </c>
      <c r="P331" s="106">
        <v>0</v>
      </c>
      <c r="Q331" s="108">
        <f>SUM(E331:P331)</f>
        <v>1382251.92</v>
      </c>
      <c r="R331" s="117"/>
      <c r="T331" s="83"/>
      <c r="U331" s="83"/>
      <c r="V331" s="83"/>
      <c r="W331" s="83"/>
      <c r="X331" s="83"/>
    </row>
    <row r="332" spans="2:24" s="34" customFormat="1" ht="30" x14ac:dyDescent="0.25">
      <c r="B332" s="123" t="s">
        <v>408</v>
      </c>
      <c r="C332" s="113">
        <v>0</v>
      </c>
      <c r="D332" s="113">
        <v>1323300</v>
      </c>
      <c r="E332" s="108">
        <f>E333</f>
        <v>0</v>
      </c>
      <c r="F332" s="108">
        <f t="shared" ref="F332:P332" si="136">F333</f>
        <v>0</v>
      </c>
      <c r="G332" s="108">
        <f t="shared" si="136"/>
        <v>0</v>
      </c>
      <c r="H332" s="108">
        <f t="shared" si="136"/>
        <v>0</v>
      </c>
      <c r="I332" s="108">
        <f t="shared" si="136"/>
        <v>0</v>
      </c>
      <c r="J332" s="108">
        <f t="shared" si="136"/>
        <v>0</v>
      </c>
      <c r="K332" s="108">
        <f t="shared" si="136"/>
        <v>0</v>
      </c>
      <c r="L332" s="108">
        <f t="shared" si="136"/>
        <v>0</v>
      </c>
      <c r="M332" s="108">
        <f t="shared" si="136"/>
        <v>0</v>
      </c>
      <c r="N332" s="108">
        <f t="shared" si="136"/>
        <v>0</v>
      </c>
      <c r="O332" s="108">
        <f t="shared" si="136"/>
        <v>41300</v>
      </c>
      <c r="P332" s="108">
        <f t="shared" si="136"/>
        <v>444246.4</v>
      </c>
      <c r="Q332" s="108">
        <f t="shared" si="118"/>
        <v>485546.4</v>
      </c>
      <c r="R332" s="116"/>
      <c r="S332"/>
      <c r="T332" s="118"/>
      <c r="U332" s="118"/>
      <c r="V332" s="118"/>
      <c r="W332" s="118"/>
      <c r="X332" s="118"/>
    </row>
    <row r="333" spans="2:24" x14ac:dyDescent="0.25">
      <c r="B333" s="76" t="s">
        <v>409</v>
      </c>
      <c r="C333" s="113">
        <v>0</v>
      </c>
      <c r="D333" s="113">
        <v>1323300</v>
      </c>
      <c r="E333" s="106">
        <v>0</v>
      </c>
      <c r="F333" s="106">
        <v>0</v>
      </c>
      <c r="G333" s="106">
        <v>0</v>
      </c>
      <c r="H333" s="106">
        <v>0</v>
      </c>
      <c r="I333" s="106">
        <v>0</v>
      </c>
      <c r="J333" s="106">
        <v>0</v>
      </c>
      <c r="K333" s="106">
        <v>0</v>
      </c>
      <c r="L333" s="106">
        <v>0</v>
      </c>
      <c r="M333" s="106">
        <v>0</v>
      </c>
      <c r="N333" s="106">
        <v>0</v>
      </c>
      <c r="O333" s="106">
        <v>41300</v>
      </c>
      <c r="P333" s="106">
        <v>444246.4</v>
      </c>
      <c r="Q333" s="108">
        <f>SUM(E333:P333)</f>
        <v>485546.4</v>
      </c>
      <c r="R333" s="119"/>
      <c r="T333" s="83"/>
      <c r="U333" s="83"/>
      <c r="V333" s="83"/>
      <c r="W333" s="83"/>
      <c r="X333" s="83"/>
    </row>
    <row r="334" spans="2:24" ht="30" x14ac:dyDescent="0.25">
      <c r="B334" s="122" t="s">
        <v>57</v>
      </c>
      <c r="C334" s="92">
        <v>4673748</v>
      </c>
      <c r="D334" s="92">
        <v>6653248</v>
      </c>
      <c r="E334" s="106">
        <f>E335+E337+E339</f>
        <v>0</v>
      </c>
      <c r="F334" s="106">
        <f t="shared" ref="F334:L334" si="137">F335+F337+F339</f>
        <v>0</v>
      </c>
      <c r="G334" s="106">
        <f>G335+G337+G339</f>
        <v>0</v>
      </c>
      <c r="H334" s="106">
        <f t="shared" si="137"/>
        <v>0</v>
      </c>
      <c r="I334" s="106">
        <f t="shared" si="137"/>
        <v>0</v>
      </c>
      <c r="J334" s="106">
        <f t="shared" si="137"/>
        <v>0</v>
      </c>
      <c r="K334" s="106">
        <f>K335+K337+K339</f>
        <v>3039226.4</v>
      </c>
      <c r="L334" s="106">
        <f t="shared" si="137"/>
        <v>51636.62</v>
      </c>
      <c r="M334" s="106">
        <f>M335+M337+M339</f>
        <v>0</v>
      </c>
      <c r="N334" s="106">
        <f>N335+N337+N339</f>
        <v>6241.95</v>
      </c>
      <c r="O334" s="106">
        <f>O335+O337+O339</f>
        <v>107410</v>
      </c>
      <c r="P334" s="107">
        <f>P335+P337+P339</f>
        <v>0</v>
      </c>
      <c r="Q334" s="108">
        <f t="shared" si="118"/>
        <v>3204514.97</v>
      </c>
      <c r="R334" s="116"/>
      <c r="T334" s="83"/>
      <c r="U334" s="83"/>
      <c r="V334" s="83"/>
      <c r="W334" s="83"/>
      <c r="X334" s="83"/>
    </row>
    <row r="335" spans="2:24" s="34" customFormat="1" x14ac:dyDescent="0.25">
      <c r="B335" s="123" t="s">
        <v>410</v>
      </c>
      <c r="C335" s="67">
        <v>4673748</v>
      </c>
      <c r="D335" s="67">
        <v>6483748</v>
      </c>
      <c r="E335" s="108">
        <f>E336</f>
        <v>0</v>
      </c>
      <c r="F335" s="108">
        <f t="shared" si="125"/>
        <v>0</v>
      </c>
      <c r="G335" s="108">
        <f t="shared" si="125"/>
        <v>0</v>
      </c>
      <c r="H335" s="108">
        <f t="shared" si="125"/>
        <v>0</v>
      </c>
      <c r="I335" s="108">
        <f t="shared" si="125"/>
        <v>0</v>
      </c>
      <c r="J335" s="108">
        <f t="shared" si="125"/>
        <v>0</v>
      </c>
      <c r="K335" s="108">
        <f t="shared" si="125"/>
        <v>3004770.4</v>
      </c>
      <c r="L335" s="108">
        <f t="shared" si="125"/>
        <v>51636.62</v>
      </c>
      <c r="M335" s="108">
        <f t="shared" si="125"/>
        <v>0</v>
      </c>
      <c r="N335" s="108">
        <f t="shared" si="125"/>
        <v>0</v>
      </c>
      <c r="O335" s="108">
        <f t="shared" si="125"/>
        <v>95200</v>
      </c>
      <c r="P335" s="108">
        <f t="shared" si="125"/>
        <v>0</v>
      </c>
      <c r="Q335" s="108">
        <f t="shared" si="118"/>
        <v>3151607.02</v>
      </c>
      <c r="R335" s="117"/>
      <c r="S335"/>
      <c r="T335" s="118"/>
      <c r="U335" s="118"/>
      <c r="V335" s="118"/>
      <c r="W335" s="118"/>
    </row>
    <row r="336" spans="2:24" x14ac:dyDescent="0.25">
      <c r="B336" s="124" t="s">
        <v>411</v>
      </c>
      <c r="C336" s="36">
        <v>4673748</v>
      </c>
      <c r="D336" s="36">
        <v>6483748</v>
      </c>
      <c r="E336" s="106">
        <v>0</v>
      </c>
      <c r="F336" s="106">
        <v>0</v>
      </c>
      <c r="G336" s="106">
        <v>0</v>
      </c>
      <c r="H336" s="106">
        <v>0</v>
      </c>
      <c r="I336" s="106">
        <v>0</v>
      </c>
      <c r="J336" s="106">
        <v>0</v>
      </c>
      <c r="K336" s="106">
        <v>3004770.4</v>
      </c>
      <c r="L336" s="106">
        <v>51636.62</v>
      </c>
      <c r="M336" s="106">
        <v>0</v>
      </c>
      <c r="N336" s="106">
        <v>0</v>
      </c>
      <c r="O336" s="106">
        <v>95200</v>
      </c>
      <c r="P336" s="106">
        <v>0</v>
      </c>
      <c r="Q336" s="106">
        <f t="shared" si="118"/>
        <v>3151607.02</v>
      </c>
      <c r="R336" s="120"/>
      <c r="T336" s="83"/>
      <c r="U336" s="83"/>
      <c r="V336" s="83"/>
      <c r="W336" s="83"/>
    </row>
    <row r="337" spans="2:23" s="34" customFormat="1" x14ac:dyDescent="0.25">
      <c r="B337" s="123" t="s">
        <v>412</v>
      </c>
      <c r="C337" s="113">
        <v>0</v>
      </c>
      <c r="D337" s="113">
        <v>150000</v>
      </c>
      <c r="E337" s="108">
        <f>E338</f>
        <v>0</v>
      </c>
      <c r="F337" s="108">
        <f t="shared" si="125"/>
        <v>0</v>
      </c>
      <c r="G337" s="108">
        <f t="shared" si="125"/>
        <v>0</v>
      </c>
      <c r="H337" s="108">
        <f t="shared" si="125"/>
        <v>0</v>
      </c>
      <c r="I337" s="108">
        <f t="shared" si="125"/>
        <v>0</v>
      </c>
      <c r="J337" s="108">
        <f t="shared" si="125"/>
        <v>0</v>
      </c>
      <c r="K337" s="108">
        <f t="shared" si="125"/>
        <v>34456</v>
      </c>
      <c r="L337" s="108">
        <f t="shared" si="125"/>
        <v>0</v>
      </c>
      <c r="M337" s="108">
        <f t="shared" si="125"/>
        <v>0</v>
      </c>
      <c r="N337" s="108">
        <f t="shared" si="125"/>
        <v>0</v>
      </c>
      <c r="O337" s="108">
        <f t="shared" si="125"/>
        <v>0</v>
      </c>
      <c r="P337" s="108">
        <f t="shared" si="125"/>
        <v>0</v>
      </c>
      <c r="Q337" s="108">
        <f t="shared" si="118"/>
        <v>34456</v>
      </c>
      <c r="R337" s="117"/>
      <c r="S337"/>
      <c r="T337" s="118"/>
      <c r="U337" s="118"/>
      <c r="V337" s="118"/>
      <c r="W337" s="118"/>
    </row>
    <row r="338" spans="2:23" x14ac:dyDescent="0.25">
      <c r="B338" s="124" t="s">
        <v>413</v>
      </c>
      <c r="C338" s="92">
        <v>0</v>
      </c>
      <c r="D338" s="92">
        <v>150000</v>
      </c>
      <c r="E338" s="106">
        <v>0</v>
      </c>
      <c r="F338" s="106">
        <v>0</v>
      </c>
      <c r="G338" s="106">
        <v>0</v>
      </c>
      <c r="H338" s="106">
        <v>0</v>
      </c>
      <c r="I338" s="106">
        <v>0</v>
      </c>
      <c r="J338" s="106">
        <v>0</v>
      </c>
      <c r="K338" s="106">
        <v>34456</v>
      </c>
      <c r="L338" s="106">
        <v>0</v>
      </c>
      <c r="M338" s="106">
        <v>0</v>
      </c>
      <c r="N338" s="106">
        <v>0</v>
      </c>
      <c r="O338" s="106">
        <v>0</v>
      </c>
      <c r="P338" s="106">
        <v>0</v>
      </c>
      <c r="Q338" s="106">
        <f t="shared" si="118"/>
        <v>34456</v>
      </c>
      <c r="R338" s="120"/>
      <c r="T338" s="83"/>
      <c r="U338" s="83"/>
      <c r="V338" s="83"/>
      <c r="W338" s="83"/>
    </row>
    <row r="339" spans="2:23" s="34" customFormat="1" ht="30" x14ac:dyDescent="0.25">
      <c r="B339" s="123" t="s">
        <v>483</v>
      </c>
      <c r="C339" s="113">
        <v>0</v>
      </c>
      <c r="D339" s="113">
        <v>19500</v>
      </c>
      <c r="E339" s="108">
        <f>E340</f>
        <v>0</v>
      </c>
      <c r="F339" s="108">
        <f t="shared" si="125"/>
        <v>0</v>
      </c>
      <c r="G339" s="108">
        <f t="shared" si="125"/>
        <v>0</v>
      </c>
      <c r="H339" s="108">
        <f t="shared" si="125"/>
        <v>0</v>
      </c>
      <c r="I339" s="108">
        <f t="shared" si="125"/>
        <v>0</v>
      </c>
      <c r="J339" s="108">
        <f t="shared" si="125"/>
        <v>0</v>
      </c>
      <c r="K339" s="108">
        <f t="shared" si="125"/>
        <v>0</v>
      </c>
      <c r="L339" s="108">
        <f t="shared" si="125"/>
        <v>0</v>
      </c>
      <c r="M339" s="108">
        <f t="shared" si="125"/>
        <v>0</v>
      </c>
      <c r="N339" s="108">
        <f t="shared" si="125"/>
        <v>6241.95</v>
      </c>
      <c r="O339" s="108">
        <f t="shared" si="125"/>
        <v>12210</v>
      </c>
      <c r="P339" s="111">
        <f t="shared" si="125"/>
        <v>0</v>
      </c>
      <c r="Q339" s="111">
        <f>SUM(E339:P339)</f>
        <v>18451.95</v>
      </c>
      <c r="R339" s="117"/>
      <c r="S339"/>
      <c r="T339" s="118"/>
      <c r="U339" s="118"/>
      <c r="V339" s="118"/>
      <c r="W339" s="118"/>
    </row>
    <row r="340" spans="2:23" ht="30" x14ac:dyDescent="0.25">
      <c r="B340" s="124" t="s">
        <v>484</v>
      </c>
      <c r="C340" s="92">
        <v>0</v>
      </c>
      <c r="D340" s="92">
        <v>19500</v>
      </c>
      <c r="E340" s="106">
        <v>0</v>
      </c>
      <c r="F340" s="106">
        <v>0</v>
      </c>
      <c r="G340" s="106">
        <v>0</v>
      </c>
      <c r="H340" s="106">
        <v>0</v>
      </c>
      <c r="I340" s="106">
        <v>0</v>
      </c>
      <c r="J340" s="106">
        <v>0</v>
      </c>
      <c r="K340" s="106">
        <v>0</v>
      </c>
      <c r="L340" s="106">
        <v>0</v>
      </c>
      <c r="M340" s="106">
        <v>0</v>
      </c>
      <c r="N340" s="106">
        <v>6241.95</v>
      </c>
      <c r="O340" s="106">
        <v>12210</v>
      </c>
      <c r="P340" s="107">
        <v>0</v>
      </c>
      <c r="Q340" s="107">
        <f>SUM(E340:P340)</f>
        <v>18451.95</v>
      </c>
      <c r="R340" s="120"/>
      <c r="T340" s="83"/>
      <c r="U340" s="83"/>
      <c r="V340" s="83"/>
      <c r="W340" s="83"/>
    </row>
    <row r="341" spans="2:23" ht="30" x14ac:dyDescent="0.25">
      <c r="B341" s="122" t="s">
        <v>58</v>
      </c>
      <c r="C341" s="36">
        <v>46910292</v>
      </c>
      <c r="D341" s="36">
        <v>48310292</v>
      </c>
      <c r="E341" s="106">
        <f>E342</f>
        <v>0</v>
      </c>
      <c r="F341" s="106">
        <f t="shared" si="125"/>
        <v>0</v>
      </c>
      <c r="G341" s="106">
        <f t="shared" si="125"/>
        <v>0</v>
      </c>
      <c r="H341" s="106">
        <f t="shared" si="125"/>
        <v>0</v>
      </c>
      <c r="I341" s="106">
        <f t="shared" si="125"/>
        <v>0</v>
      </c>
      <c r="J341" s="106">
        <f t="shared" si="125"/>
        <v>0</v>
      </c>
      <c r="K341" s="106">
        <f t="shared" si="125"/>
        <v>0</v>
      </c>
      <c r="L341" s="106">
        <f t="shared" si="125"/>
        <v>0</v>
      </c>
      <c r="M341" s="106">
        <f t="shared" si="125"/>
        <v>0</v>
      </c>
      <c r="N341" s="106">
        <f t="shared" si="125"/>
        <v>0</v>
      </c>
      <c r="O341" s="106">
        <f t="shared" si="125"/>
        <v>0</v>
      </c>
      <c r="P341" s="106">
        <f t="shared" si="125"/>
        <v>0</v>
      </c>
      <c r="Q341" s="106">
        <f t="shared" si="118"/>
        <v>0</v>
      </c>
      <c r="R341" s="117"/>
      <c r="T341" s="83"/>
      <c r="U341" s="83"/>
      <c r="V341" s="83"/>
      <c r="W341" s="83"/>
    </row>
    <row r="342" spans="2:23" s="34" customFormat="1" x14ac:dyDescent="0.25">
      <c r="B342" s="123" t="s">
        <v>414</v>
      </c>
      <c r="C342" s="67">
        <v>46910292</v>
      </c>
      <c r="D342" s="67">
        <v>48310292</v>
      </c>
      <c r="E342" s="108">
        <f>E343</f>
        <v>0</v>
      </c>
      <c r="F342" s="108">
        <f t="shared" si="125"/>
        <v>0</v>
      </c>
      <c r="G342" s="108">
        <f t="shared" si="125"/>
        <v>0</v>
      </c>
      <c r="H342" s="108">
        <f t="shared" si="125"/>
        <v>0</v>
      </c>
      <c r="I342" s="108">
        <f t="shared" si="125"/>
        <v>0</v>
      </c>
      <c r="J342" s="108">
        <f t="shared" si="125"/>
        <v>0</v>
      </c>
      <c r="K342" s="108">
        <f t="shared" si="125"/>
        <v>0</v>
      </c>
      <c r="L342" s="108">
        <f t="shared" si="125"/>
        <v>0</v>
      </c>
      <c r="M342" s="108">
        <f t="shared" si="125"/>
        <v>0</v>
      </c>
      <c r="N342" s="108">
        <f t="shared" si="125"/>
        <v>0</v>
      </c>
      <c r="O342" s="108">
        <f t="shared" si="125"/>
        <v>0</v>
      </c>
      <c r="P342" s="108">
        <f t="shared" si="125"/>
        <v>0</v>
      </c>
      <c r="Q342" s="108">
        <f t="shared" ref="Q342:Q377" si="138">SUM(E342:P342)</f>
        <v>0</v>
      </c>
      <c r="R342" s="120"/>
      <c r="S342"/>
      <c r="T342" s="118"/>
      <c r="U342" s="118"/>
      <c r="V342" s="118"/>
      <c r="W342" s="118"/>
    </row>
    <row r="343" spans="2:23" x14ac:dyDescent="0.25">
      <c r="B343" s="124" t="s">
        <v>415</v>
      </c>
      <c r="C343" s="36">
        <v>46910292</v>
      </c>
      <c r="D343" s="36">
        <v>48310292</v>
      </c>
      <c r="E343" s="106">
        <v>0</v>
      </c>
      <c r="F343" s="106">
        <v>0</v>
      </c>
      <c r="G343" s="106">
        <v>0</v>
      </c>
      <c r="H343" s="106">
        <v>0</v>
      </c>
      <c r="I343" s="106">
        <v>0</v>
      </c>
      <c r="J343" s="106">
        <v>0</v>
      </c>
      <c r="K343" s="106">
        <v>0</v>
      </c>
      <c r="L343" s="106">
        <v>0</v>
      </c>
      <c r="M343" s="106">
        <v>0</v>
      </c>
      <c r="N343" s="106">
        <v>0</v>
      </c>
      <c r="O343" s="106">
        <v>0</v>
      </c>
      <c r="P343" s="106">
        <v>0</v>
      </c>
      <c r="Q343" s="106">
        <f t="shared" si="138"/>
        <v>0</v>
      </c>
      <c r="R343" s="117"/>
      <c r="T343" s="83"/>
      <c r="U343" s="83"/>
      <c r="V343" s="83"/>
      <c r="W343" s="83"/>
    </row>
    <row r="344" spans="2:23" x14ac:dyDescent="0.25">
      <c r="B344" s="23" t="s">
        <v>59</v>
      </c>
      <c r="C344" s="36">
        <v>32927127</v>
      </c>
      <c r="D344" s="36">
        <v>94411631.499999985</v>
      </c>
      <c r="E344" s="106">
        <f>E345+E347+E349+E351+E353+E355</f>
        <v>0</v>
      </c>
      <c r="F344" s="106">
        <f t="shared" ref="F344:P344" si="139">F345+F347+F349+F351+F353+F355</f>
        <v>0</v>
      </c>
      <c r="G344" s="106">
        <f t="shared" si="139"/>
        <v>0</v>
      </c>
      <c r="H344" s="106">
        <f t="shared" si="139"/>
        <v>0</v>
      </c>
      <c r="I344" s="106">
        <f t="shared" si="139"/>
        <v>950200.04</v>
      </c>
      <c r="J344" s="106">
        <f t="shared" si="139"/>
        <v>834997.57999999984</v>
      </c>
      <c r="K344" s="106">
        <f t="shared" si="139"/>
        <v>2657600</v>
      </c>
      <c r="L344" s="106">
        <f t="shared" si="139"/>
        <v>174380.23</v>
      </c>
      <c r="M344" s="106">
        <f t="shared" si="139"/>
        <v>5527211.9100000001</v>
      </c>
      <c r="N344" s="106">
        <f t="shared" si="139"/>
        <v>4515726.63</v>
      </c>
      <c r="O344" s="106">
        <f t="shared" si="139"/>
        <v>1288680.22</v>
      </c>
      <c r="P344" s="106">
        <f t="shared" si="139"/>
        <v>7710736.9100000001</v>
      </c>
      <c r="Q344" s="106">
        <f t="shared" si="138"/>
        <v>23659533.520000003</v>
      </c>
      <c r="R344" s="120"/>
      <c r="T344" s="83"/>
      <c r="U344" s="83"/>
      <c r="V344" s="83"/>
      <c r="W344" s="83"/>
    </row>
    <row r="345" spans="2:23" s="34" customFormat="1" x14ac:dyDescent="0.25">
      <c r="B345" s="123" t="s">
        <v>420</v>
      </c>
      <c r="C345" s="67">
        <v>46000</v>
      </c>
      <c r="D345" s="67">
        <v>1151000</v>
      </c>
      <c r="E345" s="108">
        <f>E346</f>
        <v>0</v>
      </c>
      <c r="F345" s="108">
        <f t="shared" si="125"/>
        <v>0</v>
      </c>
      <c r="G345" s="108">
        <f t="shared" si="125"/>
        <v>0</v>
      </c>
      <c r="H345" s="108">
        <f t="shared" si="125"/>
        <v>0</v>
      </c>
      <c r="I345" s="108">
        <f t="shared" si="125"/>
        <v>0</v>
      </c>
      <c r="J345" s="108">
        <f t="shared" si="125"/>
        <v>0</v>
      </c>
      <c r="K345" s="108">
        <f t="shared" si="125"/>
        <v>0</v>
      </c>
      <c r="L345" s="108">
        <f t="shared" si="125"/>
        <v>77340.570000000007</v>
      </c>
      <c r="M345" s="108">
        <f t="shared" si="125"/>
        <v>47026.54</v>
      </c>
      <c r="N345" s="108">
        <f t="shared" si="125"/>
        <v>4838</v>
      </c>
      <c r="O345" s="108">
        <f t="shared" si="125"/>
        <v>29000</v>
      </c>
      <c r="P345" s="108">
        <f t="shared" si="125"/>
        <v>36226</v>
      </c>
      <c r="Q345" s="108">
        <f t="shared" si="138"/>
        <v>194431.11000000002</v>
      </c>
      <c r="R345" s="117"/>
      <c r="S345"/>
      <c r="T345" s="118"/>
      <c r="U345" s="118"/>
      <c r="V345" s="118"/>
      <c r="W345" s="118"/>
    </row>
    <row r="346" spans="2:23" x14ac:dyDescent="0.25">
      <c r="B346" s="124" t="s">
        <v>421</v>
      </c>
      <c r="C346" s="77">
        <v>46000</v>
      </c>
      <c r="D346" s="77">
        <v>1151000</v>
      </c>
      <c r="E346" s="106">
        <v>0</v>
      </c>
      <c r="F346" s="106">
        <v>0</v>
      </c>
      <c r="G346" s="106">
        <v>0</v>
      </c>
      <c r="H346" s="106">
        <v>0</v>
      </c>
      <c r="I346" s="106">
        <v>0</v>
      </c>
      <c r="J346" s="106">
        <v>0</v>
      </c>
      <c r="K346" s="106">
        <v>0</v>
      </c>
      <c r="L346" s="106">
        <v>77340.570000000007</v>
      </c>
      <c r="M346" s="106">
        <v>47026.54</v>
      </c>
      <c r="N346" s="106">
        <v>4838</v>
      </c>
      <c r="O346" s="106">
        <v>29000</v>
      </c>
      <c r="P346" s="108">
        <v>36226</v>
      </c>
      <c r="Q346" s="108">
        <f t="shared" si="138"/>
        <v>194431.11000000002</v>
      </c>
      <c r="R346" s="120"/>
      <c r="T346" s="83"/>
      <c r="U346" s="83"/>
      <c r="V346" s="83"/>
      <c r="W346" s="83"/>
    </row>
    <row r="347" spans="2:23" s="34" customFormat="1" x14ac:dyDescent="0.25">
      <c r="B347" s="123" t="s">
        <v>422</v>
      </c>
      <c r="C347" s="67">
        <v>2558722</v>
      </c>
      <c r="D347" s="67">
        <v>31670720.080000002</v>
      </c>
      <c r="E347" s="108">
        <f>E348</f>
        <v>0</v>
      </c>
      <c r="F347" s="108">
        <f t="shared" si="125"/>
        <v>0</v>
      </c>
      <c r="G347" s="108">
        <f t="shared" si="125"/>
        <v>0</v>
      </c>
      <c r="H347" s="108">
        <f t="shared" si="125"/>
        <v>0</v>
      </c>
      <c r="I347" s="108">
        <f t="shared" si="125"/>
        <v>950200.04</v>
      </c>
      <c r="J347" s="108">
        <f t="shared" si="125"/>
        <v>323156.06</v>
      </c>
      <c r="K347" s="108">
        <f t="shared" si="125"/>
        <v>2657600</v>
      </c>
      <c r="L347" s="108">
        <f t="shared" si="125"/>
        <v>0</v>
      </c>
      <c r="M347" s="108">
        <f t="shared" si="125"/>
        <v>802000</v>
      </c>
      <c r="N347" s="108">
        <f>N348</f>
        <v>4301269.5</v>
      </c>
      <c r="O347" s="108">
        <f>O348</f>
        <v>0</v>
      </c>
      <c r="P347" s="108">
        <f>P348</f>
        <v>26986.6</v>
      </c>
      <c r="Q347" s="108">
        <f t="shared" si="138"/>
        <v>9061212.1999999993</v>
      </c>
      <c r="R347" s="117"/>
      <c r="S347"/>
      <c r="T347" s="118"/>
      <c r="U347" s="118"/>
      <c r="V347" s="118"/>
      <c r="W347" s="118"/>
    </row>
    <row r="348" spans="2:23" x14ac:dyDescent="0.25">
      <c r="B348" s="124" t="s">
        <v>423</v>
      </c>
      <c r="C348" s="36">
        <v>2558722</v>
      </c>
      <c r="D348" s="36">
        <v>31670720.080000002</v>
      </c>
      <c r="E348" s="106">
        <v>0</v>
      </c>
      <c r="F348" s="106">
        <v>0</v>
      </c>
      <c r="G348" s="106">
        <v>0</v>
      </c>
      <c r="H348" s="106">
        <v>0</v>
      </c>
      <c r="I348" s="106">
        <v>950200.04</v>
      </c>
      <c r="J348" s="106">
        <v>323156.06</v>
      </c>
      <c r="K348" s="106">
        <v>2657600</v>
      </c>
      <c r="L348" s="106">
        <v>0</v>
      </c>
      <c r="M348" s="106">
        <v>802000</v>
      </c>
      <c r="N348" s="106">
        <v>4301269.5</v>
      </c>
      <c r="O348" s="106">
        <v>0</v>
      </c>
      <c r="P348" s="106">
        <v>26986.6</v>
      </c>
      <c r="Q348" s="106">
        <f t="shared" si="138"/>
        <v>9061212.1999999993</v>
      </c>
      <c r="R348" s="117"/>
      <c r="T348" s="83"/>
      <c r="U348" s="83"/>
      <c r="V348" s="83"/>
      <c r="W348" s="83"/>
    </row>
    <row r="349" spans="2:23" s="34" customFormat="1" ht="30" x14ac:dyDescent="0.25">
      <c r="B349" s="123" t="s">
        <v>424</v>
      </c>
      <c r="C349" s="67">
        <v>14623156</v>
      </c>
      <c r="D349" s="67">
        <v>38416442.990000002</v>
      </c>
      <c r="E349" s="108">
        <f>E350</f>
        <v>0</v>
      </c>
      <c r="F349" s="108">
        <f t="shared" si="125"/>
        <v>0</v>
      </c>
      <c r="G349" s="108">
        <f t="shared" si="125"/>
        <v>0</v>
      </c>
      <c r="H349" s="108">
        <f t="shared" si="125"/>
        <v>0</v>
      </c>
      <c r="I349" s="108">
        <f t="shared" si="125"/>
        <v>0</v>
      </c>
      <c r="J349" s="108">
        <f t="shared" si="125"/>
        <v>335236.81999999995</v>
      </c>
      <c r="K349" s="108">
        <f t="shared" si="125"/>
        <v>0</v>
      </c>
      <c r="L349" s="108">
        <f t="shared" si="125"/>
        <v>67356.759999999995</v>
      </c>
      <c r="M349" s="108">
        <f t="shared" si="125"/>
        <v>4625553.4800000004</v>
      </c>
      <c r="N349" s="108">
        <f t="shared" si="125"/>
        <v>117660.04</v>
      </c>
      <c r="O349" s="108">
        <f t="shared" si="125"/>
        <v>1217689.2</v>
      </c>
      <c r="P349" s="108">
        <f t="shared" si="125"/>
        <v>7198524.8700000001</v>
      </c>
      <c r="Q349" s="108">
        <f t="shared" si="138"/>
        <v>13562021.170000002</v>
      </c>
      <c r="R349" s="119"/>
      <c r="S349"/>
    </row>
    <row r="350" spans="2:23" ht="30" x14ac:dyDescent="0.25">
      <c r="B350" s="124" t="s">
        <v>425</v>
      </c>
      <c r="C350" s="36">
        <v>14623156</v>
      </c>
      <c r="D350" s="36">
        <v>38416442.990000002</v>
      </c>
      <c r="E350" s="106">
        <v>0</v>
      </c>
      <c r="F350" s="106">
        <v>0</v>
      </c>
      <c r="G350" s="106">
        <v>0</v>
      </c>
      <c r="H350" s="106">
        <v>0</v>
      </c>
      <c r="I350" s="106">
        <v>0</v>
      </c>
      <c r="J350" s="106">
        <v>335236.81999999995</v>
      </c>
      <c r="K350" s="106">
        <v>0</v>
      </c>
      <c r="L350" s="106">
        <v>67356.759999999995</v>
      </c>
      <c r="M350" s="106">
        <v>4625553.4800000004</v>
      </c>
      <c r="N350" s="106">
        <v>117660.04</v>
      </c>
      <c r="O350" s="106">
        <v>1217689.2</v>
      </c>
      <c r="P350" s="106">
        <v>7198524.8700000001</v>
      </c>
      <c r="Q350" s="106">
        <f t="shared" si="138"/>
        <v>13562021.170000002</v>
      </c>
      <c r="R350" s="116"/>
    </row>
    <row r="351" spans="2:23" s="34" customFormat="1" x14ac:dyDescent="0.25">
      <c r="B351" s="123" t="s">
        <v>426</v>
      </c>
      <c r="C351" s="67">
        <v>15547666</v>
      </c>
      <c r="D351" s="67">
        <v>20645278.57</v>
      </c>
      <c r="E351" s="108">
        <f>E352</f>
        <v>0</v>
      </c>
      <c r="F351" s="108">
        <f t="shared" si="125"/>
        <v>0</v>
      </c>
      <c r="G351" s="108">
        <f t="shared" si="125"/>
        <v>0</v>
      </c>
      <c r="H351" s="108">
        <f t="shared" si="125"/>
        <v>0</v>
      </c>
      <c r="I351" s="108">
        <f t="shared" si="125"/>
        <v>0</v>
      </c>
      <c r="J351" s="108">
        <f t="shared" si="125"/>
        <v>0</v>
      </c>
      <c r="K351" s="108">
        <f t="shared" si="125"/>
        <v>0</v>
      </c>
      <c r="L351" s="108">
        <f t="shared" si="125"/>
        <v>29682.9</v>
      </c>
      <c r="M351" s="108">
        <f t="shared" si="125"/>
        <v>0</v>
      </c>
      <c r="N351" s="108">
        <f t="shared" si="125"/>
        <v>91959.09</v>
      </c>
      <c r="O351" s="108">
        <f t="shared" si="125"/>
        <v>2980.8</v>
      </c>
      <c r="P351" s="108">
        <f t="shared" si="125"/>
        <v>330400</v>
      </c>
      <c r="Q351" s="108">
        <f t="shared" si="138"/>
        <v>455022.79</v>
      </c>
      <c r="R351" s="120"/>
      <c r="S351"/>
    </row>
    <row r="352" spans="2:23" ht="30" x14ac:dyDescent="0.25">
      <c r="B352" s="124" t="s">
        <v>427</v>
      </c>
      <c r="C352" s="36">
        <v>15547666</v>
      </c>
      <c r="D352" s="36">
        <v>20645278.57</v>
      </c>
      <c r="E352" s="106">
        <v>0</v>
      </c>
      <c r="F352" s="106">
        <v>0</v>
      </c>
      <c r="G352" s="106">
        <v>0</v>
      </c>
      <c r="H352" s="106">
        <v>0</v>
      </c>
      <c r="I352" s="106">
        <v>0</v>
      </c>
      <c r="J352" s="106">
        <v>0</v>
      </c>
      <c r="K352" s="106">
        <v>0</v>
      </c>
      <c r="L352" s="106">
        <v>29682.9</v>
      </c>
      <c r="M352" s="106">
        <v>0</v>
      </c>
      <c r="N352" s="106">
        <v>91959.09</v>
      </c>
      <c r="O352" s="106">
        <v>2980.8</v>
      </c>
      <c r="P352" s="106">
        <v>330400</v>
      </c>
      <c r="Q352" s="106">
        <f t="shared" si="138"/>
        <v>455022.79</v>
      </c>
      <c r="R352" s="117"/>
    </row>
    <row r="353" spans="2:25" s="34" customFormat="1" x14ac:dyDescent="0.25">
      <c r="B353" s="123" t="s">
        <v>428</v>
      </c>
      <c r="C353" s="67">
        <v>100000</v>
      </c>
      <c r="D353" s="67">
        <v>1476606.8599999999</v>
      </c>
      <c r="E353" s="108">
        <f>E354</f>
        <v>0</v>
      </c>
      <c r="F353" s="108">
        <f t="shared" si="125"/>
        <v>0</v>
      </c>
      <c r="G353" s="108">
        <f t="shared" si="125"/>
        <v>0</v>
      </c>
      <c r="H353" s="108">
        <f t="shared" si="125"/>
        <v>0</v>
      </c>
      <c r="I353" s="108">
        <f t="shared" si="125"/>
        <v>0</v>
      </c>
      <c r="J353" s="108">
        <f t="shared" si="125"/>
        <v>176604.7</v>
      </c>
      <c r="K353" s="108">
        <f t="shared" si="125"/>
        <v>0</v>
      </c>
      <c r="L353" s="108">
        <f t="shared" si="125"/>
        <v>0</v>
      </c>
      <c r="M353" s="108">
        <f t="shared" si="125"/>
        <v>4985.5</v>
      </c>
      <c r="N353" s="108">
        <f t="shared" si="125"/>
        <v>0</v>
      </c>
      <c r="O353" s="108">
        <f t="shared" si="125"/>
        <v>39010.22</v>
      </c>
      <c r="P353" s="108">
        <f t="shared" si="125"/>
        <v>118599.44</v>
      </c>
      <c r="Q353" s="108">
        <f t="shared" si="138"/>
        <v>339199.86</v>
      </c>
      <c r="R353" s="117"/>
      <c r="S353"/>
    </row>
    <row r="354" spans="2:25" x14ac:dyDescent="0.25">
      <c r="B354" s="124" t="s">
        <v>429</v>
      </c>
      <c r="C354" s="36">
        <v>100000</v>
      </c>
      <c r="D354" s="36">
        <v>1476606.8599999999</v>
      </c>
      <c r="E354" s="106">
        <v>0</v>
      </c>
      <c r="F354" s="106">
        <v>0</v>
      </c>
      <c r="G354" s="106">
        <v>0</v>
      </c>
      <c r="H354" s="106">
        <v>0</v>
      </c>
      <c r="I354" s="106">
        <v>0</v>
      </c>
      <c r="J354" s="106">
        <v>176604.7</v>
      </c>
      <c r="K354" s="106">
        <v>0</v>
      </c>
      <c r="L354" s="106">
        <v>0</v>
      </c>
      <c r="M354" s="106">
        <v>4985.5</v>
      </c>
      <c r="N354" s="106">
        <v>0</v>
      </c>
      <c r="O354" s="106">
        <v>39010.22</v>
      </c>
      <c r="P354" s="106">
        <v>118599.44</v>
      </c>
      <c r="Q354" s="106">
        <f t="shared" si="138"/>
        <v>339199.86</v>
      </c>
      <c r="R354" s="120"/>
    </row>
    <row r="355" spans="2:25" s="34" customFormat="1" x14ac:dyDescent="0.25">
      <c r="B355" s="123" t="s">
        <v>430</v>
      </c>
      <c r="C355" s="67">
        <v>51583</v>
      </c>
      <c r="D355" s="67">
        <v>1051583</v>
      </c>
      <c r="E355" s="108">
        <f>E356</f>
        <v>0</v>
      </c>
      <c r="F355" s="108">
        <f t="shared" si="125"/>
        <v>0</v>
      </c>
      <c r="G355" s="108">
        <f t="shared" si="125"/>
        <v>0</v>
      </c>
      <c r="H355" s="108">
        <f t="shared" si="125"/>
        <v>0</v>
      </c>
      <c r="I355" s="108">
        <f t="shared" si="125"/>
        <v>0</v>
      </c>
      <c r="J355" s="108">
        <f t="shared" si="125"/>
        <v>0</v>
      </c>
      <c r="K355" s="108">
        <f t="shared" si="125"/>
        <v>0</v>
      </c>
      <c r="L355" s="108">
        <f t="shared" si="125"/>
        <v>0</v>
      </c>
      <c r="M355" s="108">
        <f t="shared" si="125"/>
        <v>47646.39</v>
      </c>
      <c r="N355" s="108">
        <f t="shared" si="125"/>
        <v>0</v>
      </c>
      <c r="O355" s="108">
        <f t="shared" si="125"/>
        <v>0</v>
      </c>
      <c r="P355" s="108">
        <f t="shared" si="125"/>
        <v>0</v>
      </c>
      <c r="Q355" s="108">
        <f t="shared" si="138"/>
        <v>47646.39</v>
      </c>
      <c r="R355" s="117"/>
      <c r="S355"/>
    </row>
    <row r="356" spans="2:25" x14ac:dyDescent="0.25">
      <c r="B356" s="124" t="s">
        <v>431</v>
      </c>
      <c r="C356" s="36">
        <v>51583</v>
      </c>
      <c r="D356" s="36">
        <v>1051583</v>
      </c>
      <c r="E356" s="106">
        <v>0</v>
      </c>
      <c r="F356" s="106">
        <v>0</v>
      </c>
      <c r="G356" s="106">
        <v>0</v>
      </c>
      <c r="H356" s="106">
        <v>0</v>
      </c>
      <c r="I356" s="106">
        <v>0</v>
      </c>
      <c r="J356" s="106">
        <v>0</v>
      </c>
      <c r="K356" s="106">
        <v>0</v>
      </c>
      <c r="L356" s="106">
        <v>0</v>
      </c>
      <c r="M356" s="106">
        <v>47646.39</v>
      </c>
      <c r="N356" s="106">
        <v>0</v>
      </c>
      <c r="O356" s="106">
        <v>0</v>
      </c>
      <c r="P356" s="106">
        <v>0</v>
      </c>
      <c r="Q356" s="106">
        <f t="shared" si="138"/>
        <v>47646.39</v>
      </c>
      <c r="R356" s="116"/>
    </row>
    <row r="357" spans="2:25" x14ac:dyDescent="0.25">
      <c r="B357" s="122" t="s">
        <v>60</v>
      </c>
      <c r="C357" s="74">
        <v>705000</v>
      </c>
      <c r="D357" s="74">
        <v>5093486</v>
      </c>
      <c r="E357" s="106">
        <f>E358+E360</f>
        <v>0</v>
      </c>
      <c r="F357" s="106">
        <f t="shared" ref="F357:P357" si="140">F358+F360</f>
        <v>0</v>
      </c>
      <c r="G357" s="106">
        <f t="shared" si="140"/>
        <v>0</v>
      </c>
      <c r="H357" s="106">
        <f t="shared" si="140"/>
        <v>0</v>
      </c>
      <c r="I357" s="106">
        <f t="shared" si="140"/>
        <v>0</v>
      </c>
      <c r="J357" s="106">
        <f t="shared" si="140"/>
        <v>0</v>
      </c>
      <c r="K357" s="106">
        <f t="shared" si="140"/>
        <v>0</v>
      </c>
      <c r="L357" s="106">
        <f t="shared" si="140"/>
        <v>138768</v>
      </c>
      <c r="M357" s="106">
        <f t="shared" si="140"/>
        <v>58649.84</v>
      </c>
      <c r="N357" s="106">
        <f t="shared" si="140"/>
        <v>0</v>
      </c>
      <c r="O357" s="106">
        <f t="shared" si="140"/>
        <v>0</v>
      </c>
      <c r="P357" s="102">
        <f t="shared" si="140"/>
        <v>2399941.91</v>
      </c>
      <c r="Q357" s="106">
        <f>SUM(E357:P357)</f>
        <v>2597359.75</v>
      </c>
      <c r="R357" s="117"/>
    </row>
    <row r="358" spans="2:25" s="34" customFormat="1" x14ac:dyDescent="0.25">
      <c r="B358" s="123" t="s">
        <v>485</v>
      </c>
      <c r="C358" s="66">
        <v>655000</v>
      </c>
      <c r="D358" s="66">
        <v>1065000</v>
      </c>
      <c r="E358" s="108">
        <f>E359</f>
        <v>0</v>
      </c>
      <c r="F358" s="108">
        <f t="shared" si="125"/>
        <v>0</v>
      </c>
      <c r="G358" s="108">
        <f t="shared" si="125"/>
        <v>0</v>
      </c>
      <c r="H358" s="108">
        <f t="shared" si="125"/>
        <v>0</v>
      </c>
      <c r="I358" s="108">
        <f t="shared" si="125"/>
        <v>0</v>
      </c>
      <c r="J358" s="108">
        <f t="shared" si="125"/>
        <v>0</v>
      </c>
      <c r="K358" s="108">
        <f t="shared" si="125"/>
        <v>0</v>
      </c>
      <c r="L358" s="108">
        <f t="shared" si="125"/>
        <v>0</v>
      </c>
      <c r="M358" s="108">
        <f t="shared" si="125"/>
        <v>0</v>
      </c>
      <c r="N358" s="108">
        <f t="shared" si="125"/>
        <v>0</v>
      </c>
      <c r="O358" s="108">
        <f t="shared" si="125"/>
        <v>0</v>
      </c>
      <c r="P358" s="105">
        <f t="shared" si="125"/>
        <v>401436</v>
      </c>
      <c r="Q358" s="105">
        <f t="shared" si="138"/>
        <v>401436</v>
      </c>
      <c r="R358" s="119"/>
      <c r="S358"/>
    </row>
    <row r="359" spans="2:25" x14ac:dyDescent="0.25">
      <c r="B359" s="124" t="s">
        <v>486</v>
      </c>
      <c r="C359" s="58">
        <v>655000</v>
      </c>
      <c r="D359" s="58">
        <v>1065000</v>
      </c>
      <c r="E359" s="106">
        <v>0</v>
      </c>
      <c r="F359" s="106">
        <v>0</v>
      </c>
      <c r="G359" s="106">
        <v>0</v>
      </c>
      <c r="H359" s="106">
        <v>0</v>
      </c>
      <c r="I359" s="106">
        <v>0</v>
      </c>
      <c r="J359" s="106">
        <v>0</v>
      </c>
      <c r="K359" s="106">
        <v>0</v>
      </c>
      <c r="L359" s="106">
        <v>0</v>
      </c>
      <c r="M359" s="106">
        <v>0</v>
      </c>
      <c r="N359" s="106">
        <v>0</v>
      </c>
      <c r="O359" s="106">
        <v>0</v>
      </c>
      <c r="P359" s="104">
        <v>401436</v>
      </c>
      <c r="Q359" s="104">
        <f t="shared" si="138"/>
        <v>401436</v>
      </c>
      <c r="R359" s="116"/>
    </row>
    <row r="360" spans="2:25" s="34" customFormat="1" x14ac:dyDescent="0.25">
      <c r="B360" s="123" t="s">
        <v>432</v>
      </c>
      <c r="C360" s="66">
        <v>50000</v>
      </c>
      <c r="D360" s="66">
        <v>4028486</v>
      </c>
      <c r="E360" s="108">
        <f>E361</f>
        <v>0</v>
      </c>
      <c r="F360" s="108">
        <f t="shared" si="125"/>
        <v>0</v>
      </c>
      <c r="G360" s="108">
        <f t="shared" si="125"/>
        <v>0</v>
      </c>
      <c r="H360" s="108">
        <f t="shared" si="125"/>
        <v>0</v>
      </c>
      <c r="I360" s="108">
        <f t="shared" si="125"/>
        <v>0</v>
      </c>
      <c r="J360" s="108">
        <f t="shared" si="125"/>
        <v>0</v>
      </c>
      <c r="K360" s="108">
        <f t="shared" si="125"/>
        <v>0</v>
      </c>
      <c r="L360" s="108">
        <f t="shared" si="125"/>
        <v>138768</v>
      </c>
      <c r="M360" s="108">
        <f t="shared" si="125"/>
        <v>58649.84</v>
      </c>
      <c r="N360" s="108">
        <f t="shared" si="125"/>
        <v>0</v>
      </c>
      <c r="O360" s="108">
        <f t="shared" si="125"/>
        <v>0</v>
      </c>
      <c r="P360" s="105">
        <f t="shared" ref="P360" si="141">P361</f>
        <v>1998505.9100000001</v>
      </c>
      <c r="Q360" s="105">
        <f t="shared" si="138"/>
        <v>2195923.75</v>
      </c>
      <c r="R360" s="120"/>
      <c r="S360"/>
    </row>
    <row r="361" spans="2:25" x14ac:dyDescent="0.25">
      <c r="B361" s="124" t="s">
        <v>433</v>
      </c>
      <c r="C361" s="36">
        <v>50000</v>
      </c>
      <c r="D361" s="36">
        <v>4028486</v>
      </c>
      <c r="E361" s="106">
        <v>0</v>
      </c>
      <c r="F361" s="106">
        <v>0</v>
      </c>
      <c r="G361" s="106">
        <v>0</v>
      </c>
      <c r="H361" s="106">
        <v>0</v>
      </c>
      <c r="I361" s="106">
        <v>0</v>
      </c>
      <c r="J361" s="106">
        <v>0</v>
      </c>
      <c r="K361" s="106">
        <v>0</v>
      </c>
      <c r="L361" s="106">
        <v>138768</v>
      </c>
      <c r="M361" s="106">
        <v>58649.84</v>
      </c>
      <c r="N361" s="106">
        <v>0</v>
      </c>
      <c r="O361" s="106">
        <v>0</v>
      </c>
      <c r="P361" s="106">
        <v>1998505.9100000001</v>
      </c>
      <c r="Q361" s="106">
        <f t="shared" si="138"/>
        <v>2195923.75</v>
      </c>
      <c r="R361" s="117"/>
      <c r="T361" s="83"/>
      <c r="U361" s="83"/>
      <c r="V361" s="83"/>
      <c r="W361" s="83"/>
      <c r="X361" s="83"/>
      <c r="Y361" s="83"/>
    </row>
    <row r="362" spans="2:25" x14ac:dyDescent="0.25">
      <c r="B362" s="122" t="s">
        <v>61</v>
      </c>
      <c r="C362" s="36">
        <v>114463853</v>
      </c>
      <c r="D362" s="36">
        <v>140593252.94</v>
      </c>
      <c r="E362" s="106">
        <f>E363</f>
        <v>0</v>
      </c>
      <c r="F362" s="106">
        <f t="shared" ref="F362:P362" si="142">F363</f>
        <v>67673</v>
      </c>
      <c r="G362" s="106">
        <f t="shared" si="142"/>
        <v>0</v>
      </c>
      <c r="H362" s="106">
        <f t="shared" si="142"/>
        <v>5420058.2000000002</v>
      </c>
      <c r="I362" s="106">
        <f t="shared" si="142"/>
        <v>0</v>
      </c>
      <c r="J362" s="106">
        <f t="shared" si="142"/>
        <v>0</v>
      </c>
      <c r="K362" s="106">
        <f t="shared" si="142"/>
        <v>0</v>
      </c>
      <c r="L362" s="106">
        <f t="shared" si="142"/>
        <v>0</v>
      </c>
      <c r="M362" s="106">
        <f t="shared" si="142"/>
        <v>1035619.51</v>
      </c>
      <c r="N362" s="106">
        <f t="shared" si="142"/>
        <v>754645.51</v>
      </c>
      <c r="O362" s="106">
        <f t="shared" si="142"/>
        <v>0</v>
      </c>
      <c r="P362" s="106">
        <f t="shared" si="142"/>
        <v>0</v>
      </c>
      <c r="Q362" s="106">
        <f t="shared" si="138"/>
        <v>7277996.2199999997</v>
      </c>
      <c r="R362" s="120"/>
      <c r="T362" s="83"/>
      <c r="U362" s="83"/>
      <c r="V362" s="83"/>
      <c r="W362" s="83"/>
      <c r="X362" s="83"/>
      <c r="Y362" s="83"/>
    </row>
    <row r="363" spans="2:25" s="34" customFormat="1" x14ac:dyDescent="0.25">
      <c r="B363" s="123" t="s">
        <v>434</v>
      </c>
      <c r="C363" s="67">
        <v>114463853</v>
      </c>
      <c r="D363" s="67">
        <v>140593252.94</v>
      </c>
      <c r="E363" s="108">
        <f>E364+E365</f>
        <v>0</v>
      </c>
      <c r="F363" s="108">
        <f t="shared" ref="F363:P363" si="143">F364+F365</f>
        <v>67673</v>
      </c>
      <c r="G363" s="108">
        <f t="shared" si="143"/>
        <v>0</v>
      </c>
      <c r="H363" s="108">
        <f t="shared" si="143"/>
        <v>5420058.2000000002</v>
      </c>
      <c r="I363" s="108">
        <f t="shared" si="143"/>
        <v>0</v>
      </c>
      <c r="J363" s="108">
        <f t="shared" si="143"/>
        <v>0</v>
      </c>
      <c r="K363" s="108">
        <f t="shared" si="143"/>
        <v>0</v>
      </c>
      <c r="L363" s="108">
        <f t="shared" si="143"/>
        <v>0</v>
      </c>
      <c r="M363" s="108">
        <f t="shared" si="143"/>
        <v>1035619.51</v>
      </c>
      <c r="N363" s="108">
        <f t="shared" si="143"/>
        <v>754645.51</v>
      </c>
      <c r="O363" s="108">
        <f t="shared" si="143"/>
        <v>0</v>
      </c>
      <c r="P363" s="108">
        <f t="shared" si="143"/>
        <v>0</v>
      </c>
      <c r="Q363" s="108">
        <f t="shared" si="138"/>
        <v>7277996.2199999997</v>
      </c>
      <c r="R363" s="117"/>
      <c r="S363"/>
      <c r="T363" s="118"/>
      <c r="U363" s="118"/>
      <c r="V363" s="118"/>
      <c r="W363" s="118"/>
      <c r="X363" s="118"/>
      <c r="Y363" s="118"/>
    </row>
    <row r="364" spans="2:25" x14ac:dyDescent="0.25">
      <c r="B364" s="124" t="s">
        <v>435</v>
      </c>
      <c r="C364" s="36">
        <v>107205139</v>
      </c>
      <c r="D364" s="36">
        <v>125684538.94</v>
      </c>
      <c r="E364" s="106">
        <v>0</v>
      </c>
      <c r="F364" s="106">
        <v>67673</v>
      </c>
      <c r="G364" s="106">
        <v>0</v>
      </c>
      <c r="H364" s="106">
        <v>5420058.2000000002</v>
      </c>
      <c r="I364" s="106">
        <v>0</v>
      </c>
      <c r="J364" s="106">
        <v>0</v>
      </c>
      <c r="K364" s="106">
        <v>0</v>
      </c>
      <c r="L364" s="106">
        <v>0</v>
      </c>
      <c r="M364" s="106">
        <v>1035619.51</v>
      </c>
      <c r="N364" s="106">
        <v>754645.51</v>
      </c>
      <c r="O364" s="106">
        <v>0</v>
      </c>
      <c r="P364" s="106">
        <v>0</v>
      </c>
      <c r="Q364" s="106">
        <f t="shared" si="138"/>
        <v>7277996.2199999997</v>
      </c>
      <c r="R364" s="120"/>
      <c r="T364" s="83"/>
      <c r="U364" s="83"/>
      <c r="V364" s="83"/>
      <c r="W364" s="83"/>
      <c r="X364" s="83"/>
      <c r="Y364" s="83"/>
    </row>
    <row r="365" spans="2:25" x14ac:dyDescent="0.25">
      <c r="B365" s="124" t="s">
        <v>436</v>
      </c>
      <c r="C365" s="36">
        <v>7258714</v>
      </c>
      <c r="D365" s="36">
        <v>14908714</v>
      </c>
      <c r="E365" s="106">
        <v>0</v>
      </c>
      <c r="F365" s="106">
        <v>0</v>
      </c>
      <c r="G365" s="106">
        <v>0</v>
      </c>
      <c r="H365" s="106">
        <v>0</v>
      </c>
      <c r="I365" s="106">
        <v>0</v>
      </c>
      <c r="J365" s="106">
        <v>0</v>
      </c>
      <c r="K365" s="106">
        <v>0</v>
      </c>
      <c r="L365" s="106">
        <v>0</v>
      </c>
      <c r="M365" s="106">
        <v>0</v>
      </c>
      <c r="N365" s="106">
        <v>0</v>
      </c>
      <c r="O365" s="106">
        <v>0</v>
      </c>
      <c r="P365" s="106">
        <v>0</v>
      </c>
      <c r="Q365" s="106">
        <f t="shared" si="138"/>
        <v>0</v>
      </c>
      <c r="R365" s="117"/>
      <c r="T365" s="83"/>
      <c r="U365" s="83"/>
      <c r="V365" s="83"/>
      <c r="W365" s="83"/>
      <c r="X365" s="83"/>
      <c r="Y365" s="83"/>
    </row>
    <row r="366" spans="2:25" s="34" customFormat="1" ht="30" x14ac:dyDescent="0.25">
      <c r="B366" s="125" t="s">
        <v>62</v>
      </c>
      <c r="C366" s="67">
        <v>53010805</v>
      </c>
      <c r="D366" s="67">
        <v>103303620.79000001</v>
      </c>
      <c r="E366" s="108">
        <f t="shared" ref="E366:I366" si="144">E367+E369</f>
        <v>0</v>
      </c>
      <c r="F366" s="108">
        <f t="shared" si="144"/>
        <v>0</v>
      </c>
      <c r="G366" s="108">
        <f t="shared" si="144"/>
        <v>0</v>
      </c>
      <c r="H366" s="108">
        <f t="shared" si="144"/>
        <v>0</v>
      </c>
      <c r="I366" s="108">
        <f t="shared" si="144"/>
        <v>0</v>
      </c>
      <c r="J366" s="108">
        <f>J367+J369</f>
        <v>97232</v>
      </c>
      <c r="K366" s="108">
        <f t="shared" ref="K366:P366" si="145">K367+K369</f>
        <v>0</v>
      </c>
      <c r="L366" s="108">
        <f t="shared" si="145"/>
        <v>0</v>
      </c>
      <c r="M366" s="108">
        <f t="shared" si="145"/>
        <v>0</v>
      </c>
      <c r="N366" s="108">
        <f t="shared" si="145"/>
        <v>0</v>
      </c>
      <c r="O366" s="108">
        <f t="shared" si="145"/>
        <v>0</v>
      </c>
      <c r="P366" s="108">
        <f t="shared" si="145"/>
        <v>0</v>
      </c>
      <c r="Q366" s="108">
        <f t="shared" si="138"/>
        <v>97232</v>
      </c>
      <c r="R366" s="106"/>
      <c r="S366"/>
      <c r="T366" s="118"/>
      <c r="U366" s="118"/>
      <c r="V366" s="118"/>
      <c r="W366" s="118"/>
      <c r="X366" s="118"/>
      <c r="Y366" s="118"/>
    </row>
    <row r="367" spans="2:25" s="34" customFormat="1" x14ac:dyDescent="0.25">
      <c r="B367" s="123" t="s">
        <v>439</v>
      </c>
      <c r="C367" s="67">
        <v>52920763</v>
      </c>
      <c r="D367" s="67">
        <v>100206078.79000001</v>
      </c>
      <c r="E367" s="108">
        <f>E368</f>
        <v>0</v>
      </c>
      <c r="F367" s="108">
        <f t="shared" ref="F367:P376" si="146">F368</f>
        <v>0</v>
      </c>
      <c r="G367" s="108">
        <f t="shared" si="146"/>
        <v>0</v>
      </c>
      <c r="H367" s="108">
        <f t="shared" si="146"/>
        <v>0</v>
      </c>
      <c r="I367" s="108">
        <f t="shared" si="146"/>
        <v>0</v>
      </c>
      <c r="J367" s="108">
        <f t="shared" si="146"/>
        <v>0</v>
      </c>
      <c r="K367" s="108">
        <f t="shared" si="146"/>
        <v>0</v>
      </c>
      <c r="L367" s="108">
        <f t="shared" si="146"/>
        <v>0</v>
      </c>
      <c r="M367" s="108">
        <f t="shared" si="146"/>
        <v>0</v>
      </c>
      <c r="N367" s="108">
        <f t="shared" si="146"/>
        <v>0</v>
      </c>
      <c r="O367" s="108">
        <f t="shared" si="146"/>
        <v>0</v>
      </c>
      <c r="P367" s="108">
        <f t="shared" si="146"/>
        <v>0</v>
      </c>
      <c r="Q367" s="108">
        <f t="shared" si="138"/>
        <v>0</v>
      </c>
      <c r="R367" s="106"/>
      <c r="S367"/>
      <c r="T367" s="118"/>
      <c r="U367" s="118"/>
      <c r="V367" s="118"/>
      <c r="W367" s="118"/>
      <c r="X367" s="118"/>
      <c r="Y367" s="118"/>
    </row>
    <row r="368" spans="2:25" x14ac:dyDescent="0.25">
      <c r="B368" s="124" t="s">
        <v>440</v>
      </c>
      <c r="C368" s="36">
        <v>52920763</v>
      </c>
      <c r="D368" s="36">
        <v>100206078.79000001</v>
      </c>
      <c r="E368" s="106">
        <v>0</v>
      </c>
      <c r="F368" s="106">
        <v>0</v>
      </c>
      <c r="G368" s="106">
        <v>0</v>
      </c>
      <c r="H368" s="106">
        <v>0</v>
      </c>
      <c r="I368" s="106">
        <v>0</v>
      </c>
      <c r="J368" s="106">
        <v>0</v>
      </c>
      <c r="K368" s="106">
        <v>0</v>
      </c>
      <c r="L368" s="106">
        <v>0</v>
      </c>
      <c r="M368" s="106">
        <v>0</v>
      </c>
      <c r="N368" s="106">
        <v>0</v>
      </c>
      <c r="O368" s="106">
        <v>0</v>
      </c>
      <c r="P368" s="106">
        <v>0</v>
      </c>
      <c r="Q368" s="106">
        <f t="shared" si="138"/>
        <v>0</v>
      </c>
      <c r="R368" s="116"/>
      <c r="T368" s="83"/>
      <c r="U368" s="83"/>
      <c r="V368" s="83"/>
      <c r="W368" s="83"/>
      <c r="X368" s="83"/>
      <c r="Y368" s="83"/>
    </row>
    <row r="369" spans="2:25" s="34" customFormat="1" ht="30" x14ac:dyDescent="0.25">
      <c r="B369" s="123" t="s">
        <v>445</v>
      </c>
      <c r="C369" s="67">
        <v>90042</v>
      </c>
      <c r="D369" s="67">
        <v>3097542</v>
      </c>
      <c r="E369" s="108">
        <f>E370</f>
        <v>0</v>
      </c>
      <c r="F369" s="108">
        <f t="shared" si="146"/>
        <v>0</v>
      </c>
      <c r="G369" s="108">
        <f t="shared" si="146"/>
        <v>0</v>
      </c>
      <c r="H369" s="108">
        <f t="shared" si="146"/>
        <v>0</v>
      </c>
      <c r="I369" s="108">
        <f t="shared" si="146"/>
        <v>0</v>
      </c>
      <c r="J369" s="108">
        <f t="shared" si="146"/>
        <v>97232</v>
      </c>
      <c r="K369" s="108">
        <f t="shared" si="146"/>
        <v>0</v>
      </c>
      <c r="L369" s="108">
        <f t="shared" si="146"/>
        <v>0</v>
      </c>
      <c r="M369" s="108">
        <f t="shared" si="146"/>
        <v>0</v>
      </c>
      <c r="N369" s="108">
        <f t="shared" si="146"/>
        <v>0</v>
      </c>
      <c r="O369" s="108">
        <f t="shared" si="146"/>
        <v>0</v>
      </c>
      <c r="P369" s="108">
        <f t="shared" si="146"/>
        <v>0</v>
      </c>
      <c r="Q369" s="108">
        <f t="shared" si="138"/>
        <v>97232</v>
      </c>
      <c r="R369" s="117"/>
      <c r="S369"/>
      <c r="T369" s="118"/>
      <c r="U369" s="118"/>
      <c r="V369" s="118"/>
      <c r="W369" s="118"/>
      <c r="X369" s="118"/>
      <c r="Y369" s="118"/>
    </row>
    <row r="370" spans="2:25" ht="30" x14ac:dyDescent="0.25">
      <c r="B370" s="124" t="s">
        <v>446</v>
      </c>
      <c r="C370" s="92">
        <v>90042</v>
      </c>
      <c r="D370" s="92">
        <v>3097542</v>
      </c>
      <c r="E370" s="106">
        <v>0</v>
      </c>
      <c r="F370" s="106">
        <v>0</v>
      </c>
      <c r="G370" s="106">
        <v>0</v>
      </c>
      <c r="H370" s="106">
        <v>0</v>
      </c>
      <c r="I370" s="106">
        <v>0</v>
      </c>
      <c r="J370" s="106">
        <v>97232</v>
      </c>
      <c r="K370" s="106">
        <v>0</v>
      </c>
      <c r="L370" s="106">
        <v>0</v>
      </c>
      <c r="M370" s="106">
        <v>0</v>
      </c>
      <c r="N370" s="106">
        <v>0</v>
      </c>
      <c r="O370" s="106">
        <v>0</v>
      </c>
      <c r="P370" s="107">
        <v>0</v>
      </c>
      <c r="Q370" s="111">
        <f t="shared" si="138"/>
        <v>97232</v>
      </c>
      <c r="R370" s="120"/>
      <c r="T370" s="83"/>
      <c r="U370" s="83"/>
      <c r="V370" s="83"/>
      <c r="W370" s="83"/>
      <c r="X370" s="83"/>
      <c r="Y370" s="83"/>
    </row>
    <row r="371" spans="2:25" s="34" customFormat="1" x14ac:dyDescent="0.25">
      <c r="B371" s="121" t="s">
        <v>63</v>
      </c>
      <c r="C371" s="115">
        <v>117541463</v>
      </c>
      <c r="D371" s="115">
        <v>140746102.28999999</v>
      </c>
      <c r="E371" s="115">
        <f t="shared" ref="E371:N371" si="147">E372+E375</f>
        <v>0</v>
      </c>
      <c r="F371" s="115">
        <f t="shared" si="147"/>
        <v>0</v>
      </c>
      <c r="G371" s="115">
        <f t="shared" si="147"/>
        <v>0</v>
      </c>
      <c r="H371" s="115">
        <f t="shared" si="147"/>
        <v>0</v>
      </c>
      <c r="I371" s="115">
        <f t="shared" si="147"/>
        <v>601891.87000000011</v>
      </c>
      <c r="J371" s="115">
        <f t="shared" si="147"/>
        <v>1245152.01</v>
      </c>
      <c r="K371" s="115">
        <f t="shared" si="147"/>
        <v>0</v>
      </c>
      <c r="L371" s="115">
        <f t="shared" si="147"/>
        <v>0</v>
      </c>
      <c r="M371" s="115">
        <f t="shared" si="147"/>
        <v>0</v>
      </c>
      <c r="N371" s="115">
        <f t="shared" si="147"/>
        <v>1172017.46</v>
      </c>
      <c r="O371" s="115">
        <f>O372+O375</f>
        <v>0</v>
      </c>
      <c r="P371" s="114">
        <f>P372+P375</f>
        <v>6593632.5</v>
      </c>
      <c r="Q371" s="114">
        <f>SUM(E371:P371)</f>
        <v>9612693.8399999999</v>
      </c>
      <c r="R371" s="117"/>
      <c r="S371"/>
      <c r="T371" s="118"/>
      <c r="U371" s="118"/>
      <c r="V371" s="118"/>
      <c r="W371" s="118"/>
      <c r="X371" s="118"/>
      <c r="Y371" s="118"/>
    </row>
    <row r="372" spans="2:25" x14ac:dyDescent="0.25">
      <c r="B372" s="122" t="s">
        <v>64</v>
      </c>
      <c r="C372" s="92">
        <v>64835019</v>
      </c>
      <c r="D372" s="92">
        <v>88039658.289999992</v>
      </c>
      <c r="E372" s="106">
        <f>E373</f>
        <v>0</v>
      </c>
      <c r="F372" s="106">
        <f t="shared" si="146"/>
        <v>0</v>
      </c>
      <c r="G372" s="106">
        <f t="shared" si="146"/>
        <v>0</v>
      </c>
      <c r="H372" s="106">
        <f t="shared" si="146"/>
        <v>0</v>
      </c>
      <c r="I372" s="106">
        <f t="shared" si="146"/>
        <v>601891.87000000011</v>
      </c>
      <c r="J372" s="106">
        <f t="shared" si="146"/>
        <v>1245152.01</v>
      </c>
      <c r="K372" s="106">
        <f t="shared" si="146"/>
        <v>0</v>
      </c>
      <c r="L372" s="106">
        <f t="shared" si="146"/>
        <v>0</v>
      </c>
      <c r="M372" s="106">
        <f t="shared" si="146"/>
        <v>0</v>
      </c>
      <c r="N372" s="106">
        <f t="shared" si="146"/>
        <v>1172017.46</v>
      </c>
      <c r="O372" s="106">
        <f t="shared" si="146"/>
        <v>0</v>
      </c>
      <c r="P372" s="107">
        <f t="shared" si="146"/>
        <v>6593632.5</v>
      </c>
      <c r="Q372" s="107">
        <f>SUM(E372:P372)</f>
        <v>9612693.8399999999</v>
      </c>
      <c r="R372" s="116"/>
      <c r="T372" s="83"/>
      <c r="U372" s="83"/>
      <c r="V372" s="83"/>
      <c r="W372" s="83"/>
      <c r="X372" s="83"/>
      <c r="Y372" s="83"/>
    </row>
    <row r="373" spans="2:25" s="34" customFormat="1" x14ac:dyDescent="0.25">
      <c r="B373" s="123" t="s">
        <v>447</v>
      </c>
      <c r="C373" s="113">
        <v>64835019</v>
      </c>
      <c r="D373" s="113">
        <v>88039658.289999992</v>
      </c>
      <c r="E373" s="108">
        <f>E374</f>
        <v>0</v>
      </c>
      <c r="F373" s="108">
        <f t="shared" si="146"/>
        <v>0</v>
      </c>
      <c r="G373" s="108">
        <f t="shared" si="146"/>
        <v>0</v>
      </c>
      <c r="H373" s="108">
        <f t="shared" si="146"/>
        <v>0</v>
      </c>
      <c r="I373" s="108">
        <f t="shared" si="146"/>
        <v>601891.87000000011</v>
      </c>
      <c r="J373" s="108">
        <f t="shared" si="146"/>
        <v>1245152.01</v>
      </c>
      <c r="K373" s="108">
        <f t="shared" si="146"/>
        <v>0</v>
      </c>
      <c r="L373" s="108">
        <f t="shared" si="146"/>
        <v>0</v>
      </c>
      <c r="M373" s="108">
        <f t="shared" si="146"/>
        <v>0</v>
      </c>
      <c r="N373" s="108">
        <f t="shared" si="146"/>
        <v>1172017.46</v>
      </c>
      <c r="O373" s="108">
        <f t="shared" si="146"/>
        <v>0</v>
      </c>
      <c r="P373" s="111">
        <f t="shared" si="146"/>
        <v>6593632.5</v>
      </c>
      <c r="Q373" s="111">
        <f t="shared" si="138"/>
        <v>9612693.8399999999</v>
      </c>
      <c r="R373" s="119"/>
      <c r="S373"/>
      <c r="T373" s="118"/>
      <c r="U373" s="118"/>
      <c r="V373" s="118"/>
      <c r="W373" s="118"/>
      <c r="X373" s="118"/>
      <c r="Y373" s="118"/>
    </row>
    <row r="374" spans="2:25" x14ac:dyDescent="0.25">
      <c r="B374" s="124" t="s">
        <v>448</v>
      </c>
      <c r="C374" s="110">
        <v>64835019</v>
      </c>
      <c r="D374" s="110">
        <v>88039658.289999992</v>
      </c>
      <c r="E374" s="106">
        <v>0</v>
      </c>
      <c r="F374" s="106">
        <v>0</v>
      </c>
      <c r="G374" s="106">
        <v>0</v>
      </c>
      <c r="H374" s="106">
        <v>0</v>
      </c>
      <c r="I374" s="106">
        <v>601891.87000000011</v>
      </c>
      <c r="J374" s="106">
        <v>1245152.01</v>
      </c>
      <c r="K374" s="106">
        <v>0</v>
      </c>
      <c r="L374" s="106">
        <v>0</v>
      </c>
      <c r="M374" s="106">
        <v>0</v>
      </c>
      <c r="N374" s="106">
        <v>1172017.46</v>
      </c>
      <c r="O374" s="106">
        <v>0</v>
      </c>
      <c r="P374" s="112">
        <v>6593632.5</v>
      </c>
      <c r="Q374" s="112">
        <f t="shared" si="138"/>
        <v>9612693.8399999999</v>
      </c>
      <c r="R374" s="116"/>
      <c r="T374" s="83"/>
      <c r="U374" s="83"/>
      <c r="V374" s="83"/>
      <c r="W374" s="83"/>
      <c r="X374" s="83"/>
      <c r="Y374" s="83"/>
    </row>
    <row r="375" spans="2:25" x14ac:dyDescent="0.25">
      <c r="B375" s="122" t="s">
        <v>78</v>
      </c>
      <c r="C375" s="36">
        <v>52706444</v>
      </c>
      <c r="D375" s="36">
        <v>52706444</v>
      </c>
      <c r="E375" s="106">
        <f>E376</f>
        <v>0</v>
      </c>
      <c r="F375" s="106">
        <f t="shared" si="146"/>
        <v>0</v>
      </c>
      <c r="G375" s="106">
        <f t="shared" si="146"/>
        <v>0</v>
      </c>
      <c r="H375" s="106">
        <f t="shared" si="146"/>
        <v>0</v>
      </c>
      <c r="I375" s="106">
        <f t="shared" si="146"/>
        <v>0</v>
      </c>
      <c r="J375" s="106">
        <f t="shared" si="146"/>
        <v>0</v>
      </c>
      <c r="K375" s="106">
        <f t="shared" si="146"/>
        <v>0</v>
      </c>
      <c r="L375" s="106">
        <f t="shared" si="146"/>
        <v>0</v>
      </c>
      <c r="M375" s="106">
        <f t="shared" si="146"/>
        <v>0</v>
      </c>
      <c r="N375" s="106">
        <f t="shared" si="146"/>
        <v>0</v>
      </c>
      <c r="O375" s="106">
        <f t="shared" si="146"/>
        <v>0</v>
      </c>
      <c r="P375" s="106">
        <f t="shared" si="146"/>
        <v>0</v>
      </c>
      <c r="Q375" s="106">
        <f t="shared" si="138"/>
        <v>0</v>
      </c>
      <c r="T375" s="83"/>
      <c r="U375" s="83"/>
      <c r="V375" s="83"/>
      <c r="W375" s="83"/>
      <c r="X375" s="83"/>
      <c r="Y375" s="83"/>
    </row>
    <row r="376" spans="2:25" s="34" customFormat="1" x14ac:dyDescent="0.25">
      <c r="B376" s="123" t="s">
        <v>487</v>
      </c>
      <c r="C376" s="67">
        <v>52706444</v>
      </c>
      <c r="D376" s="67">
        <v>52706444</v>
      </c>
      <c r="E376" s="108">
        <f>E377</f>
        <v>0</v>
      </c>
      <c r="F376" s="108">
        <f t="shared" si="146"/>
        <v>0</v>
      </c>
      <c r="G376" s="108">
        <f t="shared" si="146"/>
        <v>0</v>
      </c>
      <c r="H376" s="108">
        <f t="shared" si="146"/>
        <v>0</v>
      </c>
      <c r="I376" s="108">
        <f t="shared" si="146"/>
        <v>0</v>
      </c>
      <c r="J376" s="108">
        <f t="shared" si="146"/>
        <v>0</v>
      </c>
      <c r="K376" s="108">
        <f t="shared" si="146"/>
        <v>0</v>
      </c>
      <c r="L376" s="108">
        <f t="shared" si="146"/>
        <v>0</v>
      </c>
      <c r="M376" s="108">
        <f t="shared" si="146"/>
        <v>0</v>
      </c>
      <c r="N376" s="108">
        <f t="shared" si="146"/>
        <v>0</v>
      </c>
      <c r="O376" s="108">
        <f t="shared" si="146"/>
        <v>0</v>
      </c>
      <c r="P376" s="108">
        <f t="shared" si="146"/>
        <v>0</v>
      </c>
      <c r="Q376" s="108">
        <f t="shared" si="138"/>
        <v>0</v>
      </c>
      <c r="R376"/>
      <c r="S376"/>
      <c r="T376" s="118"/>
      <c r="U376" s="118"/>
      <c r="V376" s="118"/>
      <c r="W376" s="118"/>
      <c r="X376" s="118"/>
      <c r="Y376" s="118"/>
    </row>
    <row r="377" spans="2:25" ht="30" x14ac:dyDescent="0.25">
      <c r="B377" s="124" t="s">
        <v>488</v>
      </c>
      <c r="C377" s="36">
        <v>52706444</v>
      </c>
      <c r="D377" s="36">
        <v>52706444</v>
      </c>
      <c r="E377" s="106">
        <v>0</v>
      </c>
      <c r="F377" s="106">
        <v>0</v>
      </c>
      <c r="G377" s="106">
        <v>0</v>
      </c>
      <c r="H377" s="106">
        <v>0</v>
      </c>
      <c r="I377" s="106">
        <v>0</v>
      </c>
      <c r="J377" s="106">
        <v>0</v>
      </c>
      <c r="K377" s="106">
        <v>0</v>
      </c>
      <c r="L377" s="106">
        <v>0</v>
      </c>
      <c r="M377" s="106">
        <v>0</v>
      </c>
      <c r="N377" s="106">
        <v>0</v>
      </c>
      <c r="O377" s="106">
        <v>0</v>
      </c>
      <c r="P377" s="106">
        <v>0</v>
      </c>
      <c r="Q377" s="106">
        <f t="shared" si="138"/>
        <v>0</v>
      </c>
    </row>
    <row r="378" spans="2:25" x14ac:dyDescent="0.25">
      <c r="B378" s="126" t="s">
        <v>106</v>
      </c>
      <c r="C378" s="68">
        <v>58434039304</v>
      </c>
      <c r="D378" s="68">
        <v>62316533984.079987</v>
      </c>
      <c r="E378" s="68">
        <f>E9+E67+E191+E286+E313+E371</f>
        <v>63090234.530000001</v>
      </c>
      <c r="F378" s="68">
        <f t="shared" ref="F378:Q378" si="148">F9+F67+F191+F286+F313+F371</f>
        <v>2953887839.9000001</v>
      </c>
      <c r="G378" s="68">
        <f t="shared" si="148"/>
        <v>1547777289.5700002</v>
      </c>
      <c r="H378" s="68">
        <f t="shared" si="148"/>
        <v>1649699236.8499999</v>
      </c>
      <c r="I378" s="68">
        <f t="shared" si="148"/>
        <v>1629190409.7999997</v>
      </c>
      <c r="J378" s="68">
        <f t="shared" si="148"/>
        <v>1630558030.7399998</v>
      </c>
      <c r="K378" s="68">
        <f t="shared" si="148"/>
        <v>1590618748.6699998</v>
      </c>
      <c r="L378" s="68">
        <f t="shared" si="148"/>
        <v>1601036999.76</v>
      </c>
      <c r="M378" s="68">
        <f t="shared" si="148"/>
        <v>1614761192.0699999</v>
      </c>
      <c r="N378" s="68">
        <f t="shared" si="148"/>
        <v>1638654690.6099999</v>
      </c>
      <c r="O378" s="68">
        <f t="shared" si="148"/>
        <v>3198097507.6099997</v>
      </c>
      <c r="P378" s="68">
        <f>P9+P67+P191+P286+P313+P371</f>
        <v>1832745967.8200002</v>
      </c>
      <c r="Q378" s="68">
        <f t="shared" si="148"/>
        <v>20950118147.930008</v>
      </c>
      <c r="T378" s="83"/>
      <c r="U378" s="83"/>
      <c r="V378" s="83"/>
    </row>
    <row r="379" spans="2:25" ht="15.75" customHeight="1" x14ac:dyDescent="0.25">
      <c r="B379" s="127"/>
      <c r="C379" s="59"/>
      <c r="D379" s="59"/>
      <c r="E379" s="83"/>
      <c r="F379" s="83"/>
      <c r="G379" s="83"/>
      <c r="H379" s="83"/>
      <c r="I379" s="83"/>
      <c r="J379" s="83"/>
      <c r="K379" s="83"/>
      <c r="L379" s="83"/>
      <c r="M379" s="83"/>
      <c r="N379" s="83"/>
      <c r="O379" s="60"/>
      <c r="P379" s="60"/>
      <c r="Q379" s="60"/>
      <c r="T379" s="83"/>
      <c r="U379" s="83"/>
      <c r="V379" s="83"/>
    </row>
    <row r="380" spans="2:25" x14ac:dyDescent="0.25">
      <c r="B380" s="126"/>
      <c r="C380" s="10"/>
      <c r="D380" s="9"/>
      <c r="E380" s="73" t="s">
        <v>10</v>
      </c>
      <c r="F380" s="73" t="s">
        <v>11</v>
      </c>
      <c r="G380" s="73" t="s">
        <v>12</v>
      </c>
      <c r="H380" s="73" t="s">
        <v>13</v>
      </c>
      <c r="I380" s="73" t="s">
        <v>14</v>
      </c>
      <c r="J380" s="73" t="s">
        <v>15</v>
      </c>
      <c r="K380" s="73" t="s">
        <v>16</v>
      </c>
      <c r="L380" s="73" t="s">
        <v>17</v>
      </c>
      <c r="M380" s="73" t="s">
        <v>104</v>
      </c>
      <c r="N380" s="73" t="s">
        <v>19</v>
      </c>
      <c r="O380" s="73" t="s">
        <v>20</v>
      </c>
      <c r="P380" s="73" t="s">
        <v>21</v>
      </c>
      <c r="Q380" s="73" t="s">
        <v>22</v>
      </c>
      <c r="T380" s="83"/>
      <c r="U380" s="83"/>
      <c r="V380" s="83"/>
    </row>
    <row r="381" spans="2:25" x14ac:dyDescent="0.25">
      <c r="B381" s="128" t="s">
        <v>67</v>
      </c>
      <c r="C381" s="69">
        <v>502830845</v>
      </c>
      <c r="D381" s="69">
        <v>502830845</v>
      </c>
      <c r="E381" s="69">
        <v>0</v>
      </c>
      <c r="F381" s="54">
        <v>0</v>
      </c>
      <c r="G381" s="54">
        <v>0</v>
      </c>
      <c r="H381" s="54">
        <v>0</v>
      </c>
      <c r="I381" s="54">
        <v>0</v>
      </c>
      <c r="J381" s="54">
        <v>0</v>
      </c>
      <c r="K381" s="54">
        <v>0</v>
      </c>
      <c r="L381" s="54">
        <v>0</v>
      </c>
      <c r="M381" s="54">
        <v>0</v>
      </c>
      <c r="N381" s="54">
        <v>0</v>
      </c>
      <c r="O381" s="54">
        <v>0</v>
      </c>
      <c r="P381" s="54">
        <v>0</v>
      </c>
      <c r="Q381" s="54">
        <f t="shared" ref="Q381:Q389" si="149">SUM(E381:P381)</f>
        <v>0</v>
      </c>
    </row>
    <row r="382" spans="2:25" x14ac:dyDescent="0.25">
      <c r="B382" s="122" t="s">
        <v>68</v>
      </c>
      <c r="C382" s="54">
        <v>502830845</v>
      </c>
      <c r="D382" s="54">
        <v>502830845</v>
      </c>
      <c r="E382" s="54">
        <v>0</v>
      </c>
      <c r="F382" s="54">
        <v>0</v>
      </c>
      <c r="G382" s="54">
        <v>0</v>
      </c>
      <c r="H382" s="54">
        <v>0</v>
      </c>
      <c r="I382" s="54">
        <v>0</v>
      </c>
      <c r="J382" s="54">
        <v>0</v>
      </c>
      <c r="K382" s="54">
        <v>0</v>
      </c>
      <c r="L382" s="54">
        <v>0</v>
      </c>
      <c r="M382" s="54">
        <v>0</v>
      </c>
      <c r="N382" s="54">
        <v>0</v>
      </c>
      <c r="O382" s="54">
        <v>0</v>
      </c>
      <c r="P382" s="54">
        <v>0</v>
      </c>
      <c r="Q382" s="54">
        <f t="shared" si="149"/>
        <v>0</v>
      </c>
    </row>
    <row r="383" spans="2:25" ht="30" x14ac:dyDescent="0.25">
      <c r="B383" s="123" t="s">
        <v>451</v>
      </c>
      <c r="C383" s="70">
        <v>502830845</v>
      </c>
      <c r="D383" s="70">
        <v>502830845</v>
      </c>
      <c r="E383" s="69">
        <v>0</v>
      </c>
      <c r="F383" s="54">
        <v>0</v>
      </c>
      <c r="G383" s="54">
        <v>0</v>
      </c>
      <c r="H383" s="54">
        <v>0</v>
      </c>
      <c r="I383" s="54">
        <v>0</v>
      </c>
      <c r="J383" s="54">
        <v>0</v>
      </c>
      <c r="K383" s="54">
        <v>0</v>
      </c>
      <c r="L383" s="54">
        <v>0</v>
      </c>
      <c r="M383" s="54">
        <v>0</v>
      </c>
      <c r="N383" s="54">
        <v>0</v>
      </c>
      <c r="O383" s="54">
        <v>0</v>
      </c>
      <c r="P383" s="54">
        <v>0</v>
      </c>
      <c r="Q383" s="38">
        <f t="shared" si="149"/>
        <v>0</v>
      </c>
    </row>
    <row r="384" spans="2:25" ht="30" x14ac:dyDescent="0.25">
      <c r="B384" s="124" t="s">
        <v>452</v>
      </c>
      <c r="C384" s="38">
        <v>502830845</v>
      </c>
      <c r="D384" s="38">
        <v>502830845</v>
      </c>
      <c r="E384" s="54">
        <v>0</v>
      </c>
      <c r="F384" s="54">
        <v>0</v>
      </c>
      <c r="G384" s="54">
        <v>0</v>
      </c>
      <c r="H384" s="54">
        <v>0</v>
      </c>
      <c r="I384" s="54">
        <v>0</v>
      </c>
      <c r="J384" s="54">
        <v>0</v>
      </c>
      <c r="K384" s="54">
        <v>0</v>
      </c>
      <c r="L384" s="54">
        <v>0</v>
      </c>
      <c r="M384" s="54">
        <v>0</v>
      </c>
      <c r="N384" s="54">
        <v>0</v>
      </c>
      <c r="O384" s="54">
        <v>0</v>
      </c>
      <c r="P384" s="54">
        <v>0</v>
      </c>
      <c r="Q384" s="38">
        <f t="shared" si="149"/>
        <v>0</v>
      </c>
      <c r="R384" s="31"/>
    </row>
    <row r="385" spans="2:18" x14ac:dyDescent="0.25">
      <c r="B385" s="128" t="s">
        <v>70</v>
      </c>
      <c r="C385" s="70">
        <v>195000000</v>
      </c>
      <c r="D385" s="70">
        <v>195000000</v>
      </c>
      <c r="E385" s="69">
        <v>0</v>
      </c>
      <c r="F385" s="54">
        <v>0</v>
      </c>
      <c r="G385" s="54">
        <v>0</v>
      </c>
      <c r="H385" s="54">
        <v>0</v>
      </c>
      <c r="I385" s="54">
        <v>0</v>
      </c>
      <c r="J385" s="54">
        <v>0</v>
      </c>
      <c r="K385" s="54">
        <v>0</v>
      </c>
      <c r="L385" s="54">
        <v>0</v>
      </c>
      <c r="M385" s="54">
        <v>0</v>
      </c>
      <c r="N385" s="54">
        <v>0</v>
      </c>
      <c r="O385" s="54">
        <v>0</v>
      </c>
      <c r="P385" s="54">
        <v>0</v>
      </c>
      <c r="Q385" s="38">
        <f t="shared" si="149"/>
        <v>0</v>
      </c>
      <c r="R385" s="31"/>
    </row>
    <row r="386" spans="2:18" x14ac:dyDescent="0.25">
      <c r="B386" s="122" t="s">
        <v>71</v>
      </c>
      <c r="C386" s="38">
        <v>195000000</v>
      </c>
      <c r="D386" s="38">
        <v>195000000</v>
      </c>
      <c r="E386" s="54">
        <v>0</v>
      </c>
      <c r="F386" s="54">
        <v>0</v>
      </c>
      <c r="G386" s="54">
        <v>0</v>
      </c>
      <c r="H386" s="54">
        <v>0</v>
      </c>
      <c r="I386" s="54">
        <v>0</v>
      </c>
      <c r="J386" s="54">
        <v>0</v>
      </c>
      <c r="K386" s="54">
        <v>0</v>
      </c>
      <c r="L386" s="54">
        <v>0</v>
      </c>
      <c r="M386" s="54">
        <v>0</v>
      </c>
      <c r="N386" s="54">
        <v>0</v>
      </c>
      <c r="O386" s="54">
        <v>0</v>
      </c>
      <c r="P386" s="54">
        <v>0</v>
      </c>
      <c r="Q386" s="38">
        <f t="shared" si="149"/>
        <v>0</v>
      </c>
    </row>
    <row r="387" spans="2:18" ht="30" x14ac:dyDescent="0.25">
      <c r="B387" s="123" t="s">
        <v>453</v>
      </c>
      <c r="C387" s="70">
        <v>195000000</v>
      </c>
      <c r="D387" s="70">
        <v>195000000</v>
      </c>
      <c r="E387" s="69">
        <v>0</v>
      </c>
      <c r="F387" s="54">
        <v>0</v>
      </c>
      <c r="G387" s="54">
        <v>0</v>
      </c>
      <c r="H387" s="54">
        <v>0</v>
      </c>
      <c r="I387" s="54">
        <v>0</v>
      </c>
      <c r="J387" s="54">
        <v>0</v>
      </c>
      <c r="K387" s="54">
        <v>0</v>
      </c>
      <c r="L387" s="54">
        <v>0</v>
      </c>
      <c r="M387" s="54">
        <v>0</v>
      </c>
      <c r="N387" s="54">
        <v>0</v>
      </c>
      <c r="O387" s="54">
        <v>0</v>
      </c>
      <c r="P387" s="54">
        <v>0</v>
      </c>
      <c r="Q387" s="38">
        <f t="shared" si="149"/>
        <v>0</v>
      </c>
    </row>
    <row r="388" spans="2:18" ht="30" x14ac:dyDescent="0.25">
      <c r="B388" s="124" t="s">
        <v>454</v>
      </c>
      <c r="C388" s="38">
        <v>195000000</v>
      </c>
      <c r="D388" s="38">
        <v>195000000</v>
      </c>
      <c r="E388" s="54">
        <v>0</v>
      </c>
      <c r="F388" s="54">
        <v>0</v>
      </c>
      <c r="G388" s="54">
        <v>0</v>
      </c>
      <c r="H388" s="54">
        <v>0</v>
      </c>
      <c r="I388" s="54">
        <v>0</v>
      </c>
      <c r="J388" s="54">
        <v>0</v>
      </c>
      <c r="K388" s="54">
        <v>0</v>
      </c>
      <c r="L388" s="54">
        <v>0</v>
      </c>
      <c r="M388" s="54">
        <v>0</v>
      </c>
      <c r="N388" s="54">
        <v>0</v>
      </c>
      <c r="O388" s="54">
        <v>0</v>
      </c>
      <c r="P388" s="54">
        <v>0</v>
      </c>
      <c r="Q388" s="38">
        <f t="shared" si="149"/>
        <v>0</v>
      </c>
    </row>
    <row r="389" spans="2:18" x14ac:dyDescent="0.25">
      <c r="B389" s="126" t="s">
        <v>72</v>
      </c>
      <c r="C389" s="68">
        <v>697830845</v>
      </c>
      <c r="D389" s="49">
        <v>697830845</v>
      </c>
      <c r="E389" s="72">
        <f t="shared" ref="E389:P389" si="150">E381+E383+E385</f>
        <v>0</v>
      </c>
      <c r="F389" s="72">
        <f t="shared" si="150"/>
        <v>0</v>
      </c>
      <c r="G389" s="72">
        <f t="shared" si="150"/>
        <v>0</v>
      </c>
      <c r="H389" s="72">
        <f t="shared" si="150"/>
        <v>0</v>
      </c>
      <c r="I389" s="72">
        <f t="shared" si="150"/>
        <v>0</v>
      </c>
      <c r="J389" s="72">
        <f t="shared" si="150"/>
        <v>0</v>
      </c>
      <c r="K389" s="72">
        <f t="shared" si="150"/>
        <v>0</v>
      </c>
      <c r="L389" s="72">
        <f t="shared" si="150"/>
        <v>0</v>
      </c>
      <c r="M389" s="72">
        <f t="shared" si="150"/>
        <v>0</v>
      </c>
      <c r="N389" s="72">
        <f t="shared" si="150"/>
        <v>0</v>
      </c>
      <c r="O389" s="72">
        <f t="shared" si="150"/>
        <v>0</v>
      </c>
      <c r="P389" s="72">
        <f t="shared" si="150"/>
        <v>0</v>
      </c>
      <c r="Q389" s="72">
        <f t="shared" si="149"/>
        <v>0</v>
      </c>
    </row>
    <row r="390" spans="2:18" ht="15.75" customHeight="1" x14ac:dyDescent="0.25">
      <c r="E390" s="42"/>
      <c r="F390" s="42"/>
      <c r="G390" s="42"/>
      <c r="H390" s="42"/>
      <c r="I390" s="42"/>
      <c r="J390" s="42"/>
      <c r="K390" s="42"/>
      <c r="L390" s="42"/>
      <c r="M390" s="42"/>
      <c r="N390" s="42"/>
      <c r="O390" s="42"/>
      <c r="P390" s="42"/>
      <c r="Q390" s="42"/>
    </row>
    <row r="391" spans="2:18" x14ac:dyDescent="0.25">
      <c r="B391" s="126" t="s">
        <v>107</v>
      </c>
      <c r="C391" s="68">
        <f t="shared" ref="C391:P391" si="151">C378+C389</f>
        <v>59131870149</v>
      </c>
      <c r="D391" s="49">
        <f>D389+D378</f>
        <v>63014364829.079987</v>
      </c>
      <c r="E391" s="72">
        <f t="shared" si="151"/>
        <v>63090234.530000001</v>
      </c>
      <c r="F391" s="72">
        <f t="shared" si="151"/>
        <v>2953887839.9000001</v>
      </c>
      <c r="G391" s="72">
        <f t="shared" si="151"/>
        <v>1547777289.5700002</v>
      </c>
      <c r="H391" s="72">
        <f t="shared" si="151"/>
        <v>1649699236.8499999</v>
      </c>
      <c r="I391" s="72">
        <f t="shared" si="151"/>
        <v>1629190409.7999997</v>
      </c>
      <c r="J391" s="72">
        <f t="shared" si="151"/>
        <v>1630558030.7399998</v>
      </c>
      <c r="K391" s="72">
        <f t="shared" si="151"/>
        <v>1590618748.6699998</v>
      </c>
      <c r="L391" s="72">
        <f t="shared" si="151"/>
        <v>1601036999.76</v>
      </c>
      <c r="M391" s="72">
        <f t="shared" si="151"/>
        <v>1614761192.0699999</v>
      </c>
      <c r="N391" s="72">
        <f t="shared" si="151"/>
        <v>1638654690.6099999</v>
      </c>
      <c r="O391" s="72">
        <f t="shared" si="151"/>
        <v>3198097507.6099997</v>
      </c>
      <c r="P391" s="72">
        <f t="shared" si="151"/>
        <v>1832745967.8200002</v>
      </c>
      <c r="Q391" s="72">
        <f>Q378+Q389</f>
        <v>20950118147.930008</v>
      </c>
    </row>
    <row r="392" spans="2:18" ht="15" customHeight="1" x14ac:dyDescent="0.25">
      <c r="B392" s="131" t="s">
        <v>459</v>
      </c>
      <c r="C392" s="55"/>
      <c r="D392" s="55"/>
      <c r="E392" s="3"/>
      <c r="F392" s="3"/>
      <c r="G392" s="3"/>
      <c r="H392" s="3"/>
      <c r="I392" s="3"/>
      <c r="J392" s="3"/>
      <c r="K392" s="3"/>
      <c r="L392" s="3"/>
      <c r="M392" s="3"/>
      <c r="N392" s="3"/>
      <c r="O392" s="3"/>
      <c r="P392" s="3"/>
      <c r="Q392" s="3"/>
    </row>
    <row r="393" spans="2:18" ht="15" customHeight="1" x14ac:dyDescent="0.25">
      <c r="B393" s="131" t="s">
        <v>489</v>
      </c>
      <c r="P393" s="31"/>
      <c r="Q393" s="31"/>
    </row>
    <row r="394" spans="2:18" ht="37.5" customHeight="1" x14ac:dyDescent="0.25">
      <c r="B394" s="131" t="s">
        <v>85</v>
      </c>
    </row>
    <row r="395" spans="2:18" ht="15" customHeight="1" x14ac:dyDescent="0.25">
      <c r="B395" s="5"/>
      <c r="C395" s="31"/>
      <c r="D395" s="31"/>
    </row>
    <row r="396" spans="2:18" x14ac:dyDescent="0.25">
      <c r="B396" s="130"/>
    </row>
  </sheetData>
  <mergeCells count="7">
    <mergeCell ref="B2:Q2"/>
    <mergeCell ref="B3:Q3"/>
    <mergeCell ref="B4:Q4"/>
    <mergeCell ref="B5:Q5"/>
    <mergeCell ref="B7:B8"/>
    <mergeCell ref="D7:D8"/>
    <mergeCell ref="E7:Q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B31E1C-95FD-4E19-8949-89F6FD15D0EA}">
  <ds:schemaRefs>
    <ds:schemaRef ds:uri="http://schemas.microsoft.com/sharepoint/v3/contenttype/forms"/>
  </ds:schemaRefs>
</ds:datastoreItem>
</file>

<file path=customXml/itemProps2.xml><?xml version="1.0" encoding="utf-8"?>
<ds:datastoreItem xmlns:ds="http://schemas.openxmlformats.org/officeDocument/2006/customXml" ds:itemID="{6DDAB9D0-DFEE-4ABB-AE64-36C24A897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ADC60-BDCE-4AB6-A51D-2DF557041253}">
  <ds:schemaRefs>
    <ds:schemaRef ds:uri="http://schemas.microsoft.com/office/2006/documentManagement/types"/>
    <ds:schemaRef ds:uri="09100588-ee89-45b2-81d6-a67d223ce91b"/>
    <ds:schemaRef ds:uri="http://purl.org/dc/elements/1.1/"/>
    <ds:schemaRef ds:uri="http://schemas.microsoft.com/office/infopath/2007/PartnerControls"/>
    <ds:schemaRef ds:uri="http://purl.org/dc/terms/"/>
    <ds:schemaRef ds:uri="http://schemas.openxmlformats.org/package/2006/metadata/core-properties"/>
    <ds:schemaRef ds:uri="http://purl.org/dc/dcmitype/"/>
    <ds:schemaRef ds:uri="f7c7372e-77c9-4c4a-9e9a-3e04be05905d"/>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 </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2026-03-26T18:16:29Z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